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8_{E315B86F-E8F4-414A-A4A2-E61E7146ED8C}" xr6:coauthVersionLast="43" xr6:coauthVersionMax="44" xr10:uidLastSave="{00000000-0000-0000-0000-000000000000}"/>
  <bookViews>
    <workbookView xWindow="-110" yWindow="-110" windowWidth="19420" windowHeight="11620" xr2:uid="{00000000-000D-0000-FFFF-FFFF00000000}"/>
  </bookViews>
  <sheets>
    <sheet name="ANN" sheetId="1" r:id="rId1"/>
    <sheet name="Examples" sheetId="4" r:id="rId2"/>
    <sheet name="Weights and biases" sheetId="3" r:id="rId3"/>
    <sheet name="About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17" i="1" l="1"/>
  <c r="J15" i="1"/>
  <c r="J13" i="1"/>
  <c r="J11" i="1"/>
  <c r="L19" i="1" l="1"/>
  <c r="L17" i="1"/>
  <c r="L15" i="1"/>
  <c r="L13" i="1"/>
  <c r="L11" i="1"/>
  <c r="N15" i="1" l="1"/>
  <c r="N13" i="1"/>
  <c r="N17" i="1"/>
  <c r="P14" i="1" l="1"/>
  <c r="P16" i="1"/>
  <c r="R15" i="1" l="1"/>
  <c r="U15" i="1" s="1"/>
</calcChain>
</file>

<file path=xl/sharedStrings.xml><?xml version="1.0" encoding="utf-8"?>
<sst xmlns="http://schemas.openxmlformats.org/spreadsheetml/2006/main" count="113" uniqueCount="78">
  <si>
    <t>Parameter</t>
  </si>
  <si>
    <t>Parameters range</t>
  </si>
  <si>
    <t>Inputs normalization</t>
  </si>
  <si>
    <t>Instructions</t>
  </si>
  <si>
    <t>min</t>
  </si>
  <si>
    <t>max</t>
  </si>
  <si>
    <t>Step 1:</t>
  </si>
  <si>
    <t>Input the parameters in the green cells</t>
  </si>
  <si>
    <r>
      <t>f'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(MPa):</t>
    </r>
  </si>
  <si>
    <t>Step 2:</t>
  </si>
  <si>
    <t>See the output load capacity in the blue cell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</si>
  <si>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(mm):</t>
    </r>
  </si>
  <si>
    <t>Obs:</t>
  </si>
  <si>
    <r>
      <t xml:space="preserve">The inputs </t>
    </r>
    <r>
      <rPr>
        <b/>
        <sz val="16"/>
        <color theme="1"/>
        <rFont val="Calibri"/>
        <family val="2"/>
        <scheme val="minor"/>
      </rPr>
      <t>must</t>
    </r>
    <r>
      <rPr>
        <sz val="16"/>
        <color theme="1"/>
        <rFont val="Calibri"/>
        <family val="2"/>
        <scheme val="minor"/>
      </rPr>
      <t xml:space="preserve"> be within the parameters range, i.e. the ANN shall not be used for extrapolation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</si>
  <si>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ef</t>
    </r>
    <r>
      <rPr>
        <b/>
        <sz val="11"/>
        <color theme="1"/>
        <rFont val="Calibri"/>
        <family val="2"/>
        <scheme val="minor"/>
      </rPr>
      <t xml:space="preserve"> (mm):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</si>
  <si>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(mm):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</si>
  <si>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(mm):</t>
    </r>
  </si>
  <si>
    <t>P (kN):</t>
  </si>
  <si>
    <t>Input</t>
  </si>
  <si>
    <t>Step 1: Inputs</t>
  </si>
  <si>
    <t>Inputs normalized</t>
  </si>
  <si>
    <t>Layer 1</t>
  </si>
  <si>
    <t>Layer 2</t>
  </si>
  <si>
    <t>Layer 3</t>
  </si>
  <si>
    <t>Layer 4</t>
  </si>
  <si>
    <t>Step 2: Output</t>
  </si>
  <si>
    <t>Output</t>
  </si>
  <si>
    <r>
      <t>f'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(MPa)</t>
    </r>
  </si>
  <si>
    <t>Legend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</si>
  <si>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(mm)</t>
    </r>
  </si>
  <si>
    <t>Concrete compressive strength</t>
  </si>
  <si>
    <t>Anchor diameter</t>
  </si>
  <si>
    <r>
      <t>h</t>
    </r>
    <r>
      <rPr>
        <b/>
        <vertAlign val="subscript"/>
        <sz val="11"/>
        <color theme="1"/>
        <rFont val="Calibri"/>
        <family val="2"/>
        <scheme val="minor"/>
      </rPr>
      <t>ef</t>
    </r>
    <r>
      <rPr>
        <b/>
        <sz val="11"/>
        <color theme="1"/>
        <rFont val="Calibri"/>
        <family val="2"/>
        <scheme val="minor"/>
      </rPr>
      <t xml:space="preserve"> (mm)</t>
    </r>
  </si>
  <si>
    <t>P (kN)</t>
  </si>
  <si>
    <t>Anchor embedment depth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</si>
  <si>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(mm)</t>
    </r>
  </si>
  <si>
    <t>Annular gap (adhesive thickness)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</si>
  <si>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>cr</t>
    </r>
    <r>
      <rPr>
        <b/>
        <sz val="11"/>
        <color theme="1"/>
        <rFont val="Calibri"/>
        <family val="2"/>
        <scheme val="minor"/>
      </rPr>
      <t xml:space="preserve"> (mm)</t>
    </r>
  </si>
  <si>
    <t>Concrete crack width</t>
  </si>
  <si>
    <t>Anchor load capacity</t>
  </si>
  <si>
    <t>Example 1</t>
  </si>
  <si>
    <t>Example 2</t>
  </si>
  <si>
    <t>Example 3</t>
  </si>
  <si>
    <t>Weights and biases</t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</si>
  <si>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00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</si>
  <si>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00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</si>
  <si>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</si>
  <si>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</si>
  <si>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</si>
  <si>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</si>
  <si>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02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</si>
  <si>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</si>
  <si>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</si>
  <si>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10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</si>
  <si>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</si>
  <si>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</si>
  <si>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</si>
  <si>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12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</si>
  <si>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21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</si>
  <si>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20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</si>
  <si>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</si>
  <si>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</si>
  <si>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</si>
  <si>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22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</si>
  <si>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30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</si>
  <si>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31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</si>
  <si>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32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</si>
  <si>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40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</si>
  <si>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41</t>
    </r>
  </si>
  <si>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W</t>
    </r>
    <r>
      <rPr>
        <vertAlign val="subscript"/>
        <sz val="11"/>
        <color theme="1"/>
        <rFont val="Calibri"/>
        <family val="2"/>
        <scheme val="minor"/>
      </rPr>
      <t>42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</si>
  <si>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</si>
  <si>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</si>
  <si>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2</t>
    </r>
  </si>
  <si>
    <t>Developed by:</t>
  </si>
  <si>
    <t>Sálvio Aragão Almeida Júnior</t>
  </si>
  <si>
    <t>Dr. Serhan Guner</t>
  </si>
  <si>
    <t>The University of Toledo</t>
  </si>
  <si>
    <t>Ohio,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</si>
</sst>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17" xfId="0" applyFill="1" applyBorder="1"/>
    <xf numFmtId="0" fontId="0" fillId="4" borderId="19" xfId="0" applyFill="1" applyBorder="1"/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</xf>
    <xf numFmtId="0" fontId="0" fillId="0" borderId="0" xfId="0" applyBorder="1"/>
    <xf numFmtId="0" fontId="0" fillId="0" borderId="26" xfId="0" applyBorder="1"/>
    <xf numFmtId="0" fontId="0" fillId="0" borderId="41" xfId="0" applyBorder="1" applyAlignment="1">
      <alignment horizontal="center" vertical="center"/>
    </xf>
    <xf numFmtId="165" fontId="0" fillId="3" borderId="23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0" fillId="0" borderId="29" xfId="0" applyBorder="1"/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130968</xdr:rowOff>
    </xdr:from>
    <xdr:to>
      <xdr:col>13</xdr:col>
      <xdr:colOff>3993</xdr:colOff>
      <xdr:row>16</xdr:row>
      <xdr:rowOff>100853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BCEFB8E-86B1-45AB-87EE-0E81A5AA6693}"/>
            </a:ext>
          </a:extLst>
        </xdr:cNvPr>
        <xdr:cNvCxnSpPr/>
      </xdr:nvCxnSpPr>
      <xdr:spPr>
        <a:xfrm>
          <a:off x="7893844" y="2780109"/>
          <a:ext cx="498102" cy="1362916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136922</xdr:rowOff>
    </xdr:from>
    <xdr:to>
      <xdr:col>14</xdr:col>
      <xdr:colOff>491987</xdr:colOff>
      <xdr:row>15</xdr:row>
      <xdr:rowOff>140805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11EA5A5-8FCB-4C24-8DE1-84309EF7560B}"/>
            </a:ext>
          </a:extLst>
        </xdr:cNvPr>
        <xdr:cNvCxnSpPr/>
      </xdr:nvCxnSpPr>
      <xdr:spPr>
        <a:xfrm>
          <a:off x="8995172" y="3702844"/>
          <a:ext cx="491987" cy="242008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140805</xdr:rowOff>
    </xdr:from>
    <xdr:to>
      <xdr:col>15</xdr:col>
      <xdr:colOff>3676</xdr:colOff>
      <xdr:row>14</xdr:row>
      <xdr:rowOff>130969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D2865AB-2D43-464E-8D84-8283FEB57980}"/>
            </a:ext>
          </a:extLst>
        </xdr:cNvPr>
        <xdr:cNvCxnSpPr/>
      </xdr:nvCxnSpPr>
      <xdr:spPr>
        <a:xfrm flipV="1">
          <a:off x="8995172" y="3468602"/>
          <a:ext cx="497785" cy="228289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152400</xdr:rowOff>
    </xdr:from>
    <xdr:to>
      <xdr:col>13</xdr:col>
      <xdr:colOff>4483</xdr:colOff>
      <xdr:row>12</xdr:row>
      <xdr:rowOff>134471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487C2E2-30F5-41F8-B4E1-AE9D354092C2}"/>
            </a:ext>
          </a:extLst>
        </xdr:cNvPr>
        <xdr:cNvCxnSpPr/>
      </xdr:nvCxnSpPr>
      <xdr:spPr>
        <a:xfrm>
          <a:off x="7905750" y="2809875"/>
          <a:ext cx="499783" cy="420221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125015</xdr:rowOff>
    </xdr:from>
    <xdr:to>
      <xdr:col>14</xdr:col>
      <xdr:colOff>491987</xdr:colOff>
      <xdr:row>15</xdr:row>
      <xdr:rowOff>140805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F92A03E-F387-4E0C-8049-E616CFD59146}"/>
            </a:ext>
          </a:extLst>
        </xdr:cNvPr>
        <xdr:cNvCxnSpPr/>
      </xdr:nvCxnSpPr>
      <xdr:spPr>
        <a:xfrm>
          <a:off x="8995172" y="3214687"/>
          <a:ext cx="491987" cy="730165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119062</xdr:rowOff>
    </xdr:from>
    <xdr:to>
      <xdr:col>15</xdr:col>
      <xdr:colOff>3676</xdr:colOff>
      <xdr:row>13</xdr:row>
      <xdr:rowOff>140804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D297B28-E903-45D1-BEAD-1DCF96442FD6}"/>
            </a:ext>
          </a:extLst>
        </xdr:cNvPr>
        <xdr:cNvCxnSpPr/>
      </xdr:nvCxnSpPr>
      <xdr:spPr>
        <a:xfrm>
          <a:off x="8995172" y="3208734"/>
          <a:ext cx="497785" cy="259867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10</xdr:row>
      <xdr:rowOff>136921</xdr:rowOff>
    </xdr:from>
    <xdr:to>
      <xdr:col>13</xdr:col>
      <xdr:colOff>2381</xdr:colOff>
      <xdr:row>14</xdr:row>
      <xdr:rowOff>113109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9B1F1F4-5964-43B8-AD38-7EB85BBE59F0}"/>
            </a:ext>
          </a:extLst>
        </xdr:cNvPr>
        <xdr:cNvCxnSpPr/>
      </xdr:nvCxnSpPr>
      <xdr:spPr>
        <a:xfrm>
          <a:off x="7893844" y="2786062"/>
          <a:ext cx="496490" cy="892969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119062</xdr:rowOff>
    </xdr:from>
    <xdr:to>
      <xdr:col>13</xdr:col>
      <xdr:colOff>5675</xdr:colOff>
      <xdr:row>14</xdr:row>
      <xdr:rowOff>119062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E2A0816-6260-46E1-A713-B01D693752A8}"/>
            </a:ext>
          </a:extLst>
        </xdr:cNvPr>
        <xdr:cNvCxnSpPr/>
      </xdr:nvCxnSpPr>
      <xdr:spPr>
        <a:xfrm>
          <a:off x="7893844" y="3684984"/>
          <a:ext cx="499784" cy="0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130969</xdr:rowOff>
    </xdr:from>
    <xdr:to>
      <xdr:col>13</xdr:col>
      <xdr:colOff>1191</xdr:colOff>
      <xdr:row>14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B5058EA-A969-4FB6-B0E7-46F90C963FED}"/>
            </a:ext>
          </a:extLst>
        </xdr:cNvPr>
        <xdr:cNvCxnSpPr/>
      </xdr:nvCxnSpPr>
      <xdr:spPr>
        <a:xfrm>
          <a:off x="7893844" y="3220641"/>
          <a:ext cx="495300" cy="459581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130969</xdr:rowOff>
    </xdr:from>
    <xdr:to>
      <xdr:col>13</xdr:col>
      <xdr:colOff>2312</xdr:colOff>
      <xdr:row>16</xdr:row>
      <xdr:rowOff>67235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39D2A7A-FA73-4775-B609-E4DAB5B62C82}"/>
            </a:ext>
          </a:extLst>
        </xdr:cNvPr>
        <xdr:cNvCxnSpPr/>
      </xdr:nvCxnSpPr>
      <xdr:spPr>
        <a:xfrm>
          <a:off x="7893844" y="3220641"/>
          <a:ext cx="496421" cy="888766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114301</xdr:rowOff>
    </xdr:from>
    <xdr:to>
      <xdr:col>13</xdr:col>
      <xdr:colOff>1191</xdr:colOff>
      <xdr:row>14</xdr:row>
      <xdr:rowOff>119062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1E70D19-ED7D-4AFC-9DDF-80B1A66C0F62}"/>
            </a:ext>
          </a:extLst>
        </xdr:cNvPr>
        <xdr:cNvCxnSpPr/>
      </xdr:nvCxnSpPr>
      <xdr:spPr>
        <a:xfrm flipV="1">
          <a:off x="7893844" y="3203973"/>
          <a:ext cx="495300" cy="481011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119062</xdr:rowOff>
    </xdr:from>
    <xdr:to>
      <xdr:col>13</xdr:col>
      <xdr:colOff>1191</xdr:colOff>
      <xdr:row>16</xdr:row>
      <xdr:rowOff>114300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DB9CB65-C4C3-4ECF-9564-46B9881563F9}"/>
            </a:ext>
          </a:extLst>
        </xdr:cNvPr>
        <xdr:cNvCxnSpPr/>
      </xdr:nvCxnSpPr>
      <xdr:spPr>
        <a:xfrm>
          <a:off x="7893844" y="3684984"/>
          <a:ext cx="495300" cy="471488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619124</xdr:colOff>
      <xdr:row>16</xdr:row>
      <xdr:rowOff>118222</xdr:rowOff>
    </xdr:from>
    <xdr:to>
      <xdr:col>13</xdr:col>
      <xdr:colOff>2756</xdr:colOff>
      <xdr:row>16</xdr:row>
      <xdr:rowOff>118222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442D1F5-702C-4040-8043-B64B21E6BA94}"/>
            </a:ext>
          </a:extLst>
        </xdr:cNvPr>
        <xdr:cNvCxnSpPr/>
      </xdr:nvCxnSpPr>
      <xdr:spPr>
        <a:xfrm flipV="1">
          <a:off x="7881937" y="4160394"/>
          <a:ext cx="508772" cy="0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353</xdr:colOff>
      <xdr:row>12</xdr:row>
      <xdr:rowOff>126505</xdr:rowOff>
    </xdr:from>
    <xdr:to>
      <xdr:col>12</xdr:col>
      <xdr:colOff>482753</xdr:colOff>
      <xdr:row>12</xdr:row>
      <xdr:rowOff>126505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89C35768-DCAC-4123-959D-13116C0AA396}"/>
            </a:ext>
          </a:extLst>
        </xdr:cNvPr>
        <xdr:cNvCxnSpPr/>
      </xdr:nvCxnSpPr>
      <xdr:spPr>
        <a:xfrm>
          <a:off x="7894197" y="3216177"/>
          <a:ext cx="482400" cy="0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130969</xdr:rowOff>
    </xdr:from>
    <xdr:to>
      <xdr:col>12</xdr:col>
      <xdr:colOff>491728</xdr:colOff>
      <xdr:row>16</xdr:row>
      <xdr:rowOff>119062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13EA84E7-BAF6-4689-B693-5DE009ED3959}"/>
            </a:ext>
          </a:extLst>
        </xdr:cNvPr>
        <xdr:cNvCxnSpPr/>
      </xdr:nvCxnSpPr>
      <xdr:spPr>
        <a:xfrm flipV="1">
          <a:off x="7893844" y="3696891"/>
          <a:ext cx="491728" cy="464343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104776</xdr:rowOff>
    </xdr:from>
    <xdr:to>
      <xdr:col>12</xdr:col>
      <xdr:colOff>494381</xdr:colOff>
      <xdr:row>18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E3346D-ED47-4BDB-B4A2-2DBA6A5B05E3}"/>
            </a:ext>
          </a:extLst>
        </xdr:cNvPr>
        <xdr:cNvCxnSpPr/>
      </xdr:nvCxnSpPr>
      <xdr:spPr>
        <a:xfrm flipV="1">
          <a:off x="7905750" y="4152901"/>
          <a:ext cx="494381" cy="533399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619125</xdr:colOff>
      <xdr:row>12</xdr:row>
      <xdr:rowOff>124240</xdr:rowOff>
    </xdr:from>
    <xdr:to>
      <xdr:col>12</xdr:col>
      <xdr:colOff>493230</xdr:colOff>
      <xdr:row>16</xdr:row>
      <xdr:rowOff>123825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228FA9-BBD6-4536-8B7D-F8955989137A}"/>
            </a:ext>
          </a:extLst>
        </xdr:cNvPr>
        <xdr:cNvCxnSpPr/>
      </xdr:nvCxnSpPr>
      <xdr:spPr>
        <a:xfrm flipV="1">
          <a:off x="7896225" y="3219865"/>
          <a:ext cx="502755" cy="952085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14</xdr:row>
      <xdr:rowOff>123826</xdr:rowOff>
    </xdr:from>
    <xdr:to>
      <xdr:col>13</xdr:col>
      <xdr:colOff>0</xdr:colOff>
      <xdr:row>18</xdr:row>
      <xdr:rowOff>161925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271ECE30-1C12-4278-96D4-882C53B288AB}"/>
            </a:ext>
          </a:extLst>
        </xdr:cNvPr>
        <xdr:cNvCxnSpPr/>
      </xdr:nvCxnSpPr>
      <xdr:spPr>
        <a:xfrm flipV="1">
          <a:off x="7905750" y="3695701"/>
          <a:ext cx="495300" cy="990599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</xdr:row>
      <xdr:rowOff>140807</xdr:rowOff>
    </xdr:from>
    <xdr:to>
      <xdr:col>12</xdr:col>
      <xdr:colOff>494472</xdr:colOff>
      <xdr:row>18</xdr:row>
      <xdr:rowOff>142875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157D63F0-8266-4A66-A396-3F28975A972C}"/>
            </a:ext>
          </a:extLst>
        </xdr:cNvPr>
        <xdr:cNvCxnSpPr/>
      </xdr:nvCxnSpPr>
      <xdr:spPr>
        <a:xfrm flipV="1">
          <a:off x="7905750" y="3236432"/>
          <a:ext cx="494472" cy="1430818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13</xdr:row>
      <xdr:rowOff>136922</xdr:rowOff>
    </xdr:from>
    <xdr:to>
      <xdr:col>14</xdr:col>
      <xdr:colOff>492919</xdr:colOff>
      <xdr:row>16</xdr:row>
      <xdr:rowOff>136922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6EC36670-DF86-4322-B35B-A65E0B36322F}"/>
            </a:ext>
          </a:extLst>
        </xdr:cNvPr>
        <xdr:cNvCxnSpPr/>
      </xdr:nvCxnSpPr>
      <xdr:spPr>
        <a:xfrm flipV="1">
          <a:off x="8995172" y="3464719"/>
          <a:ext cx="492919" cy="714375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</xdr:row>
      <xdr:rowOff>140805</xdr:rowOff>
    </xdr:from>
    <xdr:to>
      <xdr:col>14</xdr:col>
      <xdr:colOff>491987</xdr:colOff>
      <xdr:row>16</xdr:row>
      <xdr:rowOff>136922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57E0930B-3774-4FA2-B82B-BFEBF3D1C451}"/>
            </a:ext>
          </a:extLst>
        </xdr:cNvPr>
        <xdr:cNvCxnSpPr/>
      </xdr:nvCxnSpPr>
      <xdr:spPr>
        <a:xfrm flipV="1">
          <a:off x="8995172" y="3944852"/>
          <a:ext cx="491987" cy="234242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130969</xdr:rowOff>
    </xdr:from>
    <xdr:to>
      <xdr:col>16</xdr:col>
      <xdr:colOff>491988</xdr:colOff>
      <xdr:row>14</xdr:row>
      <xdr:rowOff>157369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D555943D-90C0-400C-8D8A-7CE3EB186020}"/>
            </a:ext>
          </a:extLst>
        </xdr:cNvPr>
        <xdr:cNvCxnSpPr/>
      </xdr:nvCxnSpPr>
      <xdr:spPr>
        <a:xfrm>
          <a:off x="10096500" y="3458766"/>
          <a:ext cx="491988" cy="264525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14</xdr:row>
      <xdr:rowOff>149087</xdr:rowOff>
    </xdr:from>
    <xdr:to>
      <xdr:col>16</xdr:col>
      <xdr:colOff>491987</xdr:colOff>
      <xdr:row>15</xdr:row>
      <xdr:rowOff>136922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78525321-CCE3-40D0-9433-8705B281A348}"/>
            </a:ext>
          </a:extLst>
        </xdr:cNvPr>
        <xdr:cNvCxnSpPr/>
      </xdr:nvCxnSpPr>
      <xdr:spPr>
        <a:xfrm flipV="1">
          <a:off x="10096500" y="3715009"/>
          <a:ext cx="491987" cy="225960"/>
        </a:xfrm>
        <a:prstGeom prst="straightConnector1">
          <a:avLst/>
        </a:prstGeom>
        <a:ln>
          <a:solidFill>
            <a:sysClr val="windowText" lastClr="000000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54428</xdr:colOff>
      <xdr:row>8</xdr:row>
      <xdr:rowOff>200027</xdr:rowOff>
    </xdr:from>
    <xdr:to>
      <xdr:col>27</xdr:col>
      <xdr:colOff>408215</xdr:colOff>
      <xdr:row>18</xdr:row>
      <xdr:rowOff>222973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6D62794-AD91-4759-A639-6DBE1189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9892" y="2309134"/>
          <a:ext cx="4136572" cy="249944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10</xdr:col>
      <xdr:colOff>200025</xdr:colOff>
      <xdr:row>10</xdr:row>
      <xdr:rowOff>28575</xdr:rowOff>
    </xdr:from>
    <xdr:to>
      <xdr:col>10</xdr:col>
      <xdr:colOff>419100</xdr:colOff>
      <xdr:row>10</xdr:row>
      <xdr:rowOff>209550</xdr:rowOff>
    </xdr:to>
    <xdr:sp macro="" textlink="">
      <xdr:nvSpPr>
        <xdr:cNvPr id="32" name="Arrow: Right 31">
          <a:extLst>
            <a:ext uri="{FF2B5EF4-FFF2-40B4-BE49-F238E27FC236}">
              <a16:creationId xmlns:a16="http://schemas.microsoft.com/office/drawing/2014/main" id="{19103E6F-D641-462B-908F-02E1C4D24D24}"/>
            </a:ext>
          </a:extLst>
        </xdr:cNvPr>
        <xdr:cNvSpPr/>
      </xdr:nvSpPr>
      <xdr:spPr>
        <a:xfrm>
          <a:off x="2743200" y="419100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200025</xdr:colOff>
      <xdr:row>12</xdr:row>
      <xdr:rowOff>38100</xdr:rowOff>
    </xdr:from>
    <xdr:to>
      <xdr:col>10</xdr:col>
      <xdr:colOff>419100</xdr:colOff>
      <xdr:row>12</xdr:row>
      <xdr:rowOff>219075</xdr:rowOff>
    </xdr:to>
    <xdr:sp macro="" textlink="">
      <xdr:nvSpPr>
        <xdr:cNvPr id="33" name="Arrow: Right 32">
          <a:extLst>
            <a:ext uri="{FF2B5EF4-FFF2-40B4-BE49-F238E27FC236}">
              <a16:creationId xmlns:a16="http://schemas.microsoft.com/office/drawing/2014/main" id="{FF77F5BC-8ADA-486D-9EFE-4B297241FF3B}"/>
            </a:ext>
          </a:extLst>
        </xdr:cNvPr>
        <xdr:cNvSpPr/>
      </xdr:nvSpPr>
      <xdr:spPr>
        <a:xfrm>
          <a:off x="2743200" y="866775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190500</xdr:colOff>
      <xdr:row>14</xdr:row>
      <xdr:rowOff>47625</xdr:rowOff>
    </xdr:from>
    <xdr:to>
      <xdr:col>10</xdr:col>
      <xdr:colOff>409575</xdr:colOff>
      <xdr:row>14</xdr:row>
      <xdr:rowOff>228600</xdr:rowOff>
    </xdr:to>
    <xdr:sp macro="" textlink="">
      <xdr:nvSpPr>
        <xdr:cNvPr id="34" name="Arrow: Right 33">
          <a:extLst>
            <a:ext uri="{FF2B5EF4-FFF2-40B4-BE49-F238E27FC236}">
              <a16:creationId xmlns:a16="http://schemas.microsoft.com/office/drawing/2014/main" id="{51E052E5-C9FC-415F-BA59-CDADE15035B0}"/>
            </a:ext>
          </a:extLst>
        </xdr:cNvPr>
        <xdr:cNvSpPr/>
      </xdr:nvSpPr>
      <xdr:spPr>
        <a:xfrm>
          <a:off x="2733675" y="1314450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190500</xdr:colOff>
      <xdr:row>16</xdr:row>
      <xdr:rowOff>38100</xdr:rowOff>
    </xdr:from>
    <xdr:to>
      <xdr:col>10</xdr:col>
      <xdr:colOff>409575</xdr:colOff>
      <xdr:row>16</xdr:row>
      <xdr:rowOff>219075</xdr:rowOff>
    </xdr:to>
    <xdr:sp macro="" textlink="">
      <xdr:nvSpPr>
        <xdr:cNvPr id="35" name="Arrow: Right 34">
          <a:extLst>
            <a:ext uri="{FF2B5EF4-FFF2-40B4-BE49-F238E27FC236}">
              <a16:creationId xmlns:a16="http://schemas.microsoft.com/office/drawing/2014/main" id="{7634D6E7-984A-425F-8D96-0FEF9E35BEA8}"/>
            </a:ext>
          </a:extLst>
        </xdr:cNvPr>
        <xdr:cNvSpPr/>
      </xdr:nvSpPr>
      <xdr:spPr>
        <a:xfrm>
          <a:off x="2733675" y="1743075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190500</xdr:colOff>
      <xdr:row>18</xdr:row>
      <xdr:rowOff>38100</xdr:rowOff>
    </xdr:from>
    <xdr:to>
      <xdr:col>10</xdr:col>
      <xdr:colOff>409575</xdr:colOff>
      <xdr:row>18</xdr:row>
      <xdr:rowOff>219075</xdr:rowOff>
    </xdr:to>
    <xdr:sp macro="" textlink="">
      <xdr:nvSpPr>
        <xdr:cNvPr id="36" name="Arrow: Right 35">
          <a:extLst>
            <a:ext uri="{FF2B5EF4-FFF2-40B4-BE49-F238E27FC236}">
              <a16:creationId xmlns:a16="http://schemas.microsoft.com/office/drawing/2014/main" id="{EA90CDC6-4468-4F61-AD26-260F593F0F32}"/>
            </a:ext>
          </a:extLst>
        </xdr:cNvPr>
        <xdr:cNvSpPr/>
      </xdr:nvSpPr>
      <xdr:spPr>
        <a:xfrm>
          <a:off x="2733675" y="2181225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180975</xdr:colOff>
      <xdr:row>14</xdr:row>
      <xdr:rowOff>38100</xdr:rowOff>
    </xdr:from>
    <xdr:to>
      <xdr:col>18</xdr:col>
      <xdr:colOff>400050</xdr:colOff>
      <xdr:row>14</xdr:row>
      <xdr:rowOff>219075</xdr:rowOff>
    </xdr:to>
    <xdr:sp macro="" textlink="">
      <xdr:nvSpPr>
        <xdr:cNvPr id="37" name="Arrow: Right 36">
          <a:extLst>
            <a:ext uri="{FF2B5EF4-FFF2-40B4-BE49-F238E27FC236}">
              <a16:creationId xmlns:a16="http://schemas.microsoft.com/office/drawing/2014/main" id="{12FFCC63-B2FD-472B-93BB-8E0F5B13E733}"/>
            </a:ext>
          </a:extLst>
        </xdr:cNvPr>
        <xdr:cNvSpPr/>
      </xdr:nvSpPr>
      <xdr:spPr>
        <a:xfrm>
          <a:off x="7620000" y="1304925"/>
          <a:ext cx="219075" cy="180975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zoomScale="70" zoomScaleNormal="70" workbookViewId="0">
      <selection activeCell="L32" sqref="L32"/>
    </sheetView>
  </sheetViews>
  <sheetFormatPr defaultRowHeight="14.5" x14ac:dyDescent="0.35"/>
  <cols>
    <col min="1" max="1" width="13.453125" bestFit="1" customWidth="1"/>
    <col min="2" max="2" width="8.81640625" customWidth="1"/>
    <col min="3" max="3" width="7.453125" bestFit="1" customWidth="1"/>
    <col min="4" max="4" width="10.7265625" customWidth="1"/>
    <col min="5" max="5" width="5.7265625" bestFit="1" customWidth="1"/>
    <col min="6" max="6" width="11.26953125" customWidth="1"/>
    <col min="7" max="7" width="11.7265625" bestFit="1" customWidth="1"/>
    <col min="9" max="9" width="10" bestFit="1" customWidth="1"/>
    <col min="10" max="10" width="13.453125" customWidth="1"/>
    <col min="11" max="11" width="7.453125" bestFit="1" customWidth="1"/>
    <col min="12" max="12" width="9.453125" bestFit="1" customWidth="1"/>
    <col min="13" max="13" width="7.453125" bestFit="1" customWidth="1"/>
    <col min="14" max="14" width="9.1796875" customWidth="1"/>
    <col min="15" max="15" width="7.453125" bestFit="1" customWidth="1"/>
    <col min="17" max="17" width="7.453125" bestFit="1" customWidth="1"/>
    <col min="19" max="19" width="8.54296875" bestFit="1" customWidth="1"/>
    <col min="20" max="20" width="9.54296875" customWidth="1"/>
    <col min="23" max="23" width="10.81640625" customWidth="1"/>
  </cols>
  <sheetData>
    <row r="1" spans="1:23" ht="30.75" customHeight="1" thickBot="1" x14ac:dyDescent="0.4">
      <c r="A1" s="77" t="s">
        <v>0</v>
      </c>
      <c r="B1" s="75" t="s">
        <v>1</v>
      </c>
      <c r="C1" s="76"/>
      <c r="E1" s="73" t="s">
        <v>2</v>
      </c>
      <c r="F1" s="74"/>
      <c r="I1" s="80" t="s">
        <v>3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</row>
    <row r="2" spans="1:23" ht="21.5" thickBot="1" x14ac:dyDescent="0.4">
      <c r="A2" s="78"/>
      <c r="B2" s="14" t="s">
        <v>4</v>
      </c>
      <c r="C2" s="35" t="s">
        <v>5</v>
      </c>
      <c r="E2" s="45" t="s">
        <v>4</v>
      </c>
      <c r="F2" s="46" t="s">
        <v>5</v>
      </c>
      <c r="I2" s="28" t="s">
        <v>6</v>
      </c>
      <c r="J2" s="15" t="s">
        <v>7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3"/>
    </row>
    <row r="3" spans="1:23" ht="21.5" thickBot="1" x14ac:dyDescent="0.4">
      <c r="A3" s="32" t="s">
        <v>8</v>
      </c>
      <c r="B3" s="33">
        <v>17.850000000000001</v>
      </c>
      <c r="C3" s="34">
        <v>46.75</v>
      </c>
      <c r="E3" s="43">
        <v>0.1</v>
      </c>
      <c r="F3" s="44">
        <v>0.8</v>
      </c>
      <c r="I3" s="29" t="s">
        <v>9</v>
      </c>
      <c r="J3" s="15" t="s">
        <v>10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3"/>
    </row>
    <row r="4" spans="1:23" ht="21.5" thickBot="1" x14ac:dyDescent="0.4">
      <c r="A4" s="18" t="s">
        <v>11</v>
      </c>
      <c r="B4" s="11">
        <v>8</v>
      </c>
      <c r="C4" s="19">
        <v>20</v>
      </c>
      <c r="I4" s="30" t="s">
        <v>12</v>
      </c>
      <c r="J4" s="24" t="s">
        <v>13</v>
      </c>
      <c r="K4" s="24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7"/>
    </row>
    <row r="5" spans="1:23" ht="16.5" x14ac:dyDescent="0.35">
      <c r="A5" s="18" t="s">
        <v>14</v>
      </c>
      <c r="B5" s="11">
        <v>80</v>
      </c>
      <c r="C5" s="19">
        <v>170</v>
      </c>
    </row>
    <row r="6" spans="1:23" ht="16.5" x14ac:dyDescent="0.35">
      <c r="A6" s="18" t="s">
        <v>15</v>
      </c>
      <c r="B6" s="13">
        <v>1</v>
      </c>
      <c r="C6" s="19">
        <v>2.5</v>
      </c>
    </row>
    <row r="7" spans="1:23" ht="16.5" x14ac:dyDescent="0.35">
      <c r="A7" s="18" t="s">
        <v>16</v>
      </c>
      <c r="B7" s="12">
        <v>0</v>
      </c>
      <c r="C7" s="20">
        <v>0.55000000000000004</v>
      </c>
    </row>
    <row r="8" spans="1:23" ht="15" thickBot="1" x14ac:dyDescent="0.4">
      <c r="A8" s="56" t="s">
        <v>17</v>
      </c>
      <c r="B8" s="21">
        <v>2.7</v>
      </c>
      <c r="C8" s="22">
        <v>124</v>
      </c>
    </row>
    <row r="9" spans="1:23" ht="15" thickBot="1" x14ac:dyDescent="0.4"/>
    <row r="10" spans="1:23" ht="27.75" customHeight="1" thickBot="1" x14ac:dyDescent="0.4">
      <c r="A10" s="16"/>
      <c r="B10" s="36" t="s">
        <v>18</v>
      </c>
      <c r="G10" s="79" t="s">
        <v>19</v>
      </c>
      <c r="H10" s="79"/>
      <c r="J10" s="57" t="s">
        <v>20</v>
      </c>
      <c r="L10" s="10" t="s">
        <v>21</v>
      </c>
      <c r="M10" s="1"/>
      <c r="N10" s="9" t="s">
        <v>22</v>
      </c>
      <c r="O10" s="1"/>
      <c r="P10" s="9" t="s">
        <v>23</v>
      </c>
      <c r="Q10" s="1"/>
      <c r="R10" s="9" t="s">
        <v>24</v>
      </c>
      <c r="S10" s="1"/>
      <c r="T10" s="79" t="s">
        <v>25</v>
      </c>
      <c r="U10" s="79"/>
    </row>
    <row r="11" spans="1:23" ht="17" thickBot="1" x14ac:dyDescent="0.4">
      <c r="A11" s="17"/>
      <c r="B11" s="37" t="s">
        <v>26</v>
      </c>
      <c r="G11" s="3" t="s">
        <v>27</v>
      </c>
      <c r="H11" s="47">
        <v>30</v>
      </c>
      <c r="J11" s="2">
        <f xml:space="preserve"> $F$3*(H11-B3)/(C3-B3)+$E$3</f>
        <v>0.43633217993079587</v>
      </c>
      <c r="L11" s="7">
        <f xml:space="preserve"> 0.8*(H11-17.85)/(46.75-17.85)+0.1</f>
        <v>0.43633217993079587</v>
      </c>
      <c r="M11" s="1"/>
      <c r="N11" s="1"/>
      <c r="O11" s="1"/>
      <c r="P11" s="1"/>
      <c r="Q11" s="1"/>
      <c r="R11" s="1"/>
      <c r="S11" s="1"/>
      <c r="T11" s="1"/>
    </row>
    <row r="12" spans="1:23" ht="15" thickBot="1" x14ac:dyDescent="0.4">
      <c r="G12" s="1"/>
      <c r="H12" s="4"/>
      <c r="J12" s="8"/>
      <c r="L12" s="1"/>
      <c r="M12" s="1"/>
      <c r="N12" s="1"/>
      <c r="O12" s="1"/>
      <c r="P12" s="1"/>
      <c r="Q12" s="1"/>
      <c r="R12" s="1"/>
      <c r="S12" s="1"/>
      <c r="T12" s="1"/>
    </row>
    <row r="13" spans="1:23" ht="17" thickBot="1" x14ac:dyDescent="0.4">
      <c r="A13" s="64" t="s">
        <v>28</v>
      </c>
      <c r="B13" s="65"/>
      <c r="C13" s="65"/>
      <c r="D13" s="65"/>
      <c r="E13" s="66"/>
      <c r="G13" s="3" t="s">
        <v>29</v>
      </c>
      <c r="H13" s="47">
        <v>16</v>
      </c>
      <c r="J13" s="2">
        <f xml:space="preserve"> $F$3*(H13-B4)/(C4-B4)+$E$3</f>
        <v>0.6333333333333333</v>
      </c>
      <c r="L13" s="7">
        <f xml:space="preserve"> 0.8*(H13-8)/(20-8)+0.1</f>
        <v>0.6333333333333333</v>
      </c>
      <c r="M13" s="1"/>
      <c r="N13" s="7">
        <f>1/(1+EXP(-('Weights and biases'!B3*L11+'Weights and biases'!B6*L13+'Weights and biases'!B9*L15+'Weights and biases'!B12*L17+'Weights and biases'!B15*L19+'Weights and biases'!B18)))</f>
        <v>0.21173740664922197</v>
      </c>
      <c r="O13" s="1"/>
      <c r="P13" s="1"/>
      <c r="Q13" s="1"/>
      <c r="R13" s="1"/>
      <c r="S13" s="1"/>
      <c r="T13" s="1"/>
    </row>
    <row r="14" spans="1:23" ht="17" thickBot="1" x14ac:dyDescent="0.4">
      <c r="A14" s="3" t="s">
        <v>27</v>
      </c>
      <c r="B14" s="67" t="s">
        <v>30</v>
      </c>
      <c r="C14" s="68"/>
      <c r="D14" s="68"/>
      <c r="E14" s="69"/>
      <c r="G14" s="1"/>
      <c r="H14" s="4"/>
      <c r="J14" s="8"/>
      <c r="L14" s="1"/>
      <c r="M14" s="1"/>
      <c r="N14" s="1"/>
      <c r="O14" s="1"/>
      <c r="P14" s="7">
        <f>1/(1+EXP(-('Weights and biases'!D3*N13+'Weights and biases'!D5*N15+'Weights and biases'!D7*N17+'Weights and biases'!D9)))</f>
        <v>0.80191767572863537</v>
      </c>
      <c r="Q14" s="1"/>
      <c r="R14" s="1"/>
      <c r="S14" s="1"/>
    </row>
    <row r="15" spans="1:23" ht="17" thickBot="1" x14ac:dyDescent="0.4">
      <c r="A15" s="3" t="s">
        <v>29</v>
      </c>
      <c r="B15" s="70" t="s">
        <v>31</v>
      </c>
      <c r="C15" s="71"/>
      <c r="D15" s="71"/>
      <c r="E15" s="72"/>
      <c r="G15" s="3" t="s">
        <v>32</v>
      </c>
      <c r="H15" s="47">
        <v>150</v>
      </c>
      <c r="J15" s="2">
        <f xml:space="preserve"> $F$3*(H15-B5)/(C5-B5)+$E$3</f>
        <v>0.72222222222222221</v>
      </c>
      <c r="L15" s="7">
        <f xml:space="preserve"> 0.8*(H15-80)/(170-80)+0.1</f>
        <v>0.72222222222222221</v>
      </c>
      <c r="M15" s="1"/>
      <c r="N15" s="7">
        <f>1/(1+EXP(-('Weights and biases'!B4*L11+'Weights and biases'!B7*L13+'Weights and biases'!B10*L15+'Weights and biases'!B13*L17+'Weights and biases'!B16*L19+'Weights and biases'!B19)))</f>
        <v>0.7527861027011532</v>
      </c>
      <c r="O15" s="1"/>
      <c r="P15" s="1"/>
      <c r="Q15" s="1"/>
      <c r="R15" s="7">
        <f>1/(1+EXP(-('Weights and biases'!F3*P14+'Weights and biases'!F4*P16+'Weights and biases'!F5)))</f>
        <v>0.61086548014754716</v>
      </c>
      <c r="S15" s="1"/>
      <c r="T15" s="3" t="s">
        <v>33</v>
      </c>
      <c r="U15" s="48">
        <f xml:space="preserve"> (R15-$E$3)/$F$3*(C8-B8)+B8</f>
        <v>80.15997842737184</v>
      </c>
    </row>
    <row r="16" spans="1:23" ht="17" thickBot="1" x14ac:dyDescent="0.4">
      <c r="A16" s="3" t="s">
        <v>32</v>
      </c>
      <c r="B16" s="70" t="s">
        <v>34</v>
      </c>
      <c r="C16" s="71"/>
      <c r="D16" s="71"/>
      <c r="E16" s="72"/>
      <c r="G16" s="1"/>
      <c r="H16" s="4"/>
      <c r="J16" s="8"/>
      <c r="L16" s="1"/>
      <c r="M16" s="1"/>
      <c r="N16" s="1"/>
      <c r="O16" s="1"/>
      <c r="P16" s="7">
        <f>1/(1+EXP(-('Weights and biases'!D4*N13+'Weights and biases'!D6*N15+'Weights and biases'!D8*N17+'Weights and biases'!D10)))</f>
        <v>0.18921723562302942</v>
      </c>
      <c r="Q16" s="1"/>
      <c r="R16" s="5"/>
      <c r="S16" s="1"/>
      <c r="T16" s="1"/>
    </row>
    <row r="17" spans="1:19" ht="17" thickBot="1" x14ac:dyDescent="0.4">
      <c r="A17" s="3" t="s">
        <v>35</v>
      </c>
      <c r="B17" s="58" t="s">
        <v>36</v>
      </c>
      <c r="C17" s="59"/>
      <c r="D17" s="59"/>
      <c r="E17" s="60"/>
      <c r="G17" s="3" t="s">
        <v>35</v>
      </c>
      <c r="H17" s="47">
        <v>1</v>
      </c>
      <c r="J17" s="2">
        <f xml:space="preserve"> $F$3*(H17-B6)/(C6-B6)+$E$3</f>
        <v>0.1</v>
      </c>
      <c r="L17" s="7">
        <f xml:space="preserve"> 0.8*(H17-1)/(2.5-1)+0.1</f>
        <v>0.1</v>
      </c>
      <c r="M17" s="1"/>
      <c r="N17" s="7">
        <f>1/(1+EXP(-('Weights and biases'!B5*L11+'Weights and biases'!B8*L13+'Weights and biases'!B11*L15+'Weights and biases'!B14*L17+'Weights and biases'!B17*L19+'Weights and biases'!B20)))</f>
        <v>0.99964776724304338</v>
      </c>
      <c r="O17" s="1"/>
      <c r="P17" s="1"/>
      <c r="Q17" s="1"/>
      <c r="R17" s="1"/>
      <c r="S17" s="1"/>
    </row>
    <row r="18" spans="1:19" ht="17" thickBot="1" x14ac:dyDescent="0.4">
      <c r="A18" s="3" t="s">
        <v>37</v>
      </c>
      <c r="B18" s="58" t="s">
        <v>38</v>
      </c>
      <c r="C18" s="59"/>
      <c r="D18" s="59"/>
      <c r="E18" s="60"/>
      <c r="G18" s="1"/>
      <c r="H18" s="4"/>
      <c r="J18" s="8"/>
      <c r="L18" s="6"/>
      <c r="M18" s="6"/>
      <c r="N18" s="5"/>
      <c r="O18" s="6"/>
      <c r="P18" s="6"/>
      <c r="Q18" s="6"/>
      <c r="R18" s="5"/>
      <c r="S18" s="1"/>
    </row>
    <row r="19" spans="1:19" ht="17" thickBot="1" x14ac:dyDescent="0.4">
      <c r="A19" s="3" t="s">
        <v>33</v>
      </c>
      <c r="B19" s="61" t="s">
        <v>39</v>
      </c>
      <c r="C19" s="62"/>
      <c r="D19" s="62"/>
      <c r="E19" s="63"/>
      <c r="G19" s="3" t="s">
        <v>37</v>
      </c>
      <c r="H19" s="47">
        <v>0.2</v>
      </c>
      <c r="J19" s="2">
        <f xml:space="preserve"> $F$3*(H19-B7)/(C7-B7)+$E$3</f>
        <v>0.39090909090909098</v>
      </c>
      <c r="L19" s="7">
        <f xml:space="preserve"> 0.8*(H19-0)/(0.55-0)+0.1</f>
        <v>0.39090909090909098</v>
      </c>
      <c r="M19" s="6"/>
      <c r="N19" s="6"/>
      <c r="O19" s="6"/>
      <c r="P19" s="6"/>
      <c r="Q19" s="6"/>
      <c r="R19" s="6"/>
      <c r="S19" s="1"/>
    </row>
  </sheetData>
  <sheetProtection algorithmName="SHA-512" hashValue="sZf+nm1RCFuQaKU4dzwh+4Myw4RFm7yIUfAi/dIZvKu+dgXinFRvBIAx8/HtfK0++Oo2B5EnsApbBXXrqMlIIA==" saltValue="uCI3Y0fmgTUiUTKidleCaw==" spinCount="100000" sheet="1" objects="1" scenarios="1"/>
  <mergeCells count="13">
    <mergeCell ref="E1:F1"/>
    <mergeCell ref="B1:C1"/>
    <mergeCell ref="A1:A2"/>
    <mergeCell ref="G10:H10"/>
    <mergeCell ref="T10:U10"/>
    <mergeCell ref="I1:W1"/>
    <mergeCell ref="B17:E17"/>
    <mergeCell ref="B18:E18"/>
    <mergeCell ref="B19:E19"/>
    <mergeCell ref="A13:E13"/>
    <mergeCell ref="B14:E14"/>
    <mergeCell ref="B15:E15"/>
    <mergeCell ref="B16:E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A360-3486-4225-991D-8F8BDCB90B02}">
  <dimension ref="A1:Q11"/>
  <sheetViews>
    <sheetView workbookViewId="0">
      <selection activeCell="G15" sqref="G15"/>
    </sheetView>
  </sheetViews>
  <sheetFormatPr defaultRowHeight="14.5" x14ac:dyDescent="0.35"/>
  <sheetData>
    <row r="1" spans="1:17" x14ac:dyDescent="0.35">
      <c r="A1" s="83" t="s">
        <v>40</v>
      </c>
      <c r="B1" s="84"/>
      <c r="C1" s="84"/>
      <c r="D1" s="84"/>
      <c r="E1" s="85"/>
      <c r="G1" s="83" t="s">
        <v>41</v>
      </c>
      <c r="H1" s="84"/>
      <c r="I1" s="84"/>
      <c r="J1" s="84"/>
      <c r="K1" s="85"/>
      <c r="M1" s="83" t="s">
        <v>42</v>
      </c>
      <c r="N1" s="84"/>
      <c r="O1" s="84"/>
      <c r="P1" s="84"/>
      <c r="Q1" s="85"/>
    </row>
    <row r="2" spans="1:17" x14ac:dyDescent="0.35">
      <c r="A2" s="86" t="s">
        <v>19</v>
      </c>
      <c r="B2" s="87"/>
      <c r="C2" s="49"/>
      <c r="D2" s="87" t="s">
        <v>25</v>
      </c>
      <c r="E2" s="88"/>
      <c r="G2" s="86" t="s">
        <v>19</v>
      </c>
      <c r="H2" s="87"/>
      <c r="I2" s="49"/>
      <c r="J2" s="87" t="s">
        <v>25</v>
      </c>
      <c r="K2" s="88"/>
      <c r="M2" s="86" t="s">
        <v>19</v>
      </c>
      <c r="N2" s="87"/>
      <c r="O2" s="49"/>
      <c r="P2" s="87" t="s">
        <v>25</v>
      </c>
      <c r="Q2" s="88"/>
    </row>
    <row r="3" spans="1:17" ht="16.5" x14ac:dyDescent="0.35">
      <c r="A3" s="18" t="s">
        <v>27</v>
      </c>
      <c r="B3" s="47">
        <v>17.850000000000001</v>
      </c>
      <c r="C3" s="49"/>
      <c r="D3" s="49"/>
      <c r="E3" s="50"/>
      <c r="G3" s="18" t="s">
        <v>27</v>
      </c>
      <c r="H3" s="47">
        <v>19.975000000000001</v>
      </c>
      <c r="I3" s="49"/>
      <c r="J3" s="49"/>
      <c r="K3" s="50"/>
      <c r="M3" s="18" t="s">
        <v>27</v>
      </c>
      <c r="N3" s="47">
        <v>27.2</v>
      </c>
      <c r="O3" s="49"/>
      <c r="P3" s="49"/>
      <c r="Q3" s="50"/>
    </row>
    <row r="4" spans="1:17" x14ac:dyDescent="0.35">
      <c r="A4" s="51"/>
      <c r="B4" s="4"/>
      <c r="C4" s="49"/>
      <c r="D4" s="49"/>
      <c r="E4" s="50"/>
      <c r="G4" s="51"/>
      <c r="H4" s="4"/>
      <c r="I4" s="49"/>
      <c r="J4" s="49"/>
      <c r="K4" s="50"/>
      <c r="M4" s="51"/>
      <c r="N4" s="4"/>
      <c r="O4" s="49"/>
      <c r="P4" s="49"/>
      <c r="Q4" s="50"/>
    </row>
    <row r="5" spans="1:17" ht="16.5" x14ac:dyDescent="0.35">
      <c r="A5" s="18" t="s">
        <v>29</v>
      </c>
      <c r="B5" s="47">
        <v>8</v>
      </c>
      <c r="C5" s="49"/>
      <c r="D5" s="49"/>
      <c r="E5" s="50"/>
      <c r="G5" s="18" t="s">
        <v>29</v>
      </c>
      <c r="H5" s="47">
        <v>16</v>
      </c>
      <c r="I5" s="49"/>
      <c r="J5" s="49"/>
      <c r="K5" s="50"/>
      <c r="M5" s="18" t="s">
        <v>29</v>
      </c>
      <c r="N5" s="47">
        <v>20</v>
      </c>
      <c r="O5" s="49"/>
      <c r="P5" s="49"/>
      <c r="Q5" s="50"/>
    </row>
    <row r="6" spans="1:17" x14ac:dyDescent="0.35">
      <c r="A6" s="51"/>
      <c r="B6" s="4"/>
      <c r="C6" s="49"/>
      <c r="D6" s="49"/>
      <c r="E6" s="50"/>
      <c r="G6" s="51"/>
      <c r="H6" s="4"/>
      <c r="I6" s="49"/>
      <c r="J6" s="49"/>
      <c r="K6" s="50"/>
      <c r="M6" s="51"/>
      <c r="N6" s="4"/>
      <c r="O6" s="49"/>
      <c r="P6" s="49"/>
      <c r="Q6" s="50"/>
    </row>
    <row r="7" spans="1:17" ht="16.5" x14ac:dyDescent="0.35">
      <c r="A7" s="18" t="s">
        <v>32</v>
      </c>
      <c r="B7" s="47">
        <v>80</v>
      </c>
      <c r="C7" s="49"/>
      <c r="D7" s="3" t="s">
        <v>33</v>
      </c>
      <c r="E7" s="52">
        <v>4.9057142392920587</v>
      </c>
      <c r="G7" s="18" t="s">
        <v>32</v>
      </c>
      <c r="H7" s="47">
        <v>125</v>
      </c>
      <c r="I7" s="49"/>
      <c r="J7" s="3" t="s">
        <v>33</v>
      </c>
      <c r="K7" s="52">
        <v>48.159590137691616</v>
      </c>
      <c r="M7" s="18" t="s">
        <v>32</v>
      </c>
      <c r="N7" s="47">
        <v>170</v>
      </c>
      <c r="O7" s="49"/>
      <c r="P7" s="3" t="s">
        <v>33</v>
      </c>
      <c r="Q7" s="52">
        <v>94.963516477647829</v>
      </c>
    </row>
    <row r="8" spans="1:17" x14ac:dyDescent="0.35">
      <c r="A8" s="51"/>
      <c r="B8" s="4"/>
      <c r="C8" s="49"/>
      <c r="D8" s="49"/>
      <c r="E8" s="50"/>
      <c r="G8" s="51"/>
      <c r="H8" s="4"/>
      <c r="I8" s="49"/>
      <c r="J8" s="49"/>
      <c r="K8" s="50"/>
      <c r="M8" s="51"/>
      <c r="N8" s="4"/>
      <c r="O8" s="49"/>
      <c r="P8" s="49"/>
      <c r="Q8" s="50"/>
    </row>
    <row r="9" spans="1:17" ht="16.5" x14ac:dyDescent="0.35">
      <c r="A9" s="18" t="s">
        <v>35</v>
      </c>
      <c r="B9" s="47">
        <v>1</v>
      </c>
      <c r="C9" s="49"/>
      <c r="D9" s="49"/>
      <c r="E9" s="50"/>
      <c r="G9" s="18" t="s">
        <v>35</v>
      </c>
      <c r="H9" s="47">
        <v>1</v>
      </c>
      <c r="I9" s="49"/>
      <c r="J9" s="49"/>
      <c r="K9" s="50"/>
      <c r="M9" s="18" t="s">
        <v>35</v>
      </c>
      <c r="N9" s="47">
        <v>2.5</v>
      </c>
      <c r="O9" s="49"/>
      <c r="P9" s="49"/>
      <c r="Q9" s="50"/>
    </row>
    <row r="10" spans="1:17" x14ac:dyDescent="0.35">
      <c r="A10" s="51"/>
      <c r="B10" s="4"/>
      <c r="C10" s="49"/>
      <c r="D10" s="49"/>
      <c r="E10" s="50"/>
      <c r="G10" s="51"/>
      <c r="H10" s="4"/>
      <c r="I10" s="49"/>
      <c r="J10" s="49"/>
      <c r="K10" s="50"/>
      <c r="M10" s="51"/>
      <c r="N10" s="4"/>
      <c r="O10" s="49"/>
      <c r="P10" s="49"/>
      <c r="Q10" s="50"/>
    </row>
    <row r="11" spans="1:17" ht="17" thickBot="1" x14ac:dyDescent="0.4">
      <c r="A11" s="56" t="s">
        <v>37</v>
      </c>
      <c r="B11" s="53">
        <v>0.31</v>
      </c>
      <c r="C11" s="54"/>
      <c r="D11" s="54"/>
      <c r="E11" s="55"/>
      <c r="G11" s="56" t="s">
        <v>37</v>
      </c>
      <c r="H11" s="53">
        <v>0.31</v>
      </c>
      <c r="I11" s="54"/>
      <c r="J11" s="54"/>
      <c r="K11" s="55"/>
      <c r="M11" s="56" t="s">
        <v>37</v>
      </c>
      <c r="N11" s="53">
        <v>0.33</v>
      </c>
      <c r="O11" s="54"/>
      <c r="P11" s="54"/>
      <c r="Q11" s="55"/>
    </row>
  </sheetData>
  <sheetProtection algorithmName="SHA-512" hashValue="aMMFEo0Oe0g6DsMnCm0EQrzWKOZmg1jj320TQ/A1wpBaASo1pDrqflciKUxmOXSFm3TdjZZsuje5mPE3TGHM8A==" saltValue="qTfJ6PF8lEh4q/6B8Rv4LQ==" spinCount="100000" sheet="1" objects="1" scenarios="1"/>
  <mergeCells count="9">
    <mergeCell ref="M1:Q1"/>
    <mergeCell ref="M2:N2"/>
    <mergeCell ref="P2:Q2"/>
    <mergeCell ref="A2:B2"/>
    <mergeCell ref="D2:E2"/>
    <mergeCell ref="A1:E1"/>
    <mergeCell ref="G1:K1"/>
    <mergeCell ref="G2:H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0AC8-9753-4080-9FEA-4ACB7E0EBCEC}">
  <dimension ref="A1:F20"/>
  <sheetViews>
    <sheetView workbookViewId="0">
      <selection activeCell="F4" sqref="F4"/>
    </sheetView>
  </sheetViews>
  <sheetFormatPr defaultRowHeight="14.5" x14ac:dyDescent="0.35"/>
  <sheetData>
    <row r="1" spans="1:6" ht="15" thickBot="1" x14ac:dyDescent="0.4">
      <c r="A1" s="89" t="s">
        <v>43</v>
      </c>
      <c r="B1" s="90"/>
      <c r="C1" s="90"/>
      <c r="D1" s="90"/>
      <c r="E1" s="90"/>
      <c r="F1" s="91"/>
    </row>
    <row r="2" spans="1:6" ht="15" thickBot="1" x14ac:dyDescent="0.4">
      <c r="A2" s="92" t="s">
        <v>21</v>
      </c>
      <c r="B2" s="93"/>
      <c r="C2" s="92" t="s">
        <v>22</v>
      </c>
      <c r="D2" s="93"/>
      <c r="E2" s="92" t="s">
        <v>23</v>
      </c>
      <c r="F2" s="93"/>
    </row>
    <row r="3" spans="1:6" ht="16.5" x14ac:dyDescent="0.35">
      <c r="A3" s="38" t="s">
        <v>44</v>
      </c>
      <c r="B3" s="39">
        <v>-2.5329100000000002</v>
      </c>
      <c r="C3" s="38" t="s">
        <v>45</v>
      </c>
      <c r="D3" s="39">
        <v>8.6165099999999999</v>
      </c>
      <c r="E3" s="38" t="s">
        <v>46</v>
      </c>
      <c r="F3" s="39">
        <v>2.8755000000000002</v>
      </c>
    </row>
    <row r="4" spans="1:6" ht="16.5" x14ac:dyDescent="0.35">
      <c r="A4" s="40" t="s">
        <v>47</v>
      </c>
      <c r="B4" s="41">
        <v>-1.7851399999999999</v>
      </c>
      <c r="C4" s="40" t="s">
        <v>48</v>
      </c>
      <c r="D4" s="41">
        <v>6.5472799999999998</v>
      </c>
      <c r="E4" s="40" t="s">
        <v>49</v>
      </c>
      <c r="F4" s="41">
        <v>-2.5692300000000001</v>
      </c>
    </row>
    <row r="5" spans="1:6" ht="17" thickBot="1" x14ac:dyDescent="0.4">
      <c r="A5" s="40" t="s">
        <v>50</v>
      </c>
      <c r="B5" s="41">
        <v>13.580299999999999</v>
      </c>
      <c r="C5" s="40" t="s">
        <v>51</v>
      </c>
      <c r="D5" s="41">
        <v>1.85921</v>
      </c>
      <c r="E5" s="31" t="s">
        <v>52</v>
      </c>
      <c r="F5" s="42">
        <v>-1.3688199999999999</v>
      </c>
    </row>
    <row r="6" spans="1:6" ht="16.5" x14ac:dyDescent="0.35">
      <c r="A6" s="40" t="s">
        <v>53</v>
      </c>
      <c r="B6" s="41">
        <v>5.7443900000000001</v>
      </c>
      <c r="C6" s="40" t="s">
        <v>54</v>
      </c>
      <c r="D6" s="41">
        <v>-4.7743599999999997</v>
      </c>
      <c r="E6" s="1"/>
      <c r="F6" s="1"/>
    </row>
    <row r="7" spans="1:6" ht="16.5" x14ac:dyDescent="0.35">
      <c r="A7" s="40" t="s">
        <v>55</v>
      </c>
      <c r="B7" s="41">
        <v>-0.477545</v>
      </c>
      <c r="C7" s="40" t="s">
        <v>56</v>
      </c>
      <c r="D7" s="41">
        <v>2.6735199999999999</v>
      </c>
      <c r="E7" s="1"/>
      <c r="F7" s="1"/>
    </row>
    <row r="8" spans="1:6" ht="16.5" x14ac:dyDescent="0.35">
      <c r="A8" s="40" t="s">
        <v>57</v>
      </c>
      <c r="B8" s="41">
        <v>2.2491300000000001</v>
      </c>
      <c r="C8" s="40" t="s">
        <v>58</v>
      </c>
      <c r="D8" s="41">
        <v>-1.2303299999999999</v>
      </c>
      <c r="E8" s="1"/>
      <c r="F8" s="1"/>
    </row>
    <row r="9" spans="1:6" ht="16.5" x14ac:dyDescent="0.35">
      <c r="A9" s="40" t="s">
        <v>59</v>
      </c>
      <c r="B9" s="41">
        <v>3.6946699999999999</v>
      </c>
      <c r="C9" s="40" t="s">
        <v>60</v>
      </c>
      <c r="D9" s="41">
        <v>-4.4982800000000003</v>
      </c>
      <c r="E9" s="1"/>
      <c r="F9" s="1"/>
    </row>
    <row r="10" spans="1:6" ht="17" thickBot="1" x14ac:dyDescent="0.4">
      <c r="A10" s="40" t="s">
        <v>61</v>
      </c>
      <c r="B10" s="41">
        <v>3.14934</v>
      </c>
      <c r="C10" s="31" t="s">
        <v>62</v>
      </c>
      <c r="D10" s="42">
        <v>1.9825600000000001</v>
      </c>
      <c r="E10" s="1"/>
      <c r="F10" s="1"/>
    </row>
    <row r="11" spans="1:6" ht="16.5" x14ac:dyDescent="0.35">
      <c r="A11" s="40" t="s">
        <v>63</v>
      </c>
      <c r="B11" s="41">
        <v>5.12941</v>
      </c>
      <c r="C11" s="1"/>
      <c r="D11" s="1"/>
      <c r="E11" s="1"/>
      <c r="F11" s="1"/>
    </row>
    <row r="12" spans="1:6" ht="16.5" x14ac:dyDescent="0.35">
      <c r="A12" s="40" t="s">
        <v>64</v>
      </c>
      <c r="B12" s="41">
        <v>0.25631100000000001</v>
      </c>
      <c r="C12" s="1"/>
      <c r="D12" s="1"/>
      <c r="E12" s="1"/>
      <c r="F12" s="1"/>
    </row>
    <row r="13" spans="1:6" ht="16.5" x14ac:dyDescent="0.35">
      <c r="A13" s="40" t="s">
        <v>65</v>
      </c>
      <c r="B13" s="41">
        <v>0.81125499999999995</v>
      </c>
      <c r="C13" s="1"/>
      <c r="D13" s="1"/>
      <c r="E13" s="1"/>
      <c r="F13" s="1"/>
    </row>
    <row r="14" spans="1:6" ht="16.5" x14ac:dyDescent="0.35">
      <c r="A14" s="40" t="s">
        <v>66</v>
      </c>
      <c r="B14" s="41">
        <v>-1.9815400000000001</v>
      </c>
      <c r="C14" s="1"/>
      <c r="D14" s="1"/>
      <c r="E14" s="1"/>
      <c r="F14" s="1"/>
    </row>
    <row r="15" spans="1:6" ht="16.5" x14ac:dyDescent="0.35">
      <c r="A15" s="40" t="s">
        <v>67</v>
      </c>
      <c r="B15" s="41">
        <v>-11.043799999999999</v>
      </c>
      <c r="C15" s="1"/>
      <c r="D15" s="1"/>
      <c r="E15" s="1"/>
      <c r="F15" s="1"/>
    </row>
    <row r="16" spans="1:6" ht="16.5" x14ac:dyDescent="0.35">
      <c r="A16" s="40" t="s">
        <v>68</v>
      </c>
      <c r="B16" s="41">
        <v>1.2321599999999999</v>
      </c>
      <c r="C16" s="1"/>
      <c r="D16" s="1"/>
      <c r="E16" s="1"/>
      <c r="F16" s="1"/>
    </row>
    <row r="17" spans="1:6" ht="16.5" x14ac:dyDescent="0.35">
      <c r="A17" s="40" t="s">
        <v>69</v>
      </c>
      <c r="B17" s="41">
        <v>-5.8548900000000001</v>
      </c>
      <c r="C17" s="1"/>
      <c r="D17" s="1"/>
      <c r="E17" s="1"/>
      <c r="F17" s="1"/>
    </row>
    <row r="18" spans="1:6" ht="16.5" x14ac:dyDescent="0.35">
      <c r="A18" s="40" t="s">
        <v>70</v>
      </c>
      <c r="B18" s="41">
        <v>-2.2242899999999999</v>
      </c>
      <c r="C18" s="1"/>
      <c r="D18" s="1"/>
      <c r="E18" s="1"/>
      <c r="F18" s="1"/>
    </row>
    <row r="19" spans="1:6" ht="16.5" x14ac:dyDescent="0.35">
      <c r="A19" s="40" t="s">
        <v>71</v>
      </c>
      <c r="B19" s="41">
        <v>-0.64242500000000002</v>
      </c>
      <c r="C19" s="1"/>
      <c r="D19" s="1"/>
      <c r="E19" s="1"/>
      <c r="F19" s="1"/>
    </row>
    <row r="20" spans="1:6" ht="17" thickBot="1" x14ac:dyDescent="0.4">
      <c r="A20" s="31" t="s">
        <v>72</v>
      </c>
      <c r="B20" s="42">
        <v>-0.61679499999999998</v>
      </c>
      <c r="C20" s="1"/>
      <c r="D20" s="1"/>
      <c r="E20" s="1"/>
      <c r="F20" s="1"/>
    </row>
  </sheetData>
  <sheetProtection algorithmName="SHA-512" hashValue="SAYyBNtkHBfeMqRvJBmZluvQl+jjUEC3IGIsDhWNOp6yG04gZwxoL93y/I231ul8FJjOX6RH96QMsrZvspX+Rw==" saltValue="MHu/zDiqOC/wKxIevkkDwQ==" spinCount="100000" sheet="1" objects="1" scenarios="1"/>
  <mergeCells count="4">
    <mergeCell ref="A1:F1"/>
    <mergeCell ref="A2:B2"/>
    <mergeCell ref="C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CE57F-2F42-46CA-98E1-1F912D3EE88F}">
  <dimension ref="A1:C5"/>
  <sheetViews>
    <sheetView workbookViewId="0">
      <selection activeCell="A5" sqref="A5:C5"/>
    </sheetView>
  </sheetViews>
  <sheetFormatPr defaultRowHeight="14.5" x14ac:dyDescent="0.35"/>
  <sheetData>
    <row r="1" spans="1:3" ht="15" thickBot="1" x14ac:dyDescent="0.4">
      <c r="A1" s="94" t="s">
        <v>73</v>
      </c>
      <c r="B1" s="95"/>
      <c r="C1" s="96"/>
    </row>
    <row r="2" spans="1:3" x14ac:dyDescent="0.35">
      <c r="A2" s="97" t="s">
        <v>74</v>
      </c>
      <c r="B2" s="71"/>
      <c r="C2" s="98"/>
    </row>
    <row r="3" spans="1:3" x14ac:dyDescent="0.35">
      <c r="A3" s="97" t="s">
        <v>75</v>
      </c>
      <c r="B3" s="71"/>
      <c r="C3" s="98"/>
    </row>
    <row r="4" spans="1:3" x14ac:dyDescent="0.35">
      <c r="A4" s="97" t="s">
        <v>76</v>
      </c>
      <c r="B4" s="71"/>
      <c r="C4" s="98"/>
    </row>
    <row r="5" spans="1:3" ht="15" thickBot="1" x14ac:dyDescent="0.4">
      <c r="A5" s="99" t="s">
        <v>77</v>
      </c>
      <c r="B5" s="100"/>
      <c r="C5" s="101"/>
    </row>
  </sheetData>
  <sheetProtection algorithmName="SHA-512" hashValue="X/b5ZKy2s1UdaFAcCHugIbEkT3uC8PA8eVP3AFzgEH/JjblhQKR+NAdN+IV6+lEDgCFopsgUUBoXr3xiJx/Htw==" saltValue="2GP6vgpHV5LMHciiBQlFkA==" spinCount="100000" sheet="1" objects="1" scenarios="1"/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</vt:lpstr>
      <vt:lpstr>Examples</vt:lpstr>
      <vt:lpstr>Weights and biases</vt:lpstr>
      <vt:lpstr>About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2019-08-24T20:28:38Z</dcterms:modified>
  <cp:category/>
  <cp:contentStatus/>
</cp:coreProperties>
</file>