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ocketsutoledo-my.sharepoint.com/personal/kawalsh_rockets_utoledo_edu/Documents/Desktop 1/toss/purchasing docs/"/>
    </mc:Choice>
  </mc:AlternateContent>
  <xr:revisionPtr revIDLastSave="0" documentId="8_{87B09A3D-45D7-484C-9942-96711EA78BC7}" xr6:coauthVersionLast="47" xr6:coauthVersionMax="47" xr10:uidLastSave="{00000000-0000-0000-0000-000000000000}"/>
  <bookViews>
    <workbookView xWindow="3000" yWindow="3000" windowWidth="17280" windowHeight="8880" tabRatio="508" xr2:uid="{00000000-000D-0000-FFFF-FFFF00000000}"/>
  </bookViews>
  <sheets>
    <sheet name="Building Data" sheetId="3" r:id="rId1"/>
    <sheet name="# of Buildings (I.R. 1)" sheetId="4" r:id="rId2"/>
    <sheet name="Parking Lots Addresses" sheetId="5" r:id="rId3"/>
  </sheets>
  <definedNames>
    <definedName name="_xlnm.Print_Area" localSheetId="0">'Building Data'!$B$1:$L$158</definedName>
    <definedName name="_xlnm.Print_Titles" localSheetId="0">'Building Data'!$1:$1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4" l="1"/>
  <c r="R132" i="3"/>
  <c r="B5" i="4" s="1"/>
  <c r="R80" i="3"/>
  <c r="B6" i="4" s="1"/>
  <c r="R84" i="3"/>
  <c r="B7" i="4" s="1"/>
  <c r="R89" i="3"/>
  <c r="B8" i="4" s="1"/>
  <c r="R96" i="3"/>
  <c r="B9" i="4" s="1"/>
  <c r="R74" i="3"/>
  <c r="B4" i="4" s="1"/>
  <c r="G96" i="3"/>
  <c r="B10" i="4" l="1"/>
  <c r="F56" i="3"/>
  <c r="F113" i="3"/>
  <c r="G74" i="3"/>
  <c r="F93" i="3"/>
  <c r="F108" i="3"/>
  <c r="F70" i="3" l="1"/>
  <c r="F64" i="3" l="1"/>
  <c r="H147" i="3" l="1"/>
  <c r="G151" i="3" l="1"/>
  <c r="F147" i="3"/>
  <c r="F139" i="3" l="1"/>
  <c r="F146" i="3"/>
  <c r="F100" i="3"/>
  <c r="F101" i="3"/>
  <c r="F102" i="3"/>
  <c r="F103" i="3"/>
  <c r="F104" i="3"/>
  <c r="F105" i="3"/>
  <c r="F106" i="3"/>
  <c r="F109" i="3"/>
  <c r="F110" i="3"/>
  <c r="F111" i="3"/>
  <c r="F112" i="3"/>
  <c r="F115" i="3"/>
  <c r="F114" i="3"/>
  <c r="F116" i="3"/>
  <c r="F107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83" i="3"/>
  <c r="F87" i="3"/>
  <c r="F88" i="3"/>
  <c r="F94" i="3"/>
  <c r="F95" i="3"/>
  <c r="F92" i="3"/>
  <c r="F99" i="3"/>
  <c r="F77" i="3"/>
  <c r="F78" i="3"/>
  <c r="F79" i="3"/>
  <c r="F39" i="3"/>
  <c r="F40" i="3"/>
  <c r="F41" i="3"/>
  <c r="F42" i="3"/>
  <c r="F43" i="3"/>
  <c r="F44" i="3"/>
  <c r="F45" i="3"/>
  <c r="F46" i="3"/>
  <c r="F47" i="3"/>
  <c r="F48" i="3"/>
  <c r="F49" i="3"/>
  <c r="F51" i="3"/>
  <c r="F52" i="3"/>
  <c r="F53" i="3"/>
  <c r="F54" i="3"/>
  <c r="F55" i="3"/>
  <c r="F57" i="3"/>
  <c r="F58" i="3"/>
  <c r="F59" i="3"/>
  <c r="F60" i="3"/>
  <c r="F61" i="3"/>
  <c r="F62" i="3"/>
  <c r="F63" i="3"/>
  <c r="F65" i="3"/>
  <c r="F66" i="3"/>
  <c r="F67" i="3"/>
  <c r="F68" i="3"/>
  <c r="F71" i="3"/>
  <c r="F72" i="3"/>
  <c r="F73" i="3"/>
  <c r="F38" i="3"/>
  <c r="F3" i="3"/>
  <c r="F4" i="3"/>
  <c r="F6" i="3"/>
  <c r="F5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69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H102" i="3"/>
  <c r="H67" i="3" l="1"/>
  <c r="G132" i="3" l="1"/>
  <c r="H105" i="3"/>
  <c r="H41" i="3" l="1"/>
  <c r="H11" i="3"/>
  <c r="H95" i="3" l="1"/>
  <c r="H73" i="3"/>
  <c r="H120" i="3"/>
  <c r="H118" i="3"/>
  <c r="G80" i="3" l="1"/>
  <c r="H112" i="3"/>
  <c r="G89" i="3"/>
  <c r="H131" i="3"/>
  <c r="H44" i="3"/>
  <c r="H35" i="3"/>
  <c r="G84" i="3"/>
  <c r="G134" i="3" l="1"/>
  <c r="G153" i="3" s="1"/>
</calcChain>
</file>

<file path=xl/sharedStrings.xml><?xml version="1.0" encoding="utf-8"?>
<sst xmlns="http://schemas.openxmlformats.org/spreadsheetml/2006/main" count="992" uniqueCount="643">
  <si>
    <t>Parks Tower</t>
  </si>
  <si>
    <t xml:space="preserve">Plant Operations </t>
  </si>
  <si>
    <t>Radioactive Waste</t>
  </si>
  <si>
    <t>Ritter Astrophysical Research Center</t>
  </si>
  <si>
    <t xml:space="preserve">Rocket Hall </t>
  </si>
  <si>
    <t>Scott Hall</t>
  </si>
  <si>
    <t>Snyder Memorial</t>
  </si>
  <si>
    <t>Student Recreation Center</t>
  </si>
  <si>
    <t>Student Union</t>
  </si>
  <si>
    <t>Tucker Hall</t>
  </si>
  <si>
    <t>University Hall</t>
  </si>
  <si>
    <t xml:space="preserve">University Recycling </t>
  </si>
  <si>
    <t>Bowman-Oddy Laboratories</t>
  </si>
  <si>
    <t>Carlson Library</t>
  </si>
  <si>
    <t>Center for Performing Arts</t>
  </si>
  <si>
    <t>Electrical Substation</t>
  </si>
  <si>
    <t>Gillham Hall</t>
  </si>
  <si>
    <t xml:space="preserve">Grounds and Fleet Services </t>
  </si>
  <si>
    <t>Hazardous Materials Storage</t>
  </si>
  <si>
    <t>Health and Human Services</t>
  </si>
  <si>
    <t xml:space="preserve">Health Education Center </t>
  </si>
  <si>
    <t>Intramural Storage</t>
  </si>
  <si>
    <t>Larimer Athletic Complex</t>
  </si>
  <si>
    <t>Law Center</t>
  </si>
  <si>
    <t>Libbey Hall</t>
  </si>
  <si>
    <t>MacKinnon Hall</t>
  </si>
  <si>
    <t>McMaster Hall</t>
  </si>
  <si>
    <t>Memorial Field House</t>
  </si>
  <si>
    <t>Nitschke Auditorium</t>
  </si>
  <si>
    <t>Nitschke Hall</t>
  </si>
  <si>
    <t xml:space="preserve">North Engineering </t>
  </si>
  <si>
    <t>Ottawa House East</t>
  </si>
  <si>
    <t>Ottawa House West</t>
  </si>
  <si>
    <t>Age</t>
  </si>
  <si>
    <t>Campus Utility Tunnel</t>
  </si>
  <si>
    <t>Pedestrian Tunnel</t>
  </si>
  <si>
    <t>RHC</t>
  </si>
  <si>
    <t>Abbrev.</t>
  </si>
  <si>
    <t>0100</t>
  </si>
  <si>
    <t>BP</t>
  </si>
  <si>
    <t>0002</t>
  </si>
  <si>
    <t>BO</t>
  </si>
  <si>
    <t>0034</t>
  </si>
  <si>
    <t>CL</t>
  </si>
  <si>
    <t>0039</t>
  </si>
  <si>
    <t>PA</t>
  </si>
  <si>
    <t>0082</t>
  </si>
  <si>
    <t>CS</t>
  </si>
  <si>
    <t>0073</t>
  </si>
  <si>
    <t>VA</t>
  </si>
  <si>
    <t>0089</t>
  </si>
  <si>
    <t>0097</t>
  </si>
  <si>
    <t>ES</t>
  </si>
  <si>
    <t>0096</t>
  </si>
  <si>
    <t>FX</t>
  </si>
  <si>
    <t>0009</t>
  </si>
  <si>
    <t>GH</t>
  </si>
  <si>
    <t>0031</t>
  </si>
  <si>
    <t>GB</t>
  </si>
  <si>
    <t>0088</t>
  </si>
  <si>
    <t>GF</t>
  </si>
  <si>
    <t>0052</t>
  </si>
  <si>
    <t>HZ</t>
  </si>
  <si>
    <t>0006</t>
  </si>
  <si>
    <t>HH</t>
  </si>
  <si>
    <t>0023</t>
  </si>
  <si>
    <t>HE</t>
  </si>
  <si>
    <t>0098</t>
  </si>
  <si>
    <t>IS</t>
  </si>
  <si>
    <t>0040</t>
  </si>
  <si>
    <t>SV</t>
  </si>
  <si>
    <t>0084</t>
  </si>
  <si>
    <t>LE</t>
  </si>
  <si>
    <t>0086</t>
  </si>
  <si>
    <t>LS</t>
  </si>
  <si>
    <t>0068</t>
  </si>
  <si>
    <t>LM</t>
  </si>
  <si>
    <t>0035</t>
  </si>
  <si>
    <t>LC</t>
  </si>
  <si>
    <t>0004</t>
  </si>
  <si>
    <t>LH</t>
  </si>
  <si>
    <t>0012</t>
  </si>
  <si>
    <t>MK</t>
  </si>
  <si>
    <t>0054</t>
  </si>
  <si>
    <t>MV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</si>
  <si>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</si>
  <si>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</si>
  <si>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</si>
  <si>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</si>
  <si>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</si>
  <si>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</si>
  <si>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</si>
  <si>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</si>
  <si>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</si>
  <si>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</si>
  <si>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</si>
  <si>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</si>
  <si>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</si>
  <si>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0046</t>
  </si>
  <si>
    <t>MH</t>
  </si>
  <si>
    <t>0005</t>
  </si>
  <si>
    <t>FH</t>
  </si>
  <si>
    <t>0090</t>
  </si>
  <si>
    <t>NI</t>
  </si>
  <si>
    <t>0080</t>
  </si>
  <si>
    <t>NA</t>
  </si>
  <si>
    <t xml:space="preserve">0051 </t>
  </si>
  <si>
    <t>NE</t>
  </si>
  <si>
    <t>0094</t>
  </si>
  <si>
    <t>OE</t>
  </si>
  <si>
    <t>OW</t>
  </si>
  <si>
    <t>0033</t>
  </si>
  <si>
    <t>PT</t>
  </si>
  <si>
    <t>0219</t>
  </si>
  <si>
    <t>PG</t>
  </si>
  <si>
    <t>PH</t>
  </si>
  <si>
    <t>0076</t>
  </si>
  <si>
    <t>PO</t>
  </si>
  <si>
    <t>0099</t>
  </si>
  <si>
    <t>RW</t>
  </si>
  <si>
    <t>0103</t>
  </si>
  <si>
    <t>R1</t>
  </si>
  <si>
    <t>0007</t>
  </si>
  <si>
    <t>RO</t>
  </si>
  <si>
    <t>0069</t>
  </si>
  <si>
    <t>RH</t>
  </si>
  <si>
    <t>0011</t>
  </si>
  <si>
    <t>SH</t>
  </si>
  <si>
    <t>0087</t>
  </si>
  <si>
    <t>G1</t>
  </si>
  <si>
    <t>0092</t>
  </si>
  <si>
    <t>G2</t>
  </si>
  <si>
    <t>0003</t>
  </si>
  <si>
    <t>SM</t>
  </si>
  <si>
    <t>0045</t>
  </si>
  <si>
    <t>ST</t>
  </si>
  <si>
    <t>0070</t>
  </si>
  <si>
    <t>0053</t>
  </si>
  <si>
    <t>RC</t>
  </si>
  <si>
    <t>0016</t>
  </si>
  <si>
    <t>SU</t>
  </si>
  <si>
    <t>0010</t>
  </si>
  <si>
    <t>TH</t>
  </si>
  <si>
    <t>0001</t>
  </si>
  <si>
    <t>UH</t>
  </si>
  <si>
    <t>0075</t>
  </si>
  <si>
    <t>UR</t>
  </si>
  <si>
    <t>Varsity T Pavilion</t>
  </si>
  <si>
    <t>0101</t>
  </si>
  <si>
    <t>VT</t>
  </si>
  <si>
    <t>0083</t>
  </si>
  <si>
    <t>WO</t>
  </si>
  <si>
    <t>0220</t>
  </si>
  <si>
    <t>AB</t>
  </si>
  <si>
    <t>5041</t>
  </si>
  <si>
    <t>CUT</t>
  </si>
  <si>
    <t>5017</t>
  </si>
  <si>
    <t>CCE</t>
  </si>
  <si>
    <t>5016</t>
  </si>
  <si>
    <t>COB</t>
  </si>
  <si>
    <t>5006</t>
  </si>
  <si>
    <t>DCC</t>
  </si>
  <si>
    <t>5005</t>
  </si>
  <si>
    <t>DOW</t>
  </si>
  <si>
    <t>5008</t>
  </si>
  <si>
    <t>FSB</t>
  </si>
  <si>
    <t>5003</t>
  </si>
  <si>
    <t>HEB</t>
  </si>
  <si>
    <t>5046</t>
  </si>
  <si>
    <t>HMT</t>
  </si>
  <si>
    <t>5007</t>
  </si>
  <si>
    <t>KOB</t>
  </si>
  <si>
    <t>5050</t>
  </si>
  <si>
    <t>LIC</t>
  </si>
  <si>
    <t>5002</t>
  </si>
  <si>
    <t>MLB</t>
  </si>
  <si>
    <t>5001</t>
  </si>
  <si>
    <t>HSB</t>
  </si>
  <si>
    <t>5042</t>
  </si>
  <si>
    <t>PDT</t>
  </si>
  <si>
    <t>5052</t>
  </si>
  <si>
    <t>RRC</t>
  </si>
  <si>
    <t>5009</t>
  </si>
  <si>
    <t>5043</t>
  </si>
  <si>
    <t>RHT</t>
  </si>
  <si>
    <t>5004</t>
  </si>
  <si>
    <t>UMC</t>
  </si>
  <si>
    <t>5012</t>
  </si>
  <si>
    <t>0047</t>
  </si>
  <si>
    <t>UC</t>
  </si>
  <si>
    <t>0093</t>
  </si>
  <si>
    <t>Main Campus Total</t>
  </si>
  <si>
    <t>Lake Erie Campus Total</t>
  </si>
  <si>
    <t>Arboretum Campus Total</t>
  </si>
  <si>
    <t>0218</t>
  </si>
  <si>
    <t>N/A</t>
  </si>
  <si>
    <t>Facilities Support Building</t>
  </si>
  <si>
    <t>Health Science Campus Total</t>
  </si>
  <si>
    <t>3100 West Towerview Blvd.</t>
  </si>
  <si>
    <t xml:space="preserve">2975 West Centennial Dr. </t>
  </si>
  <si>
    <t>1910 West Rocket Dr.</t>
  </si>
  <si>
    <t>2935 East Rocket Dr.</t>
  </si>
  <si>
    <t>2750 East Rocket Dr.</t>
  </si>
  <si>
    <t>3045 Residence Dr.</t>
  </si>
  <si>
    <t>2875 East Rocket Dr.</t>
  </si>
  <si>
    <t>1745 Stadium Dr.</t>
  </si>
  <si>
    <t>2901 East Rocket Dr.</t>
  </si>
  <si>
    <t>2921 East Rocket Dr.</t>
  </si>
  <si>
    <t>2025 North Towerview Blvd.</t>
  </si>
  <si>
    <t>1820 Stadium Dr.</t>
  </si>
  <si>
    <t>2865 East Rocket Dr.</t>
  </si>
  <si>
    <t>2915 North Glass Bowl Dr.</t>
  </si>
  <si>
    <t>1825 West Rocket Dr.</t>
  </si>
  <si>
    <t>2110 Campus Rd.</t>
  </si>
  <si>
    <t>2070 Campus Rd.</t>
  </si>
  <si>
    <t>3000 West Centennial Dr.</t>
  </si>
  <si>
    <t>3030 Residence Dr.</t>
  </si>
  <si>
    <t>2925 East Rocket Dr.</t>
  </si>
  <si>
    <t>2879 East Rocket Dr.</t>
  </si>
  <si>
    <t>2600 Dorr St.</t>
  </si>
  <si>
    <t>1625 West Rocket Dr.</t>
  </si>
  <si>
    <t>2025 Douglas Rd.</t>
  </si>
  <si>
    <t>2130 Campus Rd.</t>
  </si>
  <si>
    <t>2895 East Rocket Dr.</t>
  </si>
  <si>
    <t>2899 East Rocket Dr.</t>
  </si>
  <si>
    <t>1905 North Towerview Blvd.</t>
  </si>
  <si>
    <t>2800 East Rocket Dr.</t>
  </si>
  <si>
    <t>2965 West Centennial Dr.</t>
  </si>
  <si>
    <t>2120 Campus Rd.</t>
  </si>
  <si>
    <t>2915 East Rocket Dr.</t>
  </si>
  <si>
    <t>3050 West Towerview Blvd.</t>
  </si>
  <si>
    <t>2135 East Scott Park Dr.</t>
  </si>
  <si>
    <t>1735 West Rocket Dr.</t>
  </si>
  <si>
    <t>1125 Hospital Drive</t>
  </si>
  <si>
    <t>3025 Library Circle</t>
  </si>
  <si>
    <t>4083 Tantara Drive</t>
  </si>
  <si>
    <t>975 Research Drive</t>
  </si>
  <si>
    <t>1015 Research Drive</t>
  </si>
  <si>
    <t>6200 Bayshore Road</t>
  </si>
  <si>
    <t>535 Oakwood Ave.</t>
  </si>
  <si>
    <t>2125 East Scott Park Dr.</t>
  </si>
  <si>
    <t>0107</t>
  </si>
  <si>
    <t>LA</t>
  </si>
  <si>
    <t>Const. Year</t>
  </si>
  <si>
    <t>GSF Subtotals</t>
  </si>
  <si>
    <t>Bldg. No.</t>
  </si>
  <si>
    <t>2920 Transverse Drive</t>
  </si>
  <si>
    <t>1325 Conference Drive</t>
  </si>
  <si>
    <t>3100 Transverse Drive</t>
  </si>
  <si>
    <t>3000 Transverse Drive</t>
  </si>
  <si>
    <t>3125 Transverse Drive</t>
  </si>
  <si>
    <t>Communications Building</t>
  </si>
  <si>
    <t>5019</t>
  </si>
  <si>
    <t>COM</t>
  </si>
  <si>
    <t>Gas Meter Building East</t>
  </si>
  <si>
    <t>5020</t>
  </si>
  <si>
    <t>2950 Village Loop</t>
  </si>
  <si>
    <t>2960 Village Loop</t>
  </si>
  <si>
    <t>3010 Village Loop</t>
  </si>
  <si>
    <t>3020 Village Loop</t>
  </si>
  <si>
    <t>3060 Village Loop</t>
  </si>
  <si>
    <t>3110 Village Loop</t>
  </si>
  <si>
    <t>3130 Village Loop</t>
  </si>
  <si>
    <t>2945 Village Loop</t>
  </si>
  <si>
    <t>1150 East Medical Loop</t>
  </si>
  <si>
    <t>1135 East Medical Loop</t>
  </si>
  <si>
    <t>1400 East Medical Loop</t>
  </si>
  <si>
    <t>2940 Village Loop</t>
  </si>
  <si>
    <t>2970 Village Loop</t>
  </si>
  <si>
    <t>3000 Village Loop</t>
  </si>
  <si>
    <t>3030 Village Loop</t>
  </si>
  <si>
    <t>3050 Village Loop</t>
  </si>
  <si>
    <t>3100 Village Loop</t>
  </si>
  <si>
    <t>3120 Village Loop</t>
  </si>
  <si>
    <t>2915 West Bancroft St.</t>
  </si>
  <si>
    <t>2825 West Bancroft St.</t>
  </si>
  <si>
    <t>1600 North Westwood Ave.</t>
  </si>
  <si>
    <t>1610 North Westwood Ave.</t>
  </si>
  <si>
    <t>1700 North Westwood Ave.</t>
  </si>
  <si>
    <t>1600 West Rocket Dr.</t>
  </si>
  <si>
    <t>2952 West Bancroft St.</t>
  </si>
  <si>
    <t>2855 West Bancroft St.</t>
  </si>
  <si>
    <t>2905 West Bancroft St.</t>
  </si>
  <si>
    <t>2925 West Bancroft St.</t>
  </si>
  <si>
    <t>Findlay Athletic Center</t>
  </si>
  <si>
    <t>3333 Glendale Avenue</t>
  </si>
  <si>
    <t xml:space="preserve"> Lake Erie Auxiliary Building</t>
  </si>
  <si>
    <t xml:space="preserve"> Center for Sculptural Studies </t>
  </si>
  <si>
    <t xml:space="preserve"> Center for the Visual Arts </t>
  </si>
  <si>
    <t xml:space="preserve"> Stranahan Arboretum</t>
  </si>
  <si>
    <t>1020 Research Drive</t>
  </si>
  <si>
    <t>Building Address</t>
  </si>
  <si>
    <t>Gross Sq. Ft.</t>
  </si>
  <si>
    <t>Arboretum Campus (Toledo OH 43623)</t>
  </si>
  <si>
    <t>Ruppert Health Center, Richard D.</t>
  </si>
  <si>
    <t>Mulford Library Building, Raymon H.</t>
  </si>
  <si>
    <t>Kobacker Center, Lenore W. and Marvin S.</t>
  </si>
  <si>
    <t>Records Retention Center</t>
  </si>
  <si>
    <t>Laboratory Incubator Center</t>
  </si>
  <si>
    <t>Research &amp; Technology Complex 1</t>
  </si>
  <si>
    <t>Savage Arena, John F.</t>
  </si>
  <si>
    <t>100 - Classroom Facility</t>
  </si>
  <si>
    <t>200 - Laboratory Facility</t>
  </si>
  <si>
    <t>500 - Special Use Facilities</t>
  </si>
  <si>
    <t>600 - General Use Facilities</t>
  </si>
  <si>
    <t>700 - Support Facilities</t>
  </si>
  <si>
    <t>800 - Medical Care Facilities</t>
  </si>
  <si>
    <t>900 - Residential Facilities</t>
  </si>
  <si>
    <t>300 - Offices       400 - Study</t>
  </si>
  <si>
    <t>0110</t>
  </si>
  <si>
    <t>AC</t>
  </si>
  <si>
    <t>2139 East Scott Park Dr.</t>
  </si>
  <si>
    <t>Scott Park Campus Total</t>
  </si>
  <si>
    <t>UT Building:</t>
  </si>
  <si>
    <t>Fetterman Training Center</t>
  </si>
  <si>
    <t>0108</t>
  </si>
  <si>
    <t>FC</t>
  </si>
  <si>
    <t>1925 Douglas Rd.</t>
  </si>
  <si>
    <t>0106</t>
  </si>
  <si>
    <t>NT</t>
  </si>
  <si>
    <t>1510 North Westwood Ave.</t>
  </si>
  <si>
    <t xml:space="preserve"> Scott Park Athletic Concessions</t>
  </si>
  <si>
    <t xml:space="preserve"> Baseball &amp; Softball Practice Facility</t>
  </si>
  <si>
    <t>Museum of Art Campus (Toledo OH 43620)</t>
  </si>
  <si>
    <t>Service Complex Building A</t>
  </si>
  <si>
    <t>Service Complex Building E</t>
  </si>
  <si>
    <t>McComas Village A1</t>
  </si>
  <si>
    <t>McComas Village A2</t>
  </si>
  <si>
    <t>McComas Village B1</t>
  </si>
  <si>
    <t>McComas Village B2</t>
  </si>
  <si>
    <t>McComas Village C1</t>
  </si>
  <si>
    <t>McComas Village C2</t>
  </si>
  <si>
    <t>McComas Village D1</t>
  </si>
  <si>
    <t>McComas Village D2</t>
  </si>
  <si>
    <t>McComas Village E1</t>
  </si>
  <si>
    <t>McComas Village E2</t>
  </si>
  <si>
    <t>McComas Village F1</t>
  </si>
  <si>
    <t>McComas Village F2</t>
  </si>
  <si>
    <t>McComas Village G1</t>
  </si>
  <si>
    <t>McComas Village G2</t>
  </si>
  <si>
    <t>1010 Research Drive</t>
  </si>
  <si>
    <t>Hospital Mulford Tunnel</t>
  </si>
  <si>
    <t>Outdoor Structure</t>
  </si>
  <si>
    <t>5022</t>
  </si>
  <si>
    <t>1315 Conference Drive</t>
  </si>
  <si>
    <t>Museum of Art Campus Total</t>
  </si>
  <si>
    <t>Main Campus (Toledo OH 43606)</t>
  </si>
  <si>
    <t>Scott Park Campus (Toledo OH 43607)</t>
  </si>
  <si>
    <t>Health Science Campus (Toledo OH 43614)</t>
  </si>
  <si>
    <t>0111</t>
  </si>
  <si>
    <t>AP</t>
  </si>
  <si>
    <t>3025 South Glass Bowl Dr.</t>
  </si>
  <si>
    <t>3030 South Glass Bowl Dr.</t>
  </si>
  <si>
    <t>Academic Conference Center</t>
  </si>
  <si>
    <t>Dana Cancer Center, Eleanor N.</t>
  </si>
  <si>
    <t>Nitschke Technology Commercialization Complex (Original Bldg.)</t>
  </si>
  <si>
    <t xml:space="preserve"> Lake Erie Support (Classroom Addition)</t>
  </si>
  <si>
    <t>ACC</t>
  </si>
  <si>
    <t xml:space="preserve">Health Education Building (Wolfe Center Pharmacy Addition) </t>
  </si>
  <si>
    <t>6002</t>
  </si>
  <si>
    <t>Fallen Timbers Family Physicians Primary Care Clinic</t>
  </si>
  <si>
    <t>Satellite Clinic Locations (Not UT Buildings)</t>
  </si>
  <si>
    <t>2000 Elm St., Ste. 705 Maumee OH 43537</t>
  </si>
  <si>
    <t>Satellite Clinic Locations Total</t>
  </si>
  <si>
    <t>Glass Bowl Stadium (Ticket Booth)</t>
  </si>
  <si>
    <t>University Computer Center (Cogeneration Building)</t>
  </si>
  <si>
    <t>Koester Alumni Pavilion, William and Carol (Storage Bldgs.)</t>
  </si>
  <si>
    <t>Glass Bowl Stadium (Original Building)</t>
  </si>
  <si>
    <t>University Computer Center (Original Building)</t>
  </si>
  <si>
    <t xml:space="preserve"> Wolfe Hall (Original Building)</t>
  </si>
  <si>
    <t xml:space="preserve"> Wolfe Hall (4th Floor Addition)</t>
  </si>
  <si>
    <t xml:space="preserve"> Lake Erie Research Center (Original Building)</t>
  </si>
  <si>
    <t>Collier Building, Howard L. (Original Building)</t>
  </si>
  <si>
    <t>Collier Building, Howard L. (Classroom Addition, Floors 1 &amp; 2)</t>
  </si>
  <si>
    <t>Collier Building, Howard L. (1st Floor North Classroom Addition)</t>
  </si>
  <si>
    <t>Dowling Hall, Ida Marie (Levels 1-2 Addition except Ortho Cntr.)</t>
  </si>
  <si>
    <t>Dowling Hall, Ida Marie (Morse Center 3rd Floor Addition)</t>
  </si>
  <si>
    <t>Health Education Building (Original Building)</t>
  </si>
  <si>
    <t>Health Science Building, Paul J. Block, Jr. (Original Building)</t>
  </si>
  <si>
    <t>Health Science Building, Paul J. Block, Jr. (Center Office Addn.)</t>
  </si>
  <si>
    <t>University Medical Center (Hospital, Original Building)</t>
  </si>
  <si>
    <t>University Medical Center (Admitting Addition)</t>
  </si>
  <si>
    <t>University Medical Center (Emergency Department Addition)</t>
  </si>
  <si>
    <t>Dowling Hall, Ida Marie (Original Building [basement])</t>
  </si>
  <si>
    <t>Facilities Support - Grounds</t>
  </si>
  <si>
    <t>FSG</t>
  </si>
  <si>
    <t>1145 East Medical Loop</t>
  </si>
  <si>
    <t>5023</t>
  </si>
  <si>
    <t>Presidents Hall (formerly The Crossings)</t>
  </si>
  <si>
    <t>PR</t>
  </si>
  <si>
    <t>AF</t>
  </si>
  <si>
    <t>Dowling Hall, Ida Marie (Orthopaedic Center Addition)</t>
  </si>
  <si>
    <t>Ruppert Hotel Tunnel</t>
  </si>
  <si>
    <t>EGM</t>
  </si>
  <si>
    <t>Funding</t>
  </si>
  <si>
    <t>2860 East Centennial Dr.</t>
  </si>
  <si>
    <t>0112</t>
  </si>
  <si>
    <t>SB</t>
  </si>
  <si>
    <t>Savage &amp; Associates Business Complex (formerly ST-N)</t>
  </si>
  <si>
    <t>Stranahan Hall (formerly ST-S)</t>
  </si>
  <si>
    <t>Grand Total All Campuses plus Satellite Locations</t>
  </si>
  <si>
    <t>Center for Creative Education (IISC Addition)</t>
  </si>
  <si>
    <t>6004</t>
  </si>
  <si>
    <t>5024</t>
  </si>
  <si>
    <t>EPG</t>
  </si>
  <si>
    <t>1123 East Medical Loop</t>
  </si>
  <si>
    <t>Emergency Power Generator</t>
  </si>
  <si>
    <t>620 Art Museum Drive</t>
  </si>
  <si>
    <t>DNR</t>
  </si>
  <si>
    <t>Regency Radiology Clinic (2nd Floor)</t>
  </si>
  <si>
    <t>1000 Regency Ct., Toledo, OH 43623</t>
  </si>
  <si>
    <t>1000 Regency Ct., #105, Toledo, OH 43623</t>
  </si>
  <si>
    <t>ODHE</t>
  </si>
  <si>
    <t>DNR = Do Not Report to ODHE</t>
  </si>
  <si>
    <t>Ohio Dept. of Higher Education Bldg. Classifications</t>
  </si>
  <si>
    <t>Regency Physical Therapy &amp; Sports Medicine Clinic (1st Floor)</t>
  </si>
  <si>
    <t>ALL CAMPUSES TOTAL except Satellite Locations</t>
  </si>
  <si>
    <t>MIX</t>
  </si>
  <si>
    <t>Lake Erie Campus (Oregon OH 43618) ((o</t>
  </si>
  <si>
    <t>CL: Clinically Funded Building</t>
  </si>
  <si>
    <t>GF: Generally Funded Building</t>
  </si>
  <si>
    <t>AF: Auxiliary Funded Building</t>
  </si>
  <si>
    <t>MIX: Mix of GF, AF and CL</t>
  </si>
  <si>
    <t>TQ</t>
  </si>
  <si>
    <t>Structure</t>
  </si>
  <si>
    <t>3034 North Glass Bowl Dr</t>
  </si>
  <si>
    <t>The Q (Barbeque Venue)</t>
  </si>
  <si>
    <t>Nitschke Technology Commercialization Complex (Brady Center)</t>
  </si>
  <si>
    <t>Center for Creative Education (Original Building)</t>
  </si>
  <si>
    <t>FTFP</t>
  </si>
  <si>
    <t>3000 Arlington Ave.</t>
  </si>
  <si>
    <t>University Health Center</t>
  </si>
  <si>
    <t>HC</t>
  </si>
  <si>
    <t>Center for Administrative Support</t>
  </si>
  <si>
    <t>CA</t>
  </si>
  <si>
    <t>0114</t>
  </si>
  <si>
    <t>0113</t>
  </si>
  <si>
    <t>Comprehensive Care Center (formerly GME, formerly VAB)</t>
  </si>
  <si>
    <t>CCC</t>
  </si>
  <si>
    <t>Public Safety Center</t>
  </si>
  <si>
    <t>PS</t>
  </si>
  <si>
    <t>3333 Dorr St.</t>
  </si>
  <si>
    <t>LB</t>
  </si>
  <si>
    <t>Acad</t>
  </si>
  <si>
    <t>Clinc</t>
  </si>
  <si>
    <t>Res Life</t>
  </si>
  <si>
    <t>Athletics</t>
  </si>
  <si>
    <t>Other</t>
  </si>
  <si>
    <t xml:space="preserve"> Lake Erie Research Barn </t>
  </si>
  <si>
    <t>REGE</t>
  </si>
  <si>
    <t>X</t>
  </si>
  <si>
    <t>Major Bldg</t>
  </si>
  <si>
    <t>Campus</t>
  </si>
  <si>
    <t>Total</t>
  </si>
  <si>
    <t>Main Campus</t>
  </si>
  <si>
    <t>Health Science Campus</t>
  </si>
  <si>
    <t>Scott Park Campus</t>
  </si>
  <si>
    <t>Arboretum Campus</t>
  </si>
  <si>
    <t>Art Museum Campus</t>
  </si>
  <si>
    <t>Lake Erie Campus</t>
  </si>
  <si>
    <t xml:space="preserve">1. Number of Buildings, by campus </t>
  </si>
  <si>
    <t>Institutional Research #1</t>
  </si>
  <si>
    <t>Number of Buildings</t>
  </si>
  <si>
    <t xml:space="preserve">Note: </t>
  </si>
  <si>
    <t>Number of buildings may differ from previous years due to a different tracking method</t>
  </si>
  <si>
    <t>Peterson Garage (UTF)</t>
  </si>
  <si>
    <t>Peterson House (UTF)</t>
  </si>
  <si>
    <t>Bellevue Cardiology</t>
  </si>
  <si>
    <t>BELL</t>
  </si>
  <si>
    <t>1355 W. Main St., Suite D, Bellvue, OH  44811</t>
  </si>
  <si>
    <t>Dana Cancer Center, Holland Sylvania</t>
  </si>
  <si>
    <t>DCCS</t>
  </si>
  <si>
    <t>4126 N Holland Sylvania Rd., Ste. 105A, Toledo, OH 43623</t>
  </si>
  <si>
    <t>Dana Cancer Center, Maumee</t>
  </si>
  <si>
    <t>DCCM</t>
  </si>
  <si>
    <t>1200 Medical Ctr Pkwy, Ste. 2200, Maumee, OH 43537</t>
  </si>
  <si>
    <t>Great Lakes Vascular Center</t>
  </si>
  <si>
    <t>GLVC</t>
  </si>
  <si>
    <t>3439 Granite Cir., Ste 200, Toledo, OH 43617</t>
  </si>
  <si>
    <t>Maumee Cardiology</t>
  </si>
  <si>
    <t>MAUC</t>
  </si>
  <si>
    <t>5757 Monclova Rd., Ste. 1, Maumee, OH 43537</t>
  </si>
  <si>
    <t>ProMedica Falzone Clinic</t>
  </si>
  <si>
    <t>FLZN</t>
  </si>
  <si>
    <t>2100 Central Ave., Ste 200, Toledo, OH 43606</t>
  </si>
  <si>
    <t>ProMedica Jobst Tower (Floors 3, E, 9)</t>
  </si>
  <si>
    <t>PMJT</t>
  </si>
  <si>
    <t>2109 Hughes Dr., Conrad Jobst Tower, Toledo, OH  43606</t>
  </si>
  <si>
    <t>ProMedica Legacy (Hospital)</t>
  </si>
  <si>
    <t>PMLE</t>
  </si>
  <si>
    <t>The Promedica-University of Toledo Neurosciences Center</t>
  </si>
  <si>
    <t>PMNS</t>
  </si>
  <si>
    <t>2130 W. Central Ave., 1st floor, Toledo, OH 43606</t>
  </si>
  <si>
    <t>Regency Office (Primary, MDVIP, Urology, Rehab)</t>
  </si>
  <si>
    <t>1000 Regency Ct., Suite 200, Toledo, OH 43623</t>
  </si>
  <si>
    <t>Waterville Rocket Pediatrics</t>
  </si>
  <si>
    <t>WARP</t>
  </si>
  <si>
    <t>1089 Pray Blvd., Waterville, OH 43566</t>
  </si>
  <si>
    <t>Parking Lot</t>
  </si>
  <si>
    <t>Address</t>
  </si>
  <si>
    <t>MAIN CAMPUS</t>
  </si>
  <si>
    <t>PARKING AREA 1N</t>
  </si>
  <si>
    <t>2145 N TOWERVIEW BLVD</t>
  </si>
  <si>
    <t>PARKING AREA 1S</t>
  </si>
  <si>
    <t>2045 N TOWERVIEW BLVD</t>
  </si>
  <si>
    <t>PARKING AREA 2</t>
  </si>
  <si>
    <t>2140 N TOWERVIEW BLVD</t>
  </si>
  <si>
    <t>PARKING AREA 3</t>
  </si>
  <si>
    <t>2045 DOUGLAS RD</t>
  </si>
  <si>
    <t>PARKING AREA 4</t>
  </si>
  <si>
    <t>1835 DOUGLAS RD</t>
  </si>
  <si>
    <t>PARKING AREA 5</t>
  </si>
  <si>
    <t>1850 STADIUM DR</t>
  </si>
  <si>
    <t>PARKING AREA 6</t>
  </si>
  <si>
    <t>1840 STADIUM DR</t>
  </si>
  <si>
    <t>PARKING AREA 6N</t>
  </si>
  <si>
    <t>1810 STADIUM DR</t>
  </si>
  <si>
    <t>PARKING AREA 7N</t>
  </si>
  <si>
    <t>3015 S GLASS BOWL DR</t>
  </si>
  <si>
    <t>PARKING AREA 7S</t>
  </si>
  <si>
    <t>3045 VILLAGE LOOP</t>
  </si>
  <si>
    <t>PARKING AREA 7W</t>
  </si>
  <si>
    <t>3030 N GLASS BOWL DR</t>
  </si>
  <si>
    <t>PARKING AREA 8</t>
  </si>
  <si>
    <t>2850 E ROCKET DR</t>
  </si>
  <si>
    <t>PARKING AREA 9</t>
  </si>
  <si>
    <t>2900 S GLASS BOWL DR</t>
  </si>
  <si>
    <t>PARKING AREA 10</t>
  </si>
  <si>
    <t>1825 N GLASS BOWL DR</t>
  </si>
  <si>
    <t xml:space="preserve"> PARKING AREA 11</t>
  </si>
  <si>
    <t>1900 N TOWERVIEW BLVD</t>
  </si>
  <si>
    <t>PARKING AREA 12</t>
  </si>
  <si>
    <t>1825 W ROCKET DR</t>
  </si>
  <si>
    <t>PARKING AREA 12E</t>
  </si>
  <si>
    <t>1910 W TOWERVIEW BLVD</t>
  </si>
  <si>
    <t>PARKING AREA 12S</t>
  </si>
  <si>
    <t>1805 W ROCKET DR</t>
  </si>
  <si>
    <t>PARKING AREA 12W</t>
  </si>
  <si>
    <t>1815 W ROCKET DR</t>
  </si>
  <si>
    <t>PARKING AREA 13</t>
  </si>
  <si>
    <t>2060 W ROCKET DR</t>
  </si>
  <si>
    <t>PARKING AREA 13E</t>
  </si>
  <si>
    <t>3078 HONORS DR</t>
  </si>
  <si>
    <t>PARKING AREA 13N</t>
  </si>
  <si>
    <t>2055 W ROCKET DR</t>
  </si>
  <si>
    <t>PARKING AREA 14</t>
  </si>
  <si>
    <t>2950 W CENTENNIAL DR</t>
  </si>
  <si>
    <t>PARKING AREA 16</t>
  </si>
  <si>
    <t>2850 E CENTENNIAL DR</t>
  </si>
  <si>
    <t>PARKING AREA 17</t>
  </si>
  <si>
    <t>2235 UNIVERSITY HILLS BLVD</t>
  </si>
  <si>
    <t>PARKING AREA 18</t>
  </si>
  <si>
    <t>2768 E ROCKET DR</t>
  </si>
  <si>
    <t>PARKING AREA 18W</t>
  </si>
  <si>
    <t>2790 E ROCKET DR</t>
  </si>
  <si>
    <t>PARKING AREA 19</t>
  </si>
  <si>
    <t>1735 N WESTWOOD AVE</t>
  </si>
  <si>
    <t>PARKING AREA 19S</t>
  </si>
  <si>
    <t>1730 N WESTWOOD AVE</t>
  </si>
  <si>
    <t>PARKING AREA 20</t>
  </si>
  <si>
    <t>1505 N WESTWOOD AVE</t>
  </si>
  <si>
    <t>PARKING AREA 20E</t>
  </si>
  <si>
    <t>1615 FAIRLAWN AVE</t>
  </si>
  <si>
    <t>PARKING AREA 25</t>
  </si>
  <si>
    <t>1400 COLLEGE DR</t>
  </si>
  <si>
    <t>PARKING AREA 25G</t>
  </si>
  <si>
    <t>1400 SECOR RD</t>
  </si>
  <si>
    <t>PARKING AREA 25N</t>
  </si>
  <si>
    <t>3155 COLLEGE DR</t>
  </si>
  <si>
    <t>PARKING AREA 25S</t>
  </si>
  <si>
    <t>3150 COLLEGE DR</t>
  </si>
  <si>
    <t>PARKING AREA 26</t>
  </si>
  <si>
    <t>1745 W ROCKET DR</t>
  </si>
  <si>
    <t>PARKING AREA 27A</t>
  </si>
  <si>
    <t>1650 W ROCKET DR</t>
  </si>
  <si>
    <t>PARKING AREA 27B</t>
  </si>
  <si>
    <t>1450 W ROCKET DR</t>
  </si>
  <si>
    <t>PARKING AREA 27C</t>
  </si>
  <si>
    <t>1400 W ROCKET DR</t>
  </si>
  <si>
    <t>PARKING AREA 27D</t>
  </si>
  <si>
    <t>3020 RESIDENCE DR</t>
  </si>
  <si>
    <t>PARKING AREA 28</t>
  </si>
  <si>
    <t>2900 E ROCKET DR</t>
  </si>
  <si>
    <t>PARKING AREA 29</t>
  </si>
  <si>
    <t>1525 S TOWERVIEW BLVD</t>
  </si>
  <si>
    <t>PARKING AREA 30</t>
  </si>
  <si>
    <t>2931 E ROCKET DR</t>
  </si>
  <si>
    <t>PARKING AREA 31</t>
  </si>
  <si>
    <t>2885 E ROCKET DR</t>
  </si>
  <si>
    <t>PARKING AREA 32</t>
  </si>
  <si>
    <t>320 N WESTWOOD AVE</t>
  </si>
  <si>
    <t>PARKING AREA 33S</t>
  </si>
  <si>
    <t>2602 DORR ST</t>
  </si>
  <si>
    <t>HEALTH SCIENCE CAMPUS</t>
  </si>
  <si>
    <t>PARKING AREA 40</t>
  </si>
  <si>
    <t>1000 LIBRARY CIR</t>
  </si>
  <si>
    <t>PARKING AREA 40A</t>
  </si>
  <si>
    <t>3085 LIBRARY CIR</t>
  </si>
  <si>
    <t>PARKING AREA 41</t>
  </si>
  <si>
    <t>1000 HOSPITAL DR</t>
  </si>
  <si>
    <t>1135 HOSPITAL DR</t>
  </si>
  <si>
    <t>PARKING AREA 42</t>
  </si>
  <si>
    <t>1100 TRANSVERSE DR</t>
  </si>
  <si>
    <t>PARKING AREA 42A</t>
  </si>
  <si>
    <t>1100 HOSPITAL DR</t>
  </si>
  <si>
    <t>PARKING AREA 43</t>
  </si>
  <si>
    <t>3000 TRANSVERSE DR</t>
  </si>
  <si>
    <t>PARKING AREA 44</t>
  </si>
  <si>
    <t>1000 E MEDICAL LOOP</t>
  </si>
  <si>
    <t>PARKING AREA 44A</t>
  </si>
  <si>
    <t>1040 E MEDICAL LOOP</t>
  </si>
  <si>
    <t>PARKING AREA 44B</t>
  </si>
  <si>
    <t>PARKING AREA 44C</t>
  </si>
  <si>
    <t>1025 E MEDICAL LOOP</t>
  </si>
  <si>
    <t>PARKING AREA 44D</t>
  </si>
  <si>
    <t>1045 E MEDICAL LOOP</t>
  </si>
  <si>
    <t>PARKING AREA 44E</t>
  </si>
  <si>
    <t>1150 MAIN TECHNOLOGY DR</t>
  </si>
  <si>
    <t>PARKING AREA 44F</t>
  </si>
  <si>
    <t>PARKING AREA 45</t>
  </si>
  <si>
    <t>PARKING AREA 46</t>
  </si>
  <si>
    <t>1400 E MEDICAL LOOP</t>
  </si>
  <si>
    <t>PARKING AREA 47</t>
  </si>
  <si>
    <t>1402 E MEDICAL LOOP</t>
  </si>
  <si>
    <t>PARKING AREA 48</t>
  </si>
  <si>
    <t>3101 TRANSVERSE DR</t>
  </si>
  <si>
    <t>PARKING AREA 49</t>
  </si>
  <si>
    <t>1200 W MEDICAL LOOP</t>
  </si>
  <si>
    <t>PARKING AREA 51</t>
  </si>
  <si>
    <t>3335 GLENDALE AVE</t>
  </si>
  <si>
    <t>PARKING AREA 53</t>
  </si>
  <si>
    <t>981 RESEARCH DR</t>
  </si>
  <si>
    <t>PARKING AREA 55</t>
  </si>
  <si>
    <t>1001 RESEARCH DR</t>
  </si>
  <si>
    <t>Column1</t>
  </si>
  <si>
    <t>Column2</t>
  </si>
  <si>
    <t>Column3</t>
  </si>
  <si>
    <t>Column4</t>
  </si>
  <si>
    <t>Column5</t>
  </si>
  <si>
    <t>Column6</t>
  </si>
  <si>
    <t>Delivery Address Y/N</t>
  </si>
  <si>
    <t>Supply Delviery Location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</si>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</sst>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17" x14ac:knownFonts="1">
    <font>
      <sz val="10"/>
      <color indexed="8"/>
      <name val="Arial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22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EEECE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5" borderId="0" applyNumberFormat="0" applyBorder="0" applyAlignment="0" applyProtection="0"/>
    <xf numFmtId="9" fontId="5" fillId="0" borderId="0" applyFont="0" applyFill="0" applyBorder="0" applyAlignment="0" applyProtection="0"/>
  </cellStyleXfs>
  <cellXfs count="94">
    <xf numFmtId="0" fontId="0" fillId="0" borderId="0" xfId="0"/>
    <xf numFmtId="0" fontId="7" fillId="0" borderId="0" xfId="0" applyFont="1"/>
    <xf numFmtId="0" fontId="6" fillId="0" borderId="3" xfId="0" applyFont="1" applyBorder="1"/>
    <xf numFmtId="0" fontId="0" fillId="0" borderId="0" xfId="0" applyAlignment="1">
      <alignment horizontal="left" indent="4"/>
    </xf>
    <xf numFmtId="0" fontId="6" fillId="0" borderId="3" xfId="0" applyFont="1" applyBorder="1" applyAlignment="1">
      <alignment horizontal="left" indent="4"/>
    </xf>
    <xf numFmtId="0" fontId="6" fillId="0" borderId="0" xfId="0" applyFont="1" applyAlignment="1">
      <alignment horizontal="left" indent="4"/>
    </xf>
    <xf numFmtId="0" fontId="6" fillId="0" borderId="0" xfId="0" applyFont="1" applyAlignment="1">
      <alignment horizontal="center"/>
    </xf>
    <xf numFmtId="0" fontId="8" fillId="0" borderId="0" xfId="0" applyFont="1"/>
    <xf numFmtId="0" fontId="2" fillId="0" borderId="0" xfId="0" applyFont="1"/>
    <xf numFmtId="14" fontId="7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6" fillId="3" borderId="0" xfId="0" applyFont="1" applyFill="1"/>
    <xf numFmtId="0" fontId="0" fillId="3" borderId="0" xfId="0" applyFill="1"/>
    <xf numFmtId="0" fontId="10" fillId="2" borderId="0" xfId="0" applyFont="1" applyFill="1"/>
    <xf numFmtId="49" fontId="10" fillId="7" borderId="0" xfId="0" applyNumberFormat="1" applyFont="1" applyFill="1" applyAlignment="1">
      <alignment horizontal="center"/>
    </xf>
    <xf numFmtId="0" fontId="10" fillId="7" borderId="0" xfId="0" applyFont="1" applyFill="1" applyAlignment="1">
      <alignment horizontal="center"/>
    </xf>
    <xf numFmtId="0" fontId="11" fillId="7" borderId="0" xfId="0" applyFont="1" applyFill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49" fontId="11" fillId="0" borderId="0" xfId="0" applyNumberFormat="1" applyFont="1" applyAlignment="1">
      <alignment horizontal="center"/>
    </xf>
    <xf numFmtId="3" fontId="11" fillId="0" borderId="0" xfId="0" applyNumberFormat="1" applyFont="1"/>
    <xf numFmtId="43" fontId="12" fillId="0" borderId="0" xfId="1" applyFont="1" applyFill="1" applyBorder="1" applyAlignment="1">
      <alignment wrapText="1"/>
    </xf>
    <xf numFmtId="0" fontId="14" fillId="0" borderId="0" xfId="0" applyFont="1"/>
    <xf numFmtId="49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0" fontId="14" fillId="2" borderId="0" xfId="0" applyFont="1" applyFill="1"/>
    <xf numFmtId="0" fontId="12" fillId="7" borderId="0" xfId="0" applyFont="1" applyFill="1" applyAlignment="1">
      <alignment horizontal="center"/>
    </xf>
    <xf numFmtId="43" fontId="12" fillId="4" borderId="0" xfId="1" applyFont="1" applyFill="1" applyBorder="1" applyAlignment="1">
      <alignment wrapText="1"/>
    </xf>
    <xf numFmtId="49" fontId="12" fillId="0" borderId="0" xfId="1" applyNumberFormat="1" applyFont="1" applyFill="1" applyBorder="1" applyAlignment="1">
      <alignment horizontal="center" wrapText="1"/>
    </xf>
    <xf numFmtId="43" fontId="12" fillId="0" borderId="0" xfId="1" applyFont="1" applyFill="1" applyBorder="1" applyAlignment="1">
      <alignment horizontal="center" wrapText="1"/>
    </xf>
    <xf numFmtId="3" fontId="12" fillId="0" borderId="0" xfId="0" applyNumberFormat="1" applyFont="1" applyAlignment="1">
      <alignment horizontal="right" wrapText="1"/>
    </xf>
    <xf numFmtId="0" fontId="11" fillId="0" borderId="0" xfId="0" applyFont="1"/>
    <xf numFmtId="0" fontId="12" fillId="0" borderId="0" xfId="0" applyFont="1" applyAlignment="1">
      <alignment horizontal="center"/>
    </xf>
    <xf numFmtId="9" fontId="11" fillId="0" borderId="0" xfId="3" applyFont="1" applyFill="1" applyBorder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1" applyNumberFormat="1" applyFont="1" applyFill="1" applyBorder="1" applyAlignment="1">
      <alignment horizontal="center" wrapText="1"/>
    </xf>
    <xf numFmtId="43" fontId="12" fillId="4" borderId="0" xfId="1" applyFont="1" applyFill="1" applyBorder="1" applyAlignment="1"/>
    <xf numFmtId="0" fontId="12" fillId="0" borderId="0" xfId="0" applyFont="1" applyAlignment="1">
      <alignment horizontal="right" wrapText="1"/>
    </xf>
    <xf numFmtId="43" fontId="12" fillId="6" borderId="0" xfId="1" applyFont="1" applyFill="1" applyBorder="1" applyAlignment="1">
      <alignment wrapText="1"/>
    </xf>
    <xf numFmtId="49" fontId="12" fillId="0" borderId="0" xfId="0" applyNumberFormat="1" applyFont="1" applyAlignment="1">
      <alignment horizontal="center" wrapText="1"/>
    </xf>
    <xf numFmtId="2" fontId="12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12" fillId="4" borderId="0" xfId="0" applyFont="1" applyFill="1"/>
    <xf numFmtId="0" fontId="14" fillId="4" borderId="0" xfId="0" applyFont="1" applyFill="1"/>
    <xf numFmtId="3" fontId="14" fillId="0" borderId="0" xfId="0" applyNumberFormat="1" applyFont="1" applyAlignment="1">
      <alignment horizontal="right" wrapText="1"/>
    </xf>
    <xf numFmtId="0" fontId="12" fillId="0" borderId="0" xfId="0" applyFont="1"/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2" fontId="14" fillId="2" borderId="0" xfId="0" applyNumberFormat="1" applyFont="1" applyFill="1" applyAlignment="1">
      <alignment wrapText="1"/>
    </xf>
    <xf numFmtId="0" fontId="11" fillId="7" borderId="0" xfId="0" applyFont="1" applyFill="1" applyAlignment="1">
      <alignment horizontal="center" vertical="center"/>
    </xf>
    <xf numFmtId="2" fontId="12" fillId="4" borderId="0" xfId="0" applyNumberFormat="1" applyFont="1" applyFill="1" applyAlignment="1">
      <alignment wrapText="1"/>
    </xf>
    <xf numFmtId="0" fontId="11" fillId="2" borderId="0" xfId="0" applyFont="1" applyFill="1"/>
    <xf numFmtId="2" fontId="14" fillId="4" borderId="0" xfId="0" applyNumberFormat="1" applyFont="1" applyFill="1" applyAlignment="1">
      <alignment wrapText="1"/>
    </xf>
    <xf numFmtId="3" fontId="14" fillId="0" borderId="0" xfId="0" applyNumberFormat="1" applyFont="1"/>
    <xf numFmtId="0" fontId="15" fillId="0" borderId="0" xfId="0" applyFont="1"/>
    <xf numFmtId="0" fontId="15" fillId="2" borderId="0" xfId="0" applyFont="1" applyFill="1"/>
    <xf numFmtId="43" fontId="12" fillId="6" borderId="0" xfId="2" applyNumberFormat="1" applyFont="1" applyFill="1" applyBorder="1" applyAlignment="1">
      <alignment wrapText="1"/>
    </xf>
    <xf numFmtId="3" fontId="11" fillId="0" borderId="0" xfId="0" applyNumberFormat="1" applyFont="1" applyAlignment="1">
      <alignment horizontal="right"/>
    </xf>
    <xf numFmtId="0" fontId="10" fillId="4" borderId="0" xfId="0" applyFont="1" applyFill="1"/>
    <xf numFmtId="3" fontId="10" fillId="0" borderId="0" xfId="0" applyNumberFormat="1" applyFont="1"/>
    <xf numFmtId="3" fontId="12" fillId="0" borderId="0" xfId="0" applyNumberFormat="1" applyFont="1" applyAlignment="1">
      <alignment horizontal="left" wrapText="1"/>
    </xf>
    <xf numFmtId="43" fontId="12" fillId="0" borderId="2" xfId="1" applyFont="1" applyFill="1" applyBorder="1" applyAlignment="1">
      <alignment wrapText="1"/>
    </xf>
    <xf numFmtId="43" fontId="12" fillId="0" borderId="1" xfId="1" applyFont="1" applyFill="1" applyBorder="1" applyAlignment="1">
      <alignment wrapText="1"/>
    </xf>
    <xf numFmtId="43" fontId="14" fillId="7" borderId="0" xfId="1" applyFont="1" applyFill="1" applyBorder="1" applyAlignment="1">
      <alignment vertical="center" wrapText="1"/>
    </xf>
    <xf numFmtId="43" fontId="14" fillId="0" borderId="0" xfId="1" applyFont="1" applyFill="1" applyBorder="1" applyAlignment="1">
      <alignment wrapText="1"/>
    </xf>
    <xf numFmtId="43" fontId="12" fillId="0" borderId="0" xfId="1" applyFont="1" applyFill="1" applyBorder="1" applyAlignment="1">
      <alignment horizontal="left" wrapText="1"/>
    </xf>
    <xf numFmtId="0" fontId="11" fillId="0" borderId="0" xfId="0" applyFont="1" applyAlignment="1">
      <alignment horizontal="right"/>
    </xf>
    <xf numFmtId="43" fontId="12" fillId="0" borderId="0" xfId="1" applyFont="1" applyFill="1" applyBorder="1" applyAlignment="1"/>
    <xf numFmtId="164" fontId="11" fillId="0" borderId="0" xfId="0" applyNumberFormat="1" applyFont="1"/>
    <xf numFmtId="0" fontId="10" fillId="0" borderId="0" xfId="0" applyFont="1" applyAlignment="1">
      <alignment horizontal="right"/>
    </xf>
    <xf numFmtId="0" fontId="10" fillId="7" borderId="0" xfId="0" applyFont="1" applyFill="1" applyAlignment="1">
      <alignment horizontal="center" vertical="center"/>
    </xf>
    <xf numFmtId="3" fontId="12" fillId="0" borderId="0" xfId="0" applyNumberFormat="1" applyFont="1" applyAlignment="1">
      <alignment horizontal="center" wrapText="1"/>
    </xf>
    <xf numFmtId="3" fontId="14" fillId="0" borderId="0" xfId="0" applyNumberFormat="1" applyFont="1" applyAlignment="1">
      <alignment horizontal="right" vertical="center" wrapText="1"/>
    </xf>
    <xf numFmtId="3" fontId="14" fillId="0" borderId="0" xfId="0" applyNumberFormat="1" applyFont="1" applyAlignment="1">
      <alignment vertical="center"/>
    </xf>
    <xf numFmtId="0" fontId="13" fillId="0" borderId="0" xfId="2" applyNumberFormat="1" applyFont="1" applyFill="1" applyBorder="1" applyAlignment="1">
      <alignment horizontal="center"/>
    </xf>
    <xf numFmtId="3" fontId="10" fillId="0" borderId="0" xfId="0" applyNumberFormat="1" applyFont="1" applyAlignment="1">
      <alignment vertical="center"/>
    </xf>
    <xf numFmtId="0" fontId="13" fillId="0" borderId="0" xfId="2" applyFont="1" applyFill="1" applyBorder="1"/>
    <xf numFmtId="0" fontId="12" fillId="0" borderId="0" xfId="0" applyFont="1" applyAlignment="1">
      <alignment vertical="center"/>
    </xf>
    <xf numFmtId="49" fontId="10" fillId="7" borderId="0" xfId="0" applyNumberFormat="1" applyFont="1" applyFill="1" applyAlignment="1">
      <alignment horizontal="center" vertical="center"/>
    </xf>
    <xf numFmtId="3" fontId="10" fillId="7" borderId="0" xfId="0" applyNumberFormat="1" applyFont="1" applyFill="1" applyAlignment="1">
      <alignment vertical="center"/>
    </xf>
    <xf numFmtId="0" fontId="10" fillId="7" borderId="0" xfId="0" applyFont="1" applyFill="1" applyAlignment="1">
      <alignment vertical="center"/>
    </xf>
    <xf numFmtId="0" fontId="10" fillId="0" borderId="0" xfId="0" applyFont="1" applyAlignment="1">
      <alignment horizontal="center" wrapText="1"/>
    </xf>
    <xf numFmtId="0" fontId="10" fillId="2" borderId="0" xfId="0" applyFont="1" applyFill="1" applyAlignment="1">
      <alignment horizontal="center"/>
    </xf>
    <xf numFmtId="0" fontId="14" fillId="0" borderId="0" xfId="0" applyFont="1" applyAlignment="1">
      <alignment vertical="center"/>
    </xf>
    <xf numFmtId="49" fontId="10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43" fontId="12" fillId="0" borderId="0" xfId="1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4">
    <cellStyle name="40% - Accent5" xfId="2" builtinId="47"/>
    <cellStyle name="Comma" xfId="1" builtinId="3"/>
    <cellStyle name="Normal" xfId="0" builtinId="0"/>
    <cellStyle name="Percent" xfId="3" builtinId="5"/>
  </cellStyles>
  <dxfs count="10"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3" formatCode="#,##0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4DFEC"/>
      <color rgb="FF00FF00"/>
      <color rgb="FFF2DDDC"/>
      <color rgb="FFEEECE1"/>
      <color rgb="FFB7DEE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7E2949-015F-41E0-9F95-FF06C1E91997}" name="Table1" displayName="Table1" ref="B135:I149" totalsRowShown="0" headerRowDxfId="9" dataDxfId="8">
  <tableColumns count="8">
    <tableColumn id="1" xr3:uid="{7818D48E-7655-4887-B4DB-2C24CED7D151}" name="Satellite Clinic Locations (Not UT Buildings)" dataDxfId="7"/>
    <tableColumn id="2" xr3:uid="{7A092D7E-858F-4A6F-9F55-63915AD067BF}" name="Column1" dataDxfId="6"/>
    <tableColumn id="3" xr3:uid="{BC40D7B9-9687-4A7E-9BCC-2E71CFFFBABA}" name="Column2" dataDxfId="5"/>
    <tableColumn id="4" xr3:uid="{A3218EF1-89F4-499B-B05F-E1D7741EF526}" name="Column3" dataDxfId="4"/>
    <tableColumn id="5" xr3:uid="{4BC36E8A-3EA6-4C40-ADEF-F9235159E1FE}" name="Column4" dataDxfId="3"/>
    <tableColumn id="6" xr3:uid="{E468E47A-A3C5-4158-8848-67AB0D033A4D}" name="Column5" dataDxfId="2"/>
    <tableColumn id="7" xr3:uid="{CD9803B3-AEC8-497B-80CE-36471F9E1082}" name="Column6" dataDxfId="1"/>
    <tableColumn id="8" xr3:uid="{BEE744EB-75F4-4B13-AA15-077A31B82F10}" name="Addres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263"/>
  <sheetViews>
    <sheetView tabSelected="1" zoomScaleNormal="100" zoomScaleSheetLayoutView="120" zoomScalePageLayoutView="50" workbookViewId="0"/>
  </sheetViews>
  <sheetFormatPr defaultColWidth="9.109375" defaultRowHeight="13.8" x14ac:dyDescent="0.3"/>
  <cols>
    <col min="1" max="1" width="9.109375" style="18"/>
    <col min="2" max="2" width="56.44140625" style="32" customWidth="1"/>
    <col min="3" max="3" width="9" style="19" hidden="1" customWidth="1"/>
    <col min="4" max="4" width="7.88671875" style="18" hidden="1" customWidth="1"/>
    <col min="5" max="5" width="11" style="18" hidden="1" customWidth="1"/>
    <col min="6" max="6" width="6.88671875" style="32" hidden="1" customWidth="1"/>
    <col min="7" max="7" width="12.109375" style="32" hidden="1" customWidth="1"/>
    <col min="8" max="8" width="13.44140625" style="32" hidden="1" customWidth="1"/>
    <col min="9" max="9" width="37" style="32" customWidth="1"/>
    <col min="10" max="10" width="20.88671875" style="32" customWidth="1"/>
    <col min="11" max="11" width="6.44140625" style="24" customWidth="1"/>
    <col min="12" max="12" width="9.44140625" style="46" customWidth="1"/>
    <col min="13" max="17" width="6.44140625" style="24" customWidth="1"/>
    <col min="18" max="18" width="11.44140625" style="35" customWidth="1"/>
    <col min="19" max="16384" width="9.109375" style="32"/>
  </cols>
  <sheetData>
    <row r="1" spans="1:27" s="25" customFormat="1" ht="36.75" customHeight="1" x14ac:dyDescent="0.3">
      <c r="A1" s="82" t="s">
        <v>641</v>
      </c>
      <c r="B1" s="84" t="s">
        <v>313</v>
      </c>
      <c r="C1" s="85" t="s">
        <v>245</v>
      </c>
      <c r="D1" s="47" t="s">
        <v>37</v>
      </c>
      <c r="E1" s="47" t="s">
        <v>243</v>
      </c>
      <c r="F1" s="47" t="s">
        <v>33</v>
      </c>
      <c r="G1" s="47" t="s">
        <v>292</v>
      </c>
      <c r="H1" s="47" t="s">
        <v>244</v>
      </c>
      <c r="I1" s="47" t="s">
        <v>291</v>
      </c>
      <c r="J1" s="47" t="s">
        <v>640</v>
      </c>
      <c r="K1" s="47" t="s">
        <v>412</v>
      </c>
      <c r="L1" s="86" t="s">
        <v>394</v>
      </c>
      <c r="M1" s="47" t="s">
        <v>443</v>
      </c>
      <c r="N1" s="47" t="s">
        <v>444</v>
      </c>
      <c r="O1" s="47" t="s">
        <v>445</v>
      </c>
      <c r="P1" s="47" t="s">
        <v>446</v>
      </c>
      <c r="Q1" s="47" t="s">
        <v>447</v>
      </c>
      <c r="R1" s="87" t="s">
        <v>451</v>
      </c>
    </row>
    <row r="2" spans="1:27" s="13" customFormat="1" x14ac:dyDescent="0.3">
      <c r="A2" s="83"/>
      <c r="B2" s="26" t="s">
        <v>346</v>
      </c>
      <c r="C2" s="14"/>
      <c r="D2" s="15"/>
      <c r="E2" s="15"/>
      <c r="F2" s="15"/>
      <c r="G2" s="15"/>
      <c r="H2" s="15"/>
      <c r="I2" s="15"/>
      <c r="J2" s="15"/>
      <c r="K2" s="15"/>
      <c r="L2" s="27"/>
      <c r="M2" s="15"/>
      <c r="N2" s="15"/>
      <c r="O2" s="15"/>
      <c r="P2" s="15"/>
      <c r="Q2" s="15"/>
      <c r="R2" s="71" t="s">
        <v>461</v>
      </c>
      <c r="S2" s="25"/>
      <c r="T2" s="25"/>
      <c r="U2" s="25"/>
      <c r="V2" s="25"/>
      <c r="W2" s="25"/>
      <c r="X2" s="25"/>
      <c r="Y2" s="25"/>
      <c r="Z2" s="25"/>
      <c r="AA2" s="25"/>
    </row>
    <row r="3" spans="1:27" x14ac:dyDescent="0.3">
      <c r="A3" s="18" t="s">
        <v>642</v>
      </c>
      <c r="B3" s="28" t="s">
        <v>12</v>
      </c>
      <c r="C3" s="29" t="s">
        <v>40</v>
      </c>
      <c r="D3" s="30" t="s">
        <v>41</v>
      </c>
      <c r="E3" s="18">
        <v>1966</v>
      </c>
      <c r="F3" s="18">
        <f t="shared" ref="F3:F58" ca="1" si="0">YEAR(TODAY())-E3</f>
        <v>60</v>
      </c>
      <c r="G3" s="31">
        <v>178710</v>
      </c>
      <c r="H3" s="31"/>
      <c r="I3" s="32" t="s">
        <v>198</v>
      </c>
      <c r="K3" s="18">
        <v>200</v>
      </c>
      <c r="L3" s="33" t="s">
        <v>60</v>
      </c>
      <c r="M3" s="34">
        <v>1</v>
      </c>
      <c r="N3" s="34"/>
      <c r="O3" s="34"/>
      <c r="P3" s="34"/>
      <c r="Q3" s="34"/>
      <c r="R3" s="35" t="s">
        <v>450</v>
      </c>
    </row>
    <row r="4" spans="1:27" x14ac:dyDescent="0.3">
      <c r="A4" s="18" t="s">
        <v>642</v>
      </c>
      <c r="B4" s="28" t="s">
        <v>13</v>
      </c>
      <c r="C4" s="29" t="s">
        <v>42</v>
      </c>
      <c r="D4" s="30" t="s">
        <v>43</v>
      </c>
      <c r="E4" s="18">
        <v>1973</v>
      </c>
      <c r="F4" s="18">
        <f t="shared" ca="1" si="0"/>
        <v>53</v>
      </c>
      <c r="G4" s="31">
        <v>249600</v>
      </c>
      <c r="H4" s="31"/>
      <c r="I4" s="32" t="s">
        <v>199</v>
      </c>
      <c r="K4" s="18">
        <v>400</v>
      </c>
      <c r="L4" s="33" t="s">
        <v>60</v>
      </c>
      <c r="M4" s="34">
        <v>1</v>
      </c>
      <c r="N4" s="34"/>
      <c r="O4" s="34"/>
      <c r="P4" s="34"/>
      <c r="Q4" s="34"/>
      <c r="R4" s="35" t="s">
        <v>450</v>
      </c>
    </row>
    <row r="5" spans="1:27" x14ac:dyDescent="0.3">
      <c r="B5" s="28" t="s">
        <v>433</v>
      </c>
      <c r="C5" s="29" t="s">
        <v>50</v>
      </c>
      <c r="D5" s="30" t="s">
        <v>434</v>
      </c>
      <c r="E5" s="18">
        <v>1996</v>
      </c>
      <c r="F5" s="18">
        <f ca="1">YEAR(TODAY())-E5</f>
        <v>30</v>
      </c>
      <c r="G5" s="31">
        <v>15941</v>
      </c>
      <c r="H5" s="31"/>
      <c r="I5" s="32" t="s">
        <v>201</v>
      </c>
      <c r="K5" s="18">
        <v>300</v>
      </c>
      <c r="L5" s="33" t="s">
        <v>60</v>
      </c>
      <c r="M5" s="34">
        <v>1</v>
      </c>
      <c r="N5" s="34"/>
      <c r="O5" s="34"/>
      <c r="P5" s="34"/>
      <c r="Q5" s="34"/>
      <c r="R5" s="35" t="s">
        <v>450</v>
      </c>
    </row>
    <row r="6" spans="1:27" x14ac:dyDescent="0.3">
      <c r="A6" s="18" t="s">
        <v>642</v>
      </c>
      <c r="B6" s="28" t="s">
        <v>14</v>
      </c>
      <c r="C6" s="29" t="s">
        <v>44</v>
      </c>
      <c r="D6" s="30" t="s">
        <v>45</v>
      </c>
      <c r="E6" s="18">
        <v>1976</v>
      </c>
      <c r="F6" s="18">
        <f t="shared" ca="1" si="0"/>
        <v>50</v>
      </c>
      <c r="G6" s="31">
        <v>60389</v>
      </c>
      <c r="I6" s="32" t="s">
        <v>200</v>
      </c>
      <c r="K6" s="18">
        <v>200</v>
      </c>
      <c r="L6" s="33" t="s">
        <v>60</v>
      </c>
      <c r="M6" s="34">
        <v>1</v>
      </c>
      <c r="N6" s="34"/>
      <c r="O6" s="34"/>
      <c r="P6" s="34"/>
      <c r="Q6" s="34"/>
      <c r="R6" s="35" t="s">
        <v>450</v>
      </c>
    </row>
    <row r="7" spans="1:27" x14ac:dyDescent="0.3">
      <c r="B7" s="28" t="s">
        <v>15</v>
      </c>
      <c r="C7" s="29" t="s">
        <v>51</v>
      </c>
      <c r="D7" s="30" t="s">
        <v>52</v>
      </c>
      <c r="E7" s="36">
        <v>1994</v>
      </c>
      <c r="F7" s="18">
        <f t="shared" ca="1" si="0"/>
        <v>32</v>
      </c>
      <c r="G7" s="31">
        <v>1590</v>
      </c>
      <c r="H7" s="31"/>
      <c r="I7" s="32" t="s">
        <v>204</v>
      </c>
      <c r="K7" s="18">
        <v>700</v>
      </c>
      <c r="L7" s="33" t="s">
        <v>60</v>
      </c>
      <c r="M7" s="34">
        <v>1</v>
      </c>
      <c r="N7" s="34"/>
      <c r="O7" s="34"/>
      <c r="P7" s="34"/>
      <c r="Q7" s="34"/>
      <c r="R7" s="35" t="s">
        <v>450</v>
      </c>
    </row>
    <row r="8" spans="1:27" x14ac:dyDescent="0.3">
      <c r="B8" s="28" t="s">
        <v>314</v>
      </c>
      <c r="C8" s="29" t="s">
        <v>315</v>
      </c>
      <c r="D8" s="30" t="s">
        <v>316</v>
      </c>
      <c r="E8" s="36">
        <v>2010</v>
      </c>
      <c r="F8" s="18">
        <f t="shared" ca="1" si="0"/>
        <v>16</v>
      </c>
      <c r="G8" s="31">
        <v>93040</v>
      </c>
      <c r="H8" s="31"/>
      <c r="I8" s="32" t="s">
        <v>317</v>
      </c>
      <c r="K8" s="18">
        <v>500</v>
      </c>
      <c r="L8" s="33" t="s">
        <v>390</v>
      </c>
      <c r="M8" s="34"/>
      <c r="N8" s="34"/>
      <c r="O8" s="34"/>
      <c r="P8" s="34">
        <v>1</v>
      </c>
      <c r="Q8" s="34"/>
      <c r="R8" s="35" t="s">
        <v>450</v>
      </c>
    </row>
    <row r="9" spans="1:27" x14ac:dyDescent="0.3">
      <c r="B9" s="28" t="s">
        <v>16</v>
      </c>
      <c r="C9" s="29" t="s">
        <v>55</v>
      </c>
      <c r="D9" s="30" t="s">
        <v>56</v>
      </c>
      <c r="E9" s="36">
        <v>1953</v>
      </c>
      <c r="F9" s="18">
        <f t="shared" ca="1" si="0"/>
        <v>73</v>
      </c>
      <c r="G9" s="31">
        <v>92255</v>
      </c>
      <c r="H9" s="31"/>
      <c r="I9" s="32" t="s">
        <v>274</v>
      </c>
      <c r="K9" s="18">
        <v>300</v>
      </c>
      <c r="L9" s="33" t="s">
        <v>60</v>
      </c>
      <c r="M9" s="34">
        <v>1</v>
      </c>
      <c r="N9" s="34"/>
      <c r="O9" s="34"/>
      <c r="P9" s="34"/>
      <c r="Q9" s="34"/>
      <c r="R9" s="35" t="s">
        <v>450</v>
      </c>
    </row>
    <row r="10" spans="1:27" x14ac:dyDescent="0.3">
      <c r="A10" s="18" t="s">
        <v>642</v>
      </c>
      <c r="B10" s="28" t="s">
        <v>367</v>
      </c>
      <c r="C10" s="29" t="s">
        <v>57</v>
      </c>
      <c r="D10" s="30" t="s">
        <v>58</v>
      </c>
      <c r="E10" s="36">
        <v>1937</v>
      </c>
      <c r="F10" s="18">
        <f t="shared" ca="1" si="0"/>
        <v>89</v>
      </c>
      <c r="G10" s="31">
        <v>109277</v>
      </c>
      <c r="H10" s="31"/>
      <c r="I10" s="32" t="s">
        <v>205</v>
      </c>
      <c r="K10" s="18">
        <v>500</v>
      </c>
      <c r="L10" s="33" t="s">
        <v>390</v>
      </c>
      <c r="M10" s="34"/>
      <c r="N10" s="34"/>
      <c r="O10" s="34"/>
      <c r="P10" s="34">
        <v>1</v>
      </c>
      <c r="Q10" s="34"/>
      <c r="R10" s="89" t="s">
        <v>450</v>
      </c>
    </row>
    <row r="11" spans="1:27" x14ac:dyDescent="0.3">
      <c r="B11" s="28" t="s">
        <v>364</v>
      </c>
      <c r="C11" s="29" t="s">
        <v>57</v>
      </c>
      <c r="D11" s="30" t="s">
        <v>58</v>
      </c>
      <c r="E11" s="36">
        <v>2012</v>
      </c>
      <c r="F11" s="18">
        <f t="shared" ca="1" si="0"/>
        <v>14</v>
      </c>
      <c r="G11" s="31">
        <v>227</v>
      </c>
      <c r="H11" s="31">
        <f>SUM(G10:G11)</f>
        <v>109504</v>
      </c>
      <c r="I11" s="32" t="s">
        <v>205</v>
      </c>
      <c r="K11" s="18">
        <v>500</v>
      </c>
      <c r="L11" s="33" t="s">
        <v>390</v>
      </c>
      <c r="M11" s="34"/>
      <c r="N11" s="34"/>
      <c r="O11" s="34"/>
      <c r="P11" s="34">
        <v>1</v>
      </c>
      <c r="Q11" s="34"/>
      <c r="R11" s="89"/>
    </row>
    <row r="12" spans="1:27" x14ac:dyDescent="0.3">
      <c r="A12" s="18" t="s">
        <v>642</v>
      </c>
      <c r="B12" s="37" t="s">
        <v>17</v>
      </c>
      <c r="C12" s="29" t="s">
        <v>59</v>
      </c>
      <c r="D12" s="30" t="s">
        <v>60</v>
      </c>
      <c r="E12" s="36">
        <v>1995</v>
      </c>
      <c r="F12" s="18">
        <f t="shared" ca="1" si="0"/>
        <v>31</v>
      </c>
      <c r="G12" s="31">
        <v>12433</v>
      </c>
      <c r="H12" s="31"/>
      <c r="I12" s="32" t="s">
        <v>206</v>
      </c>
      <c r="K12" s="18">
        <v>700</v>
      </c>
      <c r="L12" s="33" t="s">
        <v>60</v>
      </c>
      <c r="M12" s="34">
        <v>1</v>
      </c>
      <c r="N12" s="34"/>
      <c r="O12" s="34"/>
      <c r="P12" s="34"/>
      <c r="Q12" s="34"/>
      <c r="R12" s="35" t="s">
        <v>450</v>
      </c>
    </row>
    <row r="13" spans="1:27" x14ac:dyDescent="0.3">
      <c r="B13" s="28" t="s">
        <v>18</v>
      </c>
      <c r="C13" s="29" t="s">
        <v>61</v>
      </c>
      <c r="D13" s="30" t="s">
        <v>62</v>
      </c>
      <c r="E13" s="36">
        <v>1990</v>
      </c>
      <c r="F13" s="18">
        <f t="shared" ca="1" si="0"/>
        <v>36</v>
      </c>
      <c r="G13" s="38">
        <v>212</v>
      </c>
      <c r="H13" s="38"/>
      <c r="I13" s="32" t="s">
        <v>207</v>
      </c>
      <c r="K13" s="18">
        <v>700</v>
      </c>
      <c r="L13" s="33" t="s">
        <v>60</v>
      </c>
      <c r="M13" s="34">
        <v>1</v>
      </c>
      <c r="N13" s="34"/>
      <c r="O13" s="34"/>
      <c r="P13" s="34"/>
      <c r="Q13" s="34"/>
      <c r="R13" s="35" t="s">
        <v>450</v>
      </c>
    </row>
    <row r="14" spans="1:27" x14ac:dyDescent="0.3">
      <c r="A14" s="18" t="s">
        <v>642</v>
      </c>
      <c r="B14" s="28" t="s">
        <v>19</v>
      </c>
      <c r="C14" s="29" t="s">
        <v>63</v>
      </c>
      <c r="D14" s="30" t="s">
        <v>64</v>
      </c>
      <c r="E14" s="36">
        <v>1961</v>
      </c>
      <c r="F14" s="18">
        <f t="shared" ca="1" si="0"/>
        <v>65</v>
      </c>
      <c r="G14" s="31">
        <v>163163</v>
      </c>
      <c r="H14" s="31"/>
      <c r="I14" s="32" t="s">
        <v>208</v>
      </c>
      <c r="K14" s="18">
        <v>200</v>
      </c>
      <c r="L14" s="33" t="s">
        <v>60</v>
      </c>
      <c r="M14" s="34">
        <v>1</v>
      </c>
      <c r="N14" s="34"/>
      <c r="O14" s="34"/>
      <c r="P14" s="34"/>
      <c r="Q14" s="34"/>
      <c r="R14" s="35" t="s">
        <v>450</v>
      </c>
    </row>
    <row r="15" spans="1:27" x14ac:dyDescent="0.3">
      <c r="B15" s="28" t="s">
        <v>20</v>
      </c>
      <c r="C15" s="29" t="s">
        <v>65</v>
      </c>
      <c r="D15" s="30" t="s">
        <v>66</v>
      </c>
      <c r="E15" s="36">
        <v>1967</v>
      </c>
      <c r="F15" s="18">
        <f t="shared" ca="1" si="0"/>
        <v>59</v>
      </c>
      <c r="G15" s="31">
        <v>79016</v>
      </c>
      <c r="H15" s="31"/>
      <c r="I15" s="32" t="s">
        <v>209</v>
      </c>
      <c r="K15" s="18">
        <v>200</v>
      </c>
      <c r="L15" s="33" t="s">
        <v>60</v>
      </c>
      <c r="M15" s="34">
        <v>1</v>
      </c>
      <c r="N15" s="34"/>
      <c r="O15" s="34"/>
      <c r="P15" s="34"/>
      <c r="Q15" s="34"/>
      <c r="R15" s="35" t="s">
        <v>450</v>
      </c>
    </row>
    <row r="16" spans="1:27" ht="12.75" customHeight="1" x14ac:dyDescent="0.3">
      <c r="B16" s="28" t="s">
        <v>21</v>
      </c>
      <c r="C16" s="29" t="s">
        <v>67</v>
      </c>
      <c r="D16" s="30" t="s">
        <v>68</v>
      </c>
      <c r="E16" s="36">
        <v>1998</v>
      </c>
      <c r="F16" s="18">
        <f t="shared" ca="1" si="0"/>
        <v>28</v>
      </c>
      <c r="G16" s="38">
        <v>600</v>
      </c>
      <c r="H16" s="38"/>
      <c r="I16" s="32" t="s">
        <v>210</v>
      </c>
      <c r="K16" s="18">
        <v>600</v>
      </c>
      <c r="L16" s="33" t="s">
        <v>390</v>
      </c>
      <c r="M16" s="34"/>
      <c r="N16" s="34"/>
      <c r="O16" s="34"/>
      <c r="P16" s="34"/>
      <c r="Q16" s="34">
        <v>1</v>
      </c>
      <c r="R16" s="35" t="s">
        <v>450</v>
      </c>
    </row>
    <row r="17" spans="1:18" ht="12.75" customHeight="1" x14ac:dyDescent="0.3">
      <c r="B17" s="39" t="s">
        <v>366</v>
      </c>
      <c r="C17" s="29" t="s">
        <v>349</v>
      </c>
      <c r="D17" s="30" t="s">
        <v>350</v>
      </c>
      <c r="E17" s="36">
        <v>2012</v>
      </c>
      <c r="F17" s="18">
        <f t="shared" ca="1" si="0"/>
        <v>14</v>
      </c>
      <c r="G17" s="38">
        <v>540</v>
      </c>
      <c r="H17" s="38"/>
      <c r="I17" s="32" t="s">
        <v>352</v>
      </c>
      <c r="K17" s="18">
        <v>600</v>
      </c>
      <c r="L17" s="33" t="s">
        <v>60</v>
      </c>
      <c r="M17" s="34">
        <v>1</v>
      </c>
      <c r="N17" s="34"/>
      <c r="O17" s="34"/>
      <c r="P17" s="34"/>
      <c r="Q17" s="34"/>
      <c r="R17" s="35" t="s">
        <v>450</v>
      </c>
    </row>
    <row r="18" spans="1:18" ht="12" customHeight="1" x14ac:dyDescent="0.3">
      <c r="A18" s="18" t="s">
        <v>642</v>
      </c>
      <c r="B18" s="28" t="s">
        <v>22</v>
      </c>
      <c r="C18" s="29" t="s">
        <v>75</v>
      </c>
      <c r="D18" s="30" t="s">
        <v>76</v>
      </c>
      <c r="E18" s="36">
        <v>1990</v>
      </c>
      <c r="F18" s="18">
        <f t="shared" ca="1" si="0"/>
        <v>36</v>
      </c>
      <c r="G18" s="31">
        <v>44974</v>
      </c>
      <c r="H18" s="31"/>
      <c r="I18" s="32" t="s">
        <v>211</v>
      </c>
      <c r="K18" s="18">
        <v>500</v>
      </c>
      <c r="L18" s="33" t="s">
        <v>390</v>
      </c>
      <c r="M18" s="34"/>
      <c r="N18" s="34"/>
      <c r="O18" s="34">
        <v>1</v>
      </c>
      <c r="P18" s="34"/>
      <c r="Q18" s="34"/>
      <c r="R18" s="35" t="s">
        <v>450</v>
      </c>
    </row>
    <row r="19" spans="1:18" x14ac:dyDescent="0.3">
      <c r="A19" s="18" t="s">
        <v>642</v>
      </c>
      <c r="B19" s="28" t="s">
        <v>23</v>
      </c>
      <c r="C19" s="29" t="s">
        <v>77</v>
      </c>
      <c r="D19" s="30" t="s">
        <v>78</v>
      </c>
      <c r="E19" s="36">
        <v>1972</v>
      </c>
      <c r="F19" s="18">
        <f t="shared" ca="1" si="0"/>
        <v>54</v>
      </c>
      <c r="G19" s="31">
        <v>123251</v>
      </c>
      <c r="H19" s="31"/>
      <c r="I19" s="32" t="s">
        <v>212</v>
      </c>
      <c r="K19" s="18">
        <v>400</v>
      </c>
      <c r="L19" s="33" t="s">
        <v>60</v>
      </c>
      <c r="M19" s="34">
        <v>1</v>
      </c>
      <c r="N19" s="34"/>
      <c r="O19" s="34"/>
      <c r="P19" s="34"/>
      <c r="Q19" s="34"/>
      <c r="R19" s="35" t="s">
        <v>450</v>
      </c>
    </row>
    <row r="20" spans="1:18" x14ac:dyDescent="0.3">
      <c r="A20" s="18" t="s">
        <v>642</v>
      </c>
      <c r="B20" s="28" t="s">
        <v>24</v>
      </c>
      <c r="C20" s="29" t="s">
        <v>79</v>
      </c>
      <c r="D20" s="30" t="s">
        <v>80</v>
      </c>
      <c r="E20" s="36">
        <v>1935</v>
      </c>
      <c r="F20" s="18">
        <f t="shared" ca="1" si="0"/>
        <v>91</v>
      </c>
      <c r="G20" s="31">
        <v>17682</v>
      </c>
      <c r="H20" s="31"/>
      <c r="I20" s="32" t="s">
        <v>213</v>
      </c>
      <c r="K20" s="18">
        <v>600</v>
      </c>
      <c r="L20" s="33" t="s">
        <v>60</v>
      </c>
      <c r="M20" s="34">
        <v>1</v>
      </c>
      <c r="N20" s="34"/>
      <c r="O20" s="34"/>
      <c r="P20" s="34"/>
      <c r="Q20" s="34"/>
      <c r="R20" s="35" t="s">
        <v>450</v>
      </c>
    </row>
    <row r="21" spans="1:18" x14ac:dyDescent="0.3">
      <c r="B21" s="28" t="s">
        <v>25</v>
      </c>
      <c r="C21" s="40" t="s">
        <v>81</v>
      </c>
      <c r="D21" s="41" t="s">
        <v>82</v>
      </c>
      <c r="E21" s="42">
        <v>1938</v>
      </c>
      <c r="F21" s="18">
        <f t="shared" ca="1" si="0"/>
        <v>88</v>
      </c>
      <c r="G21" s="31">
        <v>41787</v>
      </c>
      <c r="H21" s="31"/>
      <c r="I21" s="32" t="s">
        <v>214</v>
      </c>
      <c r="K21" s="18">
        <v>900</v>
      </c>
      <c r="L21" s="33" t="s">
        <v>417</v>
      </c>
      <c r="M21" s="34">
        <v>0.15</v>
      </c>
      <c r="N21" s="34"/>
      <c r="O21" s="34">
        <v>0.85</v>
      </c>
      <c r="P21" s="34"/>
      <c r="Q21" s="34"/>
      <c r="R21" s="35" t="s">
        <v>450</v>
      </c>
    </row>
    <row r="22" spans="1:18" x14ac:dyDescent="0.3">
      <c r="B22" s="28" t="s">
        <v>326</v>
      </c>
      <c r="C22" s="29" t="s">
        <v>83</v>
      </c>
      <c r="D22" s="30" t="s">
        <v>84</v>
      </c>
      <c r="E22" s="42">
        <v>1990</v>
      </c>
      <c r="F22" s="18">
        <f t="shared" ca="1" si="0"/>
        <v>36</v>
      </c>
      <c r="G22" s="31">
        <v>9263</v>
      </c>
      <c r="H22" s="31"/>
      <c r="I22" s="32" t="s">
        <v>267</v>
      </c>
      <c r="K22" s="18">
        <v>900</v>
      </c>
      <c r="L22" s="33" t="s">
        <v>390</v>
      </c>
      <c r="M22" s="34"/>
      <c r="N22" s="34"/>
      <c r="O22" s="34">
        <v>1</v>
      </c>
      <c r="P22" s="34"/>
      <c r="Q22" s="34"/>
      <c r="R22" s="89" t="s">
        <v>450</v>
      </c>
    </row>
    <row r="23" spans="1:18" x14ac:dyDescent="0.3">
      <c r="B23" s="28" t="s">
        <v>327</v>
      </c>
      <c r="C23" s="29" t="s">
        <v>85</v>
      </c>
      <c r="D23" s="30" t="s">
        <v>84</v>
      </c>
      <c r="E23" s="42">
        <v>1990</v>
      </c>
      <c r="F23" s="18">
        <f t="shared" ca="1" si="0"/>
        <v>36</v>
      </c>
      <c r="G23" s="31">
        <v>8525</v>
      </c>
      <c r="H23" s="31"/>
      <c r="I23" s="32" t="s">
        <v>256</v>
      </c>
      <c r="K23" s="18">
        <v>900</v>
      </c>
      <c r="L23" s="33" t="s">
        <v>390</v>
      </c>
      <c r="M23" s="34"/>
      <c r="N23" s="34"/>
      <c r="O23" s="34">
        <v>1</v>
      </c>
      <c r="P23" s="34"/>
      <c r="Q23" s="34"/>
      <c r="R23" s="89"/>
    </row>
    <row r="24" spans="1:18" x14ac:dyDescent="0.3">
      <c r="B24" s="28" t="s">
        <v>328</v>
      </c>
      <c r="C24" s="29" t="s">
        <v>86</v>
      </c>
      <c r="D24" s="30" t="s">
        <v>84</v>
      </c>
      <c r="E24" s="42">
        <v>1990</v>
      </c>
      <c r="F24" s="18">
        <f t="shared" ca="1" si="0"/>
        <v>36</v>
      </c>
      <c r="G24" s="31">
        <v>9254</v>
      </c>
      <c r="H24" s="31"/>
      <c r="I24" s="32" t="s">
        <v>257</v>
      </c>
      <c r="K24" s="18">
        <v>900</v>
      </c>
      <c r="L24" s="33" t="s">
        <v>390</v>
      </c>
      <c r="M24" s="34"/>
      <c r="N24" s="34"/>
      <c r="O24" s="34">
        <v>1</v>
      </c>
      <c r="P24" s="34"/>
      <c r="Q24" s="34"/>
      <c r="R24" s="89" t="s">
        <v>450</v>
      </c>
    </row>
    <row r="25" spans="1:18" x14ac:dyDescent="0.3">
      <c r="B25" s="28" t="s">
        <v>329</v>
      </c>
      <c r="C25" s="29" t="s">
        <v>87</v>
      </c>
      <c r="D25" s="30" t="s">
        <v>84</v>
      </c>
      <c r="E25" s="42">
        <v>1990</v>
      </c>
      <c r="F25" s="18">
        <f t="shared" ca="1" si="0"/>
        <v>36</v>
      </c>
      <c r="G25" s="31">
        <v>8531</v>
      </c>
      <c r="H25" s="31"/>
      <c r="I25" s="32" t="s">
        <v>268</v>
      </c>
      <c r="K25" s="18">
        <v>900</v>
      </c>
      <c r="L25" s="33" t="s">
        <v>390</v>
      </c>
      <c r="M25" s="34"/>
      <c r="N25" s="34"/>
      <c r="O25" s="34">
        <v>1</v>
      </c>
      <c r="P25" s="34"/>
      <c r="Q25" s="34"/>
      <c r="R25" s="89"/>
    </row>
    <row r="26" spans="1:18" x14ac:dyDescent="0.3">
      <c r="B26" s="28" t="s">
        <v>330</v>
      </c>
      <c r="C26" s="29" t="s">
        <v>88</v>
      </c>
      <c r="D26" s="30" t="s">
        <v>84</v>
      </c>
      <c r="E26" s="42">
        <v>1990</v>
      </c>
      <c r="F26" s="18">
        <f t="shared" ca="1" si="0"/>
        <v>36</v>
      </c>
      <c r="G26" s="31">
        <v>9256</v>
      </c>
      <c r="H26" s="31"/>
      <c r="I26" s="32" t="s">
        <v>269</v>
      </c>
      <c r="K26" s="18">
        <v>900</v>
      </c>
      <c r="L26" s="33" t="s">
        <v>390</v>
      </c>
      <c r="M26" s="34"/>
      <c r="N26" s="34"/>
      <c r="O26" s="34">
        <v>1</v>
      </c>
      <c r="P26" s="34"/>
      <c r="Q26" s="34"/>
      <c r="R26" s="89" t="s">
        <v>450</v>
      </c>
    </row>
    <row r="27" spans="1:18" x14ac:dyDescent="0.3">
      <c r="B27" s="28" t="s">
        <v>331</v>
      </c>
      <c r="C27" s="29" t="s">
        <v>89</v>
      </c>
      <c r="D27" s="30" t="s">
        <v>84</v>
      </c>
      <c r="E27" s="42">
        <v>1990</v>
      </c>
      <c r="F27" s="18">
        <f t="shared" ca="1" si="0"/>
        <v>36</v>
      </c>
      <c r="G27" s="31">
        <v>8530</v>
      </c>
      <c r="H27" s="31"/>
      <c r="I27" s="32" t="s">
        <v>258</v>
      </c>
      <c r="K27" s="18">
        <v>900</v>
      </c>
      <c r="L27" s="33" t="s">
        <v>390</v>
      </c>
      <c r="M27" s="34"/>
      <c r="N27" s="34"/>
      <c r="O27" s="34">
        <v>1</v>
      </c>
      <c r="P27" s="34"/>
      <c r="Q27" s="34"/>
      <c r="R27" s="89"/>
    </row>
    <row r="28" spans="1:18" x14ac:dyDescent="0.3">
      <c r="B28" s="28" t="s">
        <v>332</v>
      </c>
      <c r="C28" s="29" t="s">
        <v>90</v>
      </c>
      <c r="D28" s="30" t="s">
        <v>84</v>
      </c>
      <c r="E28" s="42">
        <v>1990</v>
      </c>
      <c r="F28" s="18">
        <f t="shared" ca="1" si="0"/>
        <v>36</v>
      </c>
      <c r="G28" s="31">
        <v>9258</v>
      </c>
      <c r="H28" s="31"/>
      <c r="I28" s="32" t="s">
        <v>259</v>
      </c>
      <c r="K28" s="18">
        <v>900</v>
      </c>
      <c r="L28" s="33" t="s">
        <v>390</v>
      </c>
      <c r="M28" s="34"/>
      <c r="N28" s="34"/>
      <c r="O28" s="34">
        <v>1</v>
      </c>
      <c r="P28" s="34"/>
      <c r="Q28" s="34"/>
      <c r="R28" s="89" t="s">
        <v>450</v>
      </c>
    </row>
    <row r="29" spans="1:18" x14ac:dyDescent="0.3">
      <c r="B29" s="28" t="s">
        <v>333</v>
      </c>
      <c r="C29" s="29" t="s">
        <v>91</v>
      </c>
      <c r="D29" s="30" t="s">
        <v>84</v>
      </c>
      <c r="E29" s="42">
        <v>1990</v>
      </c>
      <c r="F29" s="18">
        <f t="shared" ca="1" si="0"/>
        <v>36</v>
      </c>
      <c r="G29" s="31">
        <v>8532</v>
      </c>
      <c r="H29" s="31"/>
      <c r="I29" s="32" t="s">
        <v>270</v>
      </c>
      <c r="K29" s="18">
        <v>900</v>
      </c>
      <c r="L29" s="33" t="s">
        <v>390</v>
      </c>
      <c r="M29" s="34"/>
      <c r="N29" s="34"/>
      <c r="O29" s="34">
        <v>1</v>
      </c>
      <c r="P29" s="34"/>
      <c r="Q29" s="34"/>
      <c r="R29" s="89"/>
    </row>
    <row r="30" spans="1:18" x14ac:dyDescent="0.3">
      <c r="B30" s="28" t="s">
        <v>334</v>
      </c>
      <c r="C30" s="29" t="s">
        <v>92</v>
      </c>
      <c r="D30" s="30" t="s">
        <v>84</v>
      </c>
      <c r="E30" s="42">
        <v>1990</v>
      </c>
      <c r="F30" s="18">
        <f t="shared" ca="1" si="0"/>
        <v>36</v>
      </c>
      <c r="G30" s="31">
        <v>9252</v>
      </c>
      <c r="H30" s="31"/>
      <c r="I30" s="32" t="s">
        <v>271</v>
      </c>
      <c r="K30" s="18">
        <v>900</v>
      </c>
      <c r="L30" s="33" t="s">
        <v>390</v>
      </c>
      <c r="M30" s="34"/>
      <c r="N30" s="34"/>
      <c r="O30" s="34">
        <v>1</v>
      </c>
      <c r="P30" s="34"/>
      <c r="Q30" s="34"/>
      <c r="R30" s="89" t="s">
        <v>450</v>
      </c>
    </row>
    <row r="31" spans="1:18" x14ac:dyDescent="0.3">
      <c r="B31" s="28" t="s">
        <v>335</v>
      </c>
      <c r="C31" s="29" t="s">
        <v>93</v>
      </c>
      <c r="D31" s="30" t="s">
        <v>84</v>
      </c>
      <c r="E31" s="42">
        <v>1990</v>
      </c>
      <c r="F31" s="18">
        <f t="shared" ca="1" si="0"/>
        <v>36</v>
      </c>
      <c r="G31" s="31">
        <v>8534</v>
      </c>
      <c r="H31" s="31"/>
      <c r="I31" s="32" t="s">
        <v>260</v>
      </c>
      <c r="K31" s="18">
        <v>900</v>
      </c>
      <c r="L31" s="33" t="s">
        <v>390</v>
      </c>
      <c r="M31" s="34"/>
      <c r="N31" s="34"/>
      <c r="O31" s="34">
        <v>1</v>
      </c>
      <c r="P31" s="34"/>
      <c r="Q31" s="34"/>
      <c r="R31" s="89"/>
    </row>
    <row r="32" spans="1:18" x14ac:dyDescent="0.3">
      <c r="B32" s="28" t="s">
        <v>336</v>
      </c>
      <c r="C32" s="29" t="s">
        <v>94</v>
      </c>
      <c r="D32" s="30" t="s">
        <v>84</v>
      </c>
      <c r="E32" s="42">
        <v>1990</v>
      </c>
      <c r="F32" s="18">
        <f t="shared" ca="1" si="0"/>
        <v>36</v>
      </c>
      <c r="G32" s="31">
        <v>9252</v>
      </c>
      <c r="H32" s="31"/>
      <c r="I32" s="32" t="s">
        <v>272</v>
      </c>
      <c r="K32" s="18">
        <v>900</v>
      </c>
      <c r="L32" s="33" t="s">
        <v>390</v>
      </c>
      <c r="M32" s="34"/>
      <c r="N32" s="34"/>
      <c r="O32" s="34">
        <v>1</v>
      </c>
      <c r="P32" s="34"/>
      <c r="Q32" s="34"/>
      <c r="R32" s="89" t="s">
        <v>450</v>
      </c>
    </row>
    <row r="33" spans="1:18" x14ac:dyDescent="0.3">
      <c r="B33" s="28" t="s">
        <v>337</v>
      </c>
      <c r="C33" s="29" t="s">
        <v>95</v>
      </c>
      <c r="D33" s="30" t="s">
        <v>84</v>
      </c>
      <c r="E33" s="42">
        <v>1990</v>
      </c>
      <c r="F33" s="18">
        <f t="shared" ca="1" si="0"/>
        <v>36</v>
      </c>
      <c r="G33" s="31">
        <v>8534</v>
      </c>
      <c r="H33" s="31"/>
      <c r="I33" s="32" t="s">
        <v>261</v>
      </c>
      <c r="K33" s="18">
        <v>900</v>
      </c>
      <c r="L33" s="33" t="s">
        <v>390</v>
      </c>
      <c r="M33" s="34"/>
      <c r="N33" s="34"/>
      <c r="O33" s="34">
        <v>1</v>
      </c>
      <c r="P33" s="34"/>
      <c r="Q33" s="34"/>
      <c r="R33" s="89"/>
    </row>
    <row r="34" spans="1:18" x14ac:dyDescent="0.3">
      <c r="B34" s="28" t="s">
        <v>338</v>
      </c>
      <c r="C34" s="29" t="s">
        <v>96</v>
      </c>
      <c r="D34" s="30" t="s">
        <v>84</v>
      </c>
      <c r="E34" s="42">
        <v>1990</v>
      </c>
      <c r="F34" s="18">
        <f t="shared" ca="1" si="0"/>
        <v>36</v>
      </c>
      <c r="G34" s="31">
        <v>9251</v>
      </c>
      <c r="H34" s="31"/>
      <c r="I34" s="32" t="s">
        <v>273</v>
      </c>
      <c r="K34" s="18">
        <v>900</v>
      </c>
      <c r="L34" s="33" t="s">
        <v>390</v>
      </c>
      <c r="M34" s="34"/>
      <c r="N34" s="34"/>
      <c r="O34" s="34">
        <v>1</v>
      </c>
      <c r="P34" s="34"/>
      <c r="Q34" s="34"/>
      <c r="R34" s="89" t="s">
        <v>450</v>
      </c>
    </row>
    <row r="35" spans="1:18" x14ac:dyDescent="0.3">
      <c r="B35" s="28" t="s">
        <v>339</v>
      </c>
      <c r="C35" s="29" t="s">
        <v>97</v>
      </c>
      <c r="D35" s="30" t="s">
        <v>84</v>
      </c>
      <c r="E35" s="42">
        <v>1990</v>
      </c>
      <c r="F35" s="18">
        <f t="shared" ca="1" si="0"/>
        <v>36</v>
      </c>
      <c r="G35" s="31">
        <v>8534</v>
      </c>
      <c r="H35" s="31">
        <f>SUM(G22:G35)</f>
        <v>124506</v>
      </c>
      <c r="I35" s="32" t="s">
        <v>262</v>
      </c>
      <c r="K35" s="18">
        <v>900</v>
      </c>
      <c r="L35" s="33" t="s">
        <v>390</v>
      </c>
      <c r="M35" s="34"/>
      <c r="N35" s="34"/>
      <c r="O35" s="34">
        <v>1</v>
      </c>
      <c r="P35" s="34"/>
      <c r="Q35" s="34"/>
      <c r="R35" s="89"/>
    </row>
    <row r="36" spans="1:18" x14ac:dyDescent="0.3">
      <c r="A36" s="18" t="s">
        <v>642</v>
      </c>
      <c r="B36" s="28" t="s">
        <v>26</v>
      </c>
      <c r="C36" s="40" t="s">
        <v>98</v>
      </c>
      <c r="D36" s="41" t="s">
        <v>99</v>
      </c>
      <c r="E36" s="36">
        <v>1987</v>
      </c>
      <c r="F36" s="18">
        <f t="shared" ca="1" si="0"/>
        <v>39</v>
      </c>
      <c r="G36" s="31">
        <v>67197</v>
      </c>
      <c r="H36" s="31"/>
      <c r="I36" s="32" t="s">
        <v>275</v>
      </c>
      <c r="K36" s="18">
        <v>200</v>
      </c>
      <c r="L36" s="33" t="s">
        <v>60</v>
      </c>
      <c r="M36" s="34">
        <v>1</v>
      </c>
      <c r="N36" s="34"/>
      <c r="O36" s="34"/>
      <c r="P36" s="34"/>
      <c r="Q36" s="34"/>
      <c r="R36" s="35" t="s">
        <v>450</v>
      </c>
    </row>
    <row r="37" spans="1:18" x14ac:dyDescent="0.3">
      <c r="A37" s="18" t="s">
        <v>642</v>
      </c>
      <c r="B37" s="28" t="s">
        <v>27</v>
      </c>
      <c r="C37" s="29" t="s">
        <v>100</v>
      </c>
      <c r="D37" s="30" t="s">
        <v>101</v>
      </c>
      <c r="E37" s="42">
        <v>1931</v>
      </c>
      <c r="F37" s="18">
        <f t="shared" ca="1" si="0"/>
        <v>95</v>
      </c>
      <c r="G37" s="31">
        <v>156504</v>
      </c>
      <c r="H37" s="31"/>
      <c r="I37" s="32" t="s">
        <v>215</v>
      </c>
      <c r="K37" s="18">
        <v>100</v>
      </c>
      <c r="L37" s="33" t="s">
        <v>60</v>
      </c>
      <c r="M37" s="34">
        <v>1</v>
      </c>
      <c r="N37" s="34"/>
      <c r="O37" s="34"/>
      <c r="P37" s="34"/>
      <c r="Q37" s="34"/>
      <c r="R37" s="35" t="s">
        <v>450</v>
      </c>
    </row>
    <row r="38" spans="1:18" x14ac:dyDescent="0.3">
      <c r="B38" s="28" t="s">
        <v>28</v>
      </c>
      <c r="C38" s="29" t="s">
        <v>102</v>
      </c>
      <c r="D38" s="30" t="s">
        <v>105</v>
      </c>
      <c r="E38" s="42">
        <v>1998</v>
      </c>
      <c r="F38" s="18">
        <f ca="1">YEAR(TODAY())-E38</f>
        <v>28</v>
      </c>
      <c r="G38" s="31">
        <v>15718</v>
      </c>
      <c r="H38" s="31"/>
      <c r="I38" s="32" t="s">
        <v>276</v>
      </c>
      <c r="K38" s="18">
        <v>100</v>
      </c>
      <c r="L38" s="33" t="s">
        <v>60</v>
      </c>
      <c r="M38" s="34">
        <v>1</v>
      </c>
      <c r="N38" s="34"/>
      <c r="O38" s="34"/>
      <c r="P38" s="34"/>
      <c r="Q38" s="34"/>
      <c r="R38" s="35" t="s">
        <v>450</v>
      </c>
    </row>
    <row r="39" spans="1:18" x14ac:dyDescent="0.3">
      <c r="A39" s="18" t="s">
        <v>642</v>
      </c>
      <c r="B39" s="28" t="s">
        <v>29</v>
      </c>
      <c r="C39" s="40" t="s">
        <v>104</v>
      </c>
      <c r="D39" s="41" t="s">
        <v>103</v>
      </c>
      <c r="E39" s="36">
        <v>1993</v>
      </c>
      <c r="F39" s="18">
        <f t="shared" ca="1" si="0"/>
        <v>33</v>
      </c>
      <c r="G39" s="31">
        <v>117391</v>
      </c>
      <c r="H39" s="31"/>
      <c r="I39" s="32" t="s">
        <v>277</v>
      </c>
      <c r="K39" s="18">
        <v>300</v>
      </c>
      <c r="L39" s="33" t="s">
        <v>60</v>
      </c>
      <c r="M39" s="34">
        <v>1</v>
      </c>
      <c r="N39" s="34"/>
      <c r="O39" s="34"/>
      <c r="P39" s="34"/>
      <c r="Q39" s="34"/>
      <c r="R39" s="35" t="s">
        <v>450</v>
      </c>
    </row>
    <row r="40" spans="1:18" ht="12.75" customHeight="1" x14ac:dyDescent="0.3">
      <c r="B40" s="28" t="s">
        <v>355</v>
      </c>
      <c r="C40" s="40" t="s">
        <v>318</v>
      </c>
      <c r="D40" s="41" t="s">
        <v>319</v>
      </c>
      <c r="E40" s="36">
        <v>2010</v>
      </c>
      <c r="F40" s="18">
        <f t="shared" ca="1" si="0"/>
        <v>16</v>
      </c>
      <c r="G40" s="31">
        <v>39961</v>
      </c>
      <c r="H40" s="31"/>
      <c r="I40" s="32" t="s">
        <v>320</v>
      </c>
      <c r="K40" s="18">
        <v>500</v>
      </c>
      <c r="L40" s="33" t="s">
        <v>60</v>
      </c>
      <c r="M40" s="34">
        <v>1</v>
      </c>
      <c r="N40" s="34"/>
      <c r="O40" s="34"/>
      <c r="P40" s="34"/>
      <c r="Q40" s="34"/>
      <c r="R40" s="89" t="s">
        <v>450</v>
      </c>
    </row>
    <row r="41" spans="1:18" ht="13.5" customHeight="1" x14ac:dyDescent="0.3">
      <c r="B41" s="28" t="s">
        <v>427</v>
      </c>
      <c r="C41" s="40" t="s">
        <v>318</v>
      </c>
      <c r="D41" s="41" t="s">
        <v>319</v>
      </c>
      <c r="E41" s="36">
        <v>2012</v>
      </c>
      <c r="F41" s="18">
        <f t="shared" ca="1" si="0"/>
        <v>14</v>
      </c>
      <c r="G41" s="31">
        <v>4492</v>
      </c>
      <c r="H41" s="31">
        <f>SUM(G40:G41)</f>
        <v>44453</v>
      </c>
      <c r="I41" s="32" t="s">
        <v>320</v>
      </c>
      <c r="K41" s="18">
        <v>500</v>
      </c>
      <c r="L41" s="33" t="s">
        <v>60</v>
      </c>
      <c r="M41" s="34">
        <v>1</v>
      </c>
      <c r="N41" s="34"/>
      <c r="O41" s="34"/>
      <c r="P41" s="34"/>
      <c r="Q41" s="34"/>
      <c r="R41" s="89"/>
    </row>
    <row r="42" spans="1:18" x14ac:dyDescent="0.3">
      <c r="A42" s="18" t="s">
        <v>642</v>
      </c>
      <c r="B42" s="28" t="s">
        <v>30</v>
      </c>
      <c r="C42" s="29" t="s">
        <v>106</v>
      </c>
      <c r="D42" s="30" t="s">
        <v>107</v>
      </c>
      <c r="E42" s="42">
        <v>1954</v>
      </c>
      <c r="F42" s="18">
        <f t="shared" ca="1" si="0"/>
        <v>72</v>
      </c>
      <c r="G42" s="31">
        <v>276689</v>
      </c>
      <c r="H42" s="31"/>
      <c r="I42" s="32" t="s">
        <v>278</v>
      </c>
      <c r="K42" s="18">
        <v>200</v>
      </c>
      <c r="L42" s="33" t="s">
        <v>60</v>
      </c>
      <c r="M42" s="34">
        <v>1</v>
      </c>
      <c r="N42" s="34"/>
      <c r="O42" s="34"/>
      <c r="P42" s="34"/>
      <c r="Q42" s="34"/>
      <c r="R42" s="35" t="s">
        <v>450</v>
      </c>
    </row>
    <row r="43" spans="1:18" x14ac:dyDescent="0.3">
      <c r="B43" s="28" t="s">
        <v>31</v>
      </c>
      <c r="C43" s="29" t="s">
        <v>108</v>
      </c>
      <c r="D43" s="30" t="s">
        <v>109</v>
      </c>
      <c r="E43" s="36">
        <v>2005</v>
      </c>
      <c r="F43" s="18">
        <f t="shared" ca="1" si="0"/>
        <v>21</v>
      </c>
      <c r="G43" s="31">
        <v>117603</v>
      </c>
      <c r="H43" s="31"/>
      <c r="I43" s="32" t="s">
        <v>216</v>
      </c>
      <c r="K43" s="18">
        <v>900</v>
      </c>
      <c r="L43" s="33" t="s">
        <v>390</v>
      </c>
      <c r="M43" s="34"/>
      <c r="N43" s="34"/>
      <c r="O43" s="34">
        <v>1</v>
      </c>
      <c r="P43" s="34"/>
      <c r="Q43" s="34"/>
      <c r="R43" s="35" t="s">
        <v>450</v>
      </c>
    </row>
    <row r="44" spans="1:18" x14ac:dyDescent="0.3">
      <c r="B44" s="28" t="s">
        <v>32</v>
      </c>
      <c r="C44" s="29" t="s">
        <v>108</v>
      </c>
      <c r="D44" s="30" t="s">
        <v>110</v>
      </c>
      <c r="E44" s="36">
        <v>2005</v>
      </c>
      <c r="F44" s="18">
        <f t="shared" ca="1" si="0"/>
        <v>21</v>
      </c>
      <c r="G44" s="31">
        <v>118279</v>
      </c>
      <c r="H44" s="31">
        <f>SUM(G43:G44)</f>
        <v>235882</v>
      </c>
      <c r="I44" s="32" t="s">
        <v>279</v>
      </c>
      <c r="K44" s="18">
        <v>900</v>
      </c>
      <c r="L44" s="33" t="s">
        <v>390</v>
      </c>
      <c r="M44" s="34"/>
      <c r="N44" s="34"/>
      <c r="O44" s="34">
        <v>1</v>
      </c>
      <c r="P44" s="34"/>
      <c r="Q44" s="34"/>
      <c r="R44" s="35" t="s">
        <v>450</v>
      </c>
    </row>
    <row r="45" spans="1:18" x14ac:dyDescent="0.3">
      <c r="B45" s="28" t="s">
        <v>0</v>
      </c>
      <c r="C45" s="29" t="s">
        <v>111</v>
      </c>
      <c r="D45" s="30" t="s">
        <v>112</v>
      </c>
      <c r="E45" s="36">
        <v>1971</v>
      </c>
      <c r="F45" s="18">
        <f t="shared" ca="1" si="0"/>
        <v>55</v>
      </c>
      <c r="G45" s="31">
        <v>166714</v>
      </c>
      <c r="H45" s="31"/>
      <c r="I45" s="32" t="s">
        <v>351</v>
      </c>
      <c r="K45" s="18">
        <v>900</v>
      </c>
      <c r="L45" s="33" t="s">
        <v>390</v>
      </c>
      <c r="M45" s="34"/>
      <c r="N45" s="34"/>
      <c r="O45" s="34">
        <v>1</v>
      </c>
      <c r="P45" s="34"/>
      <c r="Q45" s="34"/>
      <c r="R45" s="35" t="s">
        <v>450</v>
      </c>
    </row>
    <row r="46" spans="1:18" x14ac:dyDescent="0.3">
      <c r="B46" s="28" t="s">
        <v>465</v>
      </c>
      <c r="C46" s="40" t="s">
        <v>113</v>
      </c>
      <c r="D46" s="41" t="s">
        <v>114</v>
      </c>
      <c r="E46" s="18">
        <v>1936</v>
      </c>
      <c r="F46" s="18">
        <f t="shared" ca="1" si="0"/>
        <v>90</v>
      </c>
      <c r="G46" s="38">
        <v>449</v>
      </c>
      <c r="H46" s="38"/>
      <c r="I46" s="32" t="s">
        <v>280</v>
      </c>
      <c r="K46" s="18">
        <v>700</v>
      </c>
      <c r="L46" s="33" t="s">
        <v>60</v>
      </c>
      <c r="M46" s="34"/>
      <c r="N46" s="34"/>
      <c r="O46" s="34"/>
      <c r="P46" s="34"/>
      <c r="Q46" s="34">
        <v>1</v>
      </c>
    </row>
    <row r="47" spans="1:18" x14ac:dyDescent="0.3">
      <c r="B47" s="28" t="s">
        <v>466</v>
      </c>
      <c r="C47" s="40" t="s">
        <v>194</v>
      </c>
      <c r="D47" s="41" t="s">
        <v>115</v>
      </c>
      <c r="E47" s="18">
        <v>1936</v>
      </c>
      <c r="F47" s="18">
        <f t="shared" ca="1" si="0"/>
        <v>90</v>
      </c>
      <c r="G47" s="31">
        <v>4316</v>
      </c>
      <c r="H47" s="31"/>
      <c r="I47" s="32" t="s">
        <v>280</v>
      </c>
      <c r="K47" s="18">
        <v>700</v>
      </c>
      <c r="L47" s="33" t="s">
        <v>60</v>
      </c>
      <c r="M47" s="34"/>
      <c r="N47" s="34"/>
      <c r="O47" s="34"/>
      <c r="P47" s="34"/>
      <c r="Q47" s="34">
        <v>1</v>
      </c>
    </row>
    <row r="48" spans="1:18" x14ac:dyDescent="0.3">
      <c r="A48" s="18" t="s">
        <v>642</v>
      </c>
      <c r="B48" s="28" t="s">
        <v>1</v>
      </c>
      <c r="C48" s="29" t="s">
        <v>116</v>
      </c>
      <c r="D48" s="30" t="s">
        <v>117</v>
      </c>
      <c r="E48" s="42">
        <v>1943</v>
      </c>
      <c r="F48" s="18">
        <f t="shared" ca="1" si="0"/>
        <v>83</v>
      </c>
      <c r="G48" s="31">
        <v>30607</v>
      </c>
      <c r="H48" s="31"/>
      <c r="I48" s="32" t="s">
        <v>217</v>
      </c>
      <c r="K48" s="18">
        <v>700</v>
      </c>
      <c r="L48" s="33" t="s">
        <v>60</v>
      </c>
      <c r="M48" s="34">
        <v>1</v>
      </c>
      <c r="N48" s="34"/>
      <c r="O48" s="34"/>
      <c r="P48" s="34"/>
      <c r="Q48" s="34"/>
      <c r="R48" s="35" t="s">
        <v>450</v>
      </c>
    </row>
    <row r="49" spans="1:18" x14ac:dyDescent="0.3">
      <c r="B49" s="28" t="s">
        <v>388</v>
      </c>
      <c r="C49" s="29" t="s">
        <v>190</v>
      </c>
      <c r="D49" s="30" t="s">
        <v>389</v>
      </c>
      <c r="E49" s="36">
        <v>2002</v>
      </c>
      <c r="F49" s="18">
        <f t="shared" ca="1" si="0"/>
        <v>24</v>
      </c>
      <c r="G49" s="31">
        <v>228990</v>
      </c>
      <c r="H49" s="31"/>
      <c r="I49" s="32" t="s">
        <v>203</v>
      </c>
      <c r="K49" s="18">
        <v>900</v>
      </c>
      <c r="L49" s="33" t="s">
        <v>390</v>
      </c>
      <c r="M49" s="34"/>
      <c r="N49" s="34"/>
      <c r="O49" s="34">
        <v>1</v>
      </c>
      <c r="P49" s="34"/>
      <c r="Q49" s="34"/>
      <c r="R49" s="35" t="s">
        <v>450</v>
      </c>
    </row>
    <row r="50" spans="1:18" x14ac:dyDescent="0.3">
      <c r="A50" s="18" t="s">
        <v>642</v>
      </c>
      <c r="B50" s="28" t="s">
        <v>439</v>
      </c>
      <c r="C50" s="29" t="s">
        <v>436</v>
      </c>
      <c r="D50" s="30" t="s">
        <v>440</v>
      </c>
      <c r="E50" s="36">
        <v>2020</v>
      </c>
      <c r="F50" s="18">
        <v>0</v>
      </c>
      <c r="G50" s="31">
        <v>19036</v>
      </c>
      <c r="H50" s="31"/>
      <c r="I50" s="32" t="s">
        <v>441</v>
      </c>
      <c r="K50" s="18">
        <v>300</v>
      </c>
      <c r="L50" s="33" t="s">
        <v>417</v>
      </c>
      <c r="M50" s="34"/>
      <c r="N50" s="34"/>
      <c r="O50" s="34"/>
      <c r="P50" s="34"/>
      <c r="Q50" s="34">
        <v>1</v>
      </c>
      <c r="R50" s="35" t="s">
        <v>450</v>
      </c>
    </row>
    <row r="51" spans="1:18" x14ac:dyDescent="0.3">
      <c r="B51" s="28" t="s">
        <v>2</v>
      </c>
      <c r="C51" s="40" t="s">
        <v>118</v>
      </c>
      <c r="D51" s="41" t="s">
        <v>119</v>
      </c>
      <c r="E51" s="36">
        <v>1993</v>
      </c>
      <c r="F51" s="18">
        <f t="shared" ca="1" si="0"/>
        <v>33</v>
      </c>
      <c r="G51" s="38">
        <v>192</v>
      </c>
      <c r="H51" s="38"/>
      <c r="I51" s="32" t="s">
        <v>218</v>
      </c>
      <c r="K51" s="18">
        <v>700</v>
      </c>
      <c r="L51" s="33" t="s">
        <v>60</v>
      </c>
      <c r="M51" s="34">
        <v>1</v>
      </c>
      <c r="N51" s="34"/>
      <c r="O51" s="34"/>
      <c r="P51" s="34"/>
      <c r="Q51" s="34"/>
      <c r="R51" s="35" t="s">
        <v>450</v>
      </c>
    </row>
    <row r="52" spans="1:18" x14ac:dyDescent="0.3">
      <c r="B52" s="28" t="s">
        <v>299</v>
      </c>
      <c r="C52" s="40" t="s">
        <v>120</v>
      </c>
      <c r="D52" s="41" t="s">
        <v>121</v>
      </c>
      <c r="E52" s="42">
        <v>1992</v>
      </c>
      <c r="F52" s="18">
        <f t="shared" ca="1" si="0"/>
        <v>34</v>
      </c>
      <c r="G52" s="31">
        <v>55393</v>
      </c>
      <c r="H52" s="31"/>
      <c r="I52" s="32" t="s">
        <v>219</v>
      </c>
      <c r="K52" s="18">
        <v>300</v>
      </c>
      <c r="L52" s="33" t="s">
        <v>60</v>
      </c>
      <c r="M52" s="34">
        <v>1</v>
      </c>
      <c r="N52" s="34"/>
      <c r="O52" s="34"/>
      <c r="P52" s="34"/>
      <c r="Q52" s="34"/>
      <c r="R52" s="35" t="s">
        <v>450</v>
      </c>
    </row>
    <row r="53" spans="1:18" x14ac:dyDescent="0.3">
      <c r="A53" s="18" t="s">
        <v>642</v>
      </c>
      <c r="B53" s="28" t="s">
        <v>3</v>
      </c>
      <c r="C53" s="40" t="s">
        <v>122</v>
      </c>
      <c r="D53" s="41" t="s">
        <v>123</v>
      </c>
      <c r="E53" s="42">
        <v>1965</v>
      </c>
      <c r="F53" s="18">
        <f t="shared" ca="1" si="0"/>
        <v>61</v>
      </c>
      <c r="G53" s="31">
        <v>15317</v>
      </c>
      <c r="H53" s="31"/>
      <c r="I53" s="32" t="s">
        <v>281</v>
      </c>
      <c r="K53" s="18">
        <v>200</v>
      </c>
      <c r="L53" s="33" t="s">
        <v>60</v>
      </c>
      <c r="M53" s="34">
        <v>1</v>
      </c>
      <c r="N53" s="34"/>
      <c r="O53" s="34"/>
      <c r="P53" s="34"/>
      <c r="Q53" s="34"/>
      <c r="R53" s="35" t="s">
        <v>450</v>
      </c>
    </row>
    <row r="54" spans="1:18" x14ac:dyDescent="0.3">
      <c r="A54" s="18" t="s">
        <v>642</v>
      </c>
      <c r="B54" s="28" t="s">
        <v>4</v>
      </c>
      <c r="C54" s="40" t="s">
        <v>124</v>
      </c>
      <c r="D54" s="41" t="s">
        <v>125</v>
      </c>
      <c r="E54" s="42">
        <v>1961</v>
      </c>
      <c r="F54" s="18">
        <f t="shared" ca="1" si="0"/>
        <v>65</v>
      </c>
      <c r="G54" s="31">
        <v>109372</v>
      </c>
      <c r="H54" s="31"/>
      <c r="I54" s="32" t="s">
        <v>220</v>
      </c>
      <c r="K54" s="18">
        <v>300</v>
      </c>
      <c r="L54" s="33" t="s">
        <v>60</v>
      </c>
      <c r="M54" s="34">
        <v>1</v>
      </c>
      <c r="N54" s="34"/>
      <c r="O54" s="34"/>
      <c r="P54" s="34"/>
      <c r="Q54" s="34"/>
      <c r="R54" s="35" t="s">
        <v>450</v>
      </c>
    </row>
    <row r="55" spans="1:18" x14ac:dyDescent="0.3">
      <c r="A55" s="18" t="s">
        <v>642</v>
      </c>
      <c r="B55" s="28" t="s">
        <v>300</v>
      </c>
      <c r="C55" s="29" t="s">
        <v>69</v>
      </c>
      <c r="D55" s="30" t="s">
        <v>70</v>
      </c>
      <c r="E55" s="36">
        <v>1975</v>
      </c>
      <c r="F55" s="18">
        <f ca="1">YEAR(TODAY())-E55</f>
        <v>51</v>
      </c>
      <c r="G55" s="31">
        <v>210164</v>
      </c>
      <c r="H55" s="31"/>
      <c r="I55" s="32" t="s">
        <v>221</v>
      </c>
      <c r="K55" s="18">
        <v>500</v>
      </c>
      <c r="L55" s="33" t="s">
        <v>60</v>
      </c>
      <c r="M55" s="34"/>
      <c r="N55" s="34"/>
      <c r="O55" s="34"/>
      <c r="P55" s="34">
        <v>1</v>
      </c>
      <c r="Q55" s="34"/>
      <c r="R55" s="35" t="s">
        <v>450</v>
      </c>
    </row>
    <row r="56" spans="1:18" x14ac:dyDescent="0.3">
      <c r="B56" s="28" t="s">
        <v>398</v>
      </c>
      <c r="C56" s="40" t="s">
        <v>396</v>
      </c>
      <c r="D56" s="41" t="s">
        <v>397</v>
      </c>
      <c r="E56" s="42">
        <v>2010</v>
      </c>
      <c r="F56" s="18">
        <f t="shared" ca="1" si="0"/>
        <v>16</v>
      </c>
      <c r="G56" s="31">
        <v>55488</v>
      </c>
      <c r="H56" s="31"/>
      <c r="I56" s="32" t="s">
        <v>282</v>
      </c>
      <c r="K56" s="18">
        <v>300</v>
      </c>
      <c r="L56" s="33" t="s">
        <v>60</v>
      </c>
      <c r="M56" s="34">
        <v>1</v>
      </c>
      <c r="N56" s="34"/>
      <c r="O56" s="34"/>
      <c r="P56" s="34"/>
      <c r="Q56" s="34"/>
      <c r="R56" s="35" t="s">
        <v>450</v>
      </c>
    </row>
    <row r="57" spans="1:18" x14ac:dyDescent="0.3">
      <c r="A57" s="18" t="s">
        <v>642</v>
      </c>
      <c r="B57" s="28" t="s">
        <v>5</v>
      </c>
      <c r="C57" s="29" t="s">
        <v>126</v>
      </c>
      <c r="D57" s="30" t="s">
        <v>127</v>
      </c>
      <c r="E57" s="36">
        <v>1935</v>
      </c>
      <c r="F57" s="18">
        <f t="shared" ca="1" si="0"/>
        <v>91</v>
      </c>
      <c r="G57" s="31">
        <v>26782</v>
      </c>
      <c r="H57" s="31"/>
      <c r="I57" s="32" t="s">
        <v>222</v>
      </c>
      <c r="K57" s="18">
        <v>300</v>
      </c>
      <c r="L57" s="33" t="s">
        <v>417</v>
      </c>
      <c r="M57" s="34">
        <v>0.35</v>
      </c>
      <c r="N57" s="34"/>
      <c r="O57" s="34">
        <v>0.65</v>
      </c>
      <c r="P57" s="34"/>
      <c r="Q57" s="34"/>
      <c r="R57" s="35" t="s">
        <v>450</v>
      </c>
    </row>
    <row r="58" spans="1:18" x14ac:dyDescent="0.3">
      <c r="B58" s="28" t="s">
        <v>324</v>
      </c>
      <c r="C58" s="29" t="s">
        <v>128</v>
      </c>
      <c r="D58" s="30" t="s">
        <v>129</v>
      </c>
      <c r="E58" s="36">
        <v>1995</v>
      </c>
      <c r="F58" s="18">
        <f t="shared" ca="1" si="0"/>
        <v>31</v>
      </c>
      <c r="G58" s="31">
        <v>4970</v>
      </c>
      <c r="H58" s="31"/>
      <c r="I58" s="32" t="s">
        <v>223</v>
      </c>
      <c r="K58" s="18">
        <v>700</v>
      </c>
      <c r="L58" s="33" t="s">
        <v>60</v>
      </c>
      <c r="M58" s="34">
        <v>1</v>
      </c>
      <c r="N58" s="34"/>
      <c r="O58" s="34"/>
      <c r="P58" s="34"/>
      <c r="Q58" s="34"/>
      <c r="R58" s="35" t="s">
        <v>450</v>
      </c>
    </row>
    <row r="59" spans="1:18" x14ac:dyDescent="0.3">
      <c r="B59" s="28" t="s">
        <v>325</v>
      </c>
      <c r="C59" s="29" t="s">
        <v>130</v>
      </c>
      <c r="D59" s="30" t="s">
        <v>131</v>
      </c>
      <c r="E59" s="36">
        <v>1997</v>
      </c>
      <c r="F59" s="18">
        <f t="shared" ref="F59:F95" ca="1" si="1">YEAR(TODAY())-E59</f>
        <v>29</v>
      </c>
      <c r="G59" s="31">
        <v>3300</v>
      </c>
      <c r="H59" s="31"/>
      <c r="I59" s="32" t="s">
        <v>224</v>
      </c>
      <c r="K59" s="18">
        <v>700</v>
      </c>
      <c r="L59" s="33" t="s">
        <v>60</v>
      </c>
      <c r="M59" s="34">
        <v>1</v>
      </c>
      <c r="N59" s="34"/>
      <c r="O59" s="34"/>
      <c r="P59" s="34"/>
      <c r="Q59" s="34"/>
      <c r="R59" s="35" t="s">
        <v>450</v>
      </c>
    </row>
    <row r="60" spans="1:18" x14ac:dyDescent="0.3">
      <c r="A60" s="18" t="s">
        <v>642</v>
      </c>
      <c r="B60" s="28" t="s">
        <v>6</v>
      </c>
      <c r="C60" s="29" t="s">
        <v>132</v>
      </c>
      <c r="D60" s="30" t="s">
        <v>133</v>
      </c>
      <c r="E60" s="36">
        <v>1959</v>
      </c>
      <c r="F60" s="18">
        <f t="shared" ca="1" si="1"/>
        <v>67</v>
      </c>
      <c r="G60" s="31">
        <v>51751</v>
      </c>
      <c r="H60" s="31"/>
      <c r="I60" s="32" t="s">
        <v>225</v>
      </c>
      <c r="K60" s="18">
        <v>100</v>
      </c>
      <c r="L60" s="33" t="s">
        <v>60</v>
      </c>
      <c r="M60" s="34">
        <v>1</v>
      </c>
      <c r="N60" s="34"/>
      <c r="O60" s="34"/>
      <c r="P60" s="34"/>
      <c r="Q60" s="34"/>
      <c r="R60" s="35" t="s">
        <v>450</v>
      </c>
    </row>
    <row r="61" spans="1:18" ht="12" customHeight="1" x14ac:dyDescent="0.3">
      <c r="A61" s="18" t="s">
        <v>642</v>
      </c>
      <c r="B61" s="28" t="s">
        <v>399</v>
      </c>
      <c r="C61" s="40" t="s">
        <v>134</v>
      </c>
      <c r="D61" s="41" t="s">
        <v>135</v>
      </c>
      <c r="E61" s="42">
        <v>1984</v>
      </c>
      <c r="F61" s="18">
        <f t="shared" ca="1" si="1"/>
        <v>42</v>
      </c>
      <c r="G61" s="31">
        <v>65811</v>
      </c>
      <c r="H61" s="31"/>
      <c r="I61" s="32" t="s">
        <v>395</v>
      </c>
      <c r="K61" s="18">
        <v>300</v>
      </c>
      <c r="L61" s="33" t="s">
        <v>60</v>
      </c>
      <c r="M61" s="34">
        <v>1</v>
      </c>
      <c r="N61" s="34"/>
      <c r="O61" s="34"/>
      <c r="P61" s="34"/>
      <c r="Q61" s="34"/>
      <c r="R61" s="35" t="s">
        <v>450</v>
      </c>
    </row>
    <row r="62" spans="1:18" x14ac:dyDescent="0.3">
      <c r="A62" s="18" t="s">
        <v>642</v>
      </c>
      <c r="B62" s="28" t="s">
        <v>7</v>
      </c>
      <c r="C62" s="29" t="s">
        <v>137</v>
      </c>
      <c r="D62" s="30" t="s">
        <v>138</v>
      </c>
      <c r="E62" s="42">
        <v>1990</v>
      </c>
      <c r="F62" s="18">
        <f t="shared" ca="1" si="1"/>
        <v>36</v>
      </c>
      <c r="G62" s="31">
        <v>154143</v>
      </c>
      <c r="H62" s="31"/>
      <c r="I62" s="32" t="s">
        <v>226</v>
      </c>
      <c r="K62" s="18">
        <v>600</v>
      </c>
      <c r="L62" s="33" t="s">
        <v>390</v>
      </c>
      <c r="M62" s="34"/>
      <c r="N62" s="34"/>
      <c r="O62" s="34"/>
      <c r="P62" s="34"/>
      <c r="Q62" s="34">
        <v>1</v>
      </c>
      <c r="R62" s="35" t="s">
        <v>450</v>
      </c>
    </row>
    <row r="63" spans="1:18" x14ac:dyDescent="0.3">
      <c r="A63" s="18" t="s">
        <v>642</v>
      </c>
      <c r="B63" s="28" t="s">
        <v>8</v>
      </c>
      <c r="C63" s="29" t="s">
        <v>139</v>
      </c>
      <c r="D63" s="30" t="s">
        <v>140</v>
      </c>
      <c r="E63" s="36">
        <v>1993</v>
      </c>
      <c r="F63" s="18">
        <f t="shared" ca="1" si="1"/>
        <v>33</v>
      </c>
      <c r="G63" s="31">
        <v>220809</v>
      </c>
      <c r="H63" s="31"/>
      <c r="I63" s="32" t="s">
        <v>227</v>
      </c>
      <c r="K63" s="18">
        <v>600</v>
      </c>
      <c r="L63" s="33" t="s">
        <v>390</v>
      </c>
      <c r="M63" s="34"/>
      <c r="N63" s="34"/>
      <c r="O63" s="34"/>
      <c r="P63" s="34"/>
      <c r="Q63" s="34">
        <v>1</v>
      </c>
      <c r="R63" s="35" t="s">
        <v>450</v>
      </c>
    </row>
    <row r="64" spans="1:18" x14ac:dyDescent="0.3">
      <c r="B64" s="28" t="s">
        <v>426</v>
      </c>
      <c r="C64" s="40" t="s">
        <v>435</v>
      </c>
      <c r="D64" s="41" t="s">
        <v>423</v>
      </c>
      <c r="E64" s="36">
        <v>1969</v>
      </c>
      <c r="F64" s="18">
        <f t="shared" ca="1" si="1"/>
        <v>57</v>
      </c>
      <c r="G64" s="72" t="s">
        <v>424</v>
      </c>
      <c r="H64" s="31"/>
      <c r="I64" s="32" t="s">
        <v>425</v>
      </c>
      <c r="K64" s="18">
        <v>600</v>
      </c>
      <c r="L64" s="33" t="s">
        <v>60</v>
      </c>
      <c r="M64" s="34">
        <v>1</v>
      </c>
      <c r="N64" s="34"/>
      <c r="O64" s="34"/>
      <c r="P64" s="34"/>
      <c r="Q64" s="34"/>
      <c r="R64" s="35" t="s">
        <v>450</v>
      </c>
    </row>
    <row r="65" spans="1:18" x14ac:dyDescent="0.3">
      <c r="B65" s="28" t="s">
        <v>9</v>
      </c>
      <c r="C65" s="29" t="s">
        <v>141</v>
      </c>
      <c r="D65" s="30" t="s">
        <v>142</v>
      </c>
      <c r="E65" s="42">
        <v>1935</v>
      </c>
      <c r="F65" s="18">
        <f t="shared" ca="1" si="1"/>
        <v>91</v>
      </c>
      <c r="G65" s="31">
        <v>17264</v>
      </c>
      <c r="H65" s="31"/>
      <c r="I65" s="32" t="s">
        <v>228</v>
      </c>
      <c r="K65" s="18">
        <v>300</v>
      </c>
      <c r="L65" s="33" t="s">
        <v>417</v>
      </c>
      <c r="M65" s="34">
        <v>0.35</v>
      </c>
      <c r="N65" s="34"/>
      <c r="O65" s="34">
        <v>0.65</v>
      </c>
      <c r="P65" s="34"/>
      <c r="Q65" s="34"/>
      <c r="R65" s="35" t="s">
        <v>450</v>
      </c>
    </row>
    <row r="66" spans="1:18" x14ac:dyDescent="0.3">
      <c r="A66" s="18" t="s">
        <v>642</v>
      </c>
      <c r="B66" s="28" t="s">
        <v>368</v>
      </c>
      <c r="C66" s="40" t="s">
        <v>188</v>
      </c>
      <c r="D66" s="41" t="s">
        <v>189</v>
      </c>
      <c r="E66" s="18">
        <v>1966</v>
      </c>
      <c r="F66" s="18">
        <f t="shared" ca="1" si="1"/>
        <v>60</v>
      </c>
      <c r="G66" s="31">
        <v>31952</v>
      </c>
      <c r="H66" s="31"/>
      <c r="I66" s="32" t="s">
        <v>202</v>
      </c>
      <c r="K66" s="18">
        <v>300</v>
      </c>
      <c r="L66" s="33" t="s">
        <v>60</v>
      </c>
      <c r="M66" s="34">
        <v>1</v>
      </c>
      <c r="N66" s="34"/>
      <c r="O66" s="34"/>
      <c r="P66" s="34"/>
      <c r="Q66" s="34"/>
      <c r="R66" s="35" t="s">
        <v>450</v>
      </c>
    </row>
    <row r="67" spans="1:18" x14ac:dyDescent="0.3">
      <c r="A67" s="18" t="s">
        <v>642</v>
      </c>
      <c r="B67" s="28" t="s">
        <v>365</v>
      </c>
      <c r="C67" s="40" t="s">
        <v>188</v>
      </c>
      <c r="D67" s="41" t="s">
        <v>189</v>
      </c>
      <c r="E67" s="18">
        <v>2012</v>
      </c>
      <c r="F67" s="18">
        <f t="shared" ca="1" si="1"/>
        <v>14</v>
      </c>
      <c r="G67" s="31">
        <v>640</v>
      </c>
      <c r="H67" s="31">
        <f>SUM(G66:G67)</f>
        <v>32592</v>
      </c>
      <c r="I67" s="32" t="s">
        <v>202</v>
      </c>
      <c r="K67" s="18">
        <v>300</v>
      </c>
      <c r="L67" s="33" t="s">
        <v>60</v>
      </c>
      <c r="M67" s="34">
        <v>1</v>
      </c>
      <c r="N67" s="34"/>
      <c r="O67" s="34"/>
      <c r="P67" s="34"/>
      <c r="Q67" s="34"/>
      <c r="R67" s="35" t="s">
        <v>450</v>
      </c>
    </row>
    <row r="68" spans="1:18" x14ac:dyDescent="0.3">
      <c r="B68" s="28" t="s">
        <v>10</v>
      </c>
      <c r="C68" s="29" t="s">
        <v>143</v>
      </c>
      <c r="D68" s="30" t="s">
        <v>144</v>
      </c>
      <c r="E68" s="36">
        <v>1931</v>
      </c>
      <c r="F68" s="18">
        <f t="shared" ca="1" si="1"/>
        <v>95</v>
      </c>
      <c r="G68" s="31">
        <v>299095</v>
      </c>
      <c r="H68" s="31"/>
      <c r="I68" s="32" t="s">
        <v>283</v>
      </c>
      <c r="K68" s="18">
        <v>300</v>
      </c>
      <c r="L68" s="33" t="s">
        <v>60</v>
      </c>
      <c r="M68" s="34">
        <v>1</v>
      </c>
      <c r="N68" s="34"/>
      <c r="O68" s="34"/>
      <c r="P68" s="34"/>
      <c r="Q68" s="34"/>
      <c r="R68" s="35" t="s">
        <v>450</v>
      </c>
    </row>
    <row r="69" spans="1:18" x14ac:dyDescent="0.3">
      <c r="B69" s="28" t="s">
        <v>431</v>
      </c>
      <c r="C69" s="40" t="s">
        <v>136</v>
      </c>
      <c r="D69" s="41" t="s">
        <v>432</v>
      </c>
      <c r="E69" s="42">
        <v>1991</v>
      </c>
      <c r="F69" s="18">
        <f ca="1">YEAR(TODAY())-E69</f>
        <v>35</v>
      </c>
      <c r="G69" s="31">
        <v>12574</v>
      </c>
      <c r="H69" s="31"/>
      <c r="I69" s="32" t="s">
        <v>232</v>
      </c>
      <c r="K69" s="18">
        <v>800</v>
      </c>
      <c r="L69" s="33" t="s">
        <v>417</v>
      </c>
      <c r="M69" s="34"/>
      <c r="N69" s="34">
        <v>1</v>
      </c>
      <c r="O69" s="34"/>
      <c r="P69" s="34"/>
      <c r="Q69" s="34"/>
      <c r="R69" s="35" t="s">
        <v>450</v>
      </c>
    </row>
    <row r="70" spans="1:18" x14ac:dyDescent="0.3">
      <c r="B70" s="28" t="s">
        <v>11</v>
      </c>
      <c r="C70" s="29" t="s">
        <v>145</v>
      </c>
      <c r="D70" s="30" t="s">
        <v>146</v>
      </c>
      <c r="E70" s="36">
        <v>1943</v>
      </c>
      <c r="F70" s="18">
        <f t="shared" ca="1" si="1"/>
        <v>83</v>
      </c>
      <c r="G70" s="31">
        <v>2320</v>
      </c>
      <c r="H70" s="31"/>
      <c r="I70" s="32" t="s">
        <v>229</v>
      </c>
      <c r="K70" s="18">
        <v>700</v>
      </c>
      <c r="L70" s="33" t="s">
        <v>60</v>
      </c>
      <c r="M70" s="34">
        <v>1</v>
      </c>
      <c r="N70" s="34"/>
      <c r="O70" s="34"/>
      <c r="P70" s="34"/>
      <c r="Q70" s="34"/>
      <c r="R70" s="35" t="s">
        <v>450</v>
      </c>
    </row>
    <row r="71" spans="1:18" ht="12.75" customHeight="1" x14ac:dyDescent="0.3">
      <c r="B71" s="28" t="s">
        <v>147</v>
      </c>
      <c r="C71" s="29" t="s">
        <v>148</v>
      </c>
      <c r="D71" s="30" t="s">
        <v>149</v>
      </c>
      <c r="E71" s="36">
        <v>1998</v>
      </c>
      <c r="F71" s="18">
        <f t="shared" ca="1" si="1"/>
        <v>28</v>
      </c>
      <c r="G71" s="72" t="s">
        <v>342</v>
      </c>
      <c r="H71" s="31"/>
      <c r="I71" s="32" t="s">
        <v>263</v>
      </c>
      <c r="K71" s="18">
        <v>600</v>
      </c>
      <c r="L71" s="33" t="s">
        <v>60</v>
      </c>
      <c r="M71" s="34">
        <v>1</v>
      </c>
      <c r="N71" s="34"/>
      <c r="O71" s="34"/>
      <c r="P71" s="34"/>
      <c r="Q71" s="34"/>
      <c r="R71" s="35" t="s">
        <v>450</v>
      </c>
    </row>
    <row r="72" spans="1:18" x14ac:dyDescent="0.3">
      <c r="A72" s="18" t="s">
        <v>642</v>
      </c>
      <c r="B72" s="43" t="s">
        <v>369</v>
      </c>
      <c r="C72" s="18" t="s">
        <v>150</v>
      </c>
      <c r="D72" s="18" t="s">
        <v>151</v>
      </c>
      <c r="E72" s="18">
        <v>1997</v>
      </c>
      <c r="F72" s="18">
        <f t="shared" ca="1" si="1"/>
        <v>29</v>
      </c>
      <c r="G72" s="20">
        <v>176754</v>
      </c>
      <c r="H72" s="20"/>
      <c r="I72" s="32" t="s">
        <v>230</v>
      </c>
      <c r="K72" s="18">
        <v>200</v>
      </c>
      <c r="L72" s="33" t="s">
        <v>60</v>
      </c>
      <c r="M72" s="34">
        <v>1</v>
      </c>
      <c r="N72" s="34"/>
      <c r="O72" s="34"/>
      <c r="P72" s="34"/>
      <c r="Q72" s="34"/>
      <c r="R72" s="89" t="s">
        <v>450</v>
      </c>
    </row>
    <row r="73" spans="1:18" ht="12.75" customHeight="1" x14ac:dyDescent="0.3">
      <c r="B73" s="43" t="s">
        <v>370</v>
      </c>
      <c r="C73" s="18" t="s">
        <v>150</v>
      </c>
      <c r="D73" s="18" t="s">
        <v>151</v>
      </c>
      <c r="E73" s="18">
        <v>2000</v>
      </c>
      <c r="F73" s="18">
        <f t="shared" ca="1" si="1"/>
        <v>26</v>
      </c>
      <c r="G73" s="20">
        <v>11747</v>
      </c>
      <c r="H73" s="20">
        <f>SUM(G72:G73)</f>
        <v>188501</v>
      </c>
      <c r="I73" s="32" t="s">
        <v>230</v>
      </c>
      <c r="K73" s="18">
        <v>200</v>
      </c>
      <c r="L73" s="33" t="s">
        <v>60</v>
      </c>
      <c r="M73" s="34">
        <v>1</v>
      </c>
      <c r="N73" s="34"/>
      <c r="O73" s="34"/>
      <c r="P73" s="34"/>
      <c r="Q73" s="34"/>
      <c r="R73" s="89"/>
    </row>
    <row r="74" spans="1:18" ht="12.75" customHeight="1" x14ac:dyDescent="0.3">
      <c r="B74" s="44" t="s">
        <v>191</v>
      </c>
      <c r="F74" s="18"/>
      <c r="G74" s="73">
        <f>SUM(G3:G73)</f>
        <v>4298977</v>
      </c>
      <c r="H74" s="45"/>
      <c r="K74" s="18"/>
      <c r="M74" s="18"/>
      <c r="N74" s="18"/>
      <c r="O74" s="18"/>
      <c r="P74" s="18"/>
      <c r="Q74" s="18"/>
      <c r="R74" s="47">
        <f>COUNTA(R3:R73)</f>
        <v>59</v>
      </c>
    </row>
    <row r="75" spans="1:18" ht="12.75" customHeight="1" x14ac:dyDescent="0.3">
      <c r="B75" s="22"/>
      <c r="F75" s="18"/>
      <c r="G75" s="45"/>
      <c r="H75" s="45"/>
      <c r="K75" s="18"/>
      <c r="L75" s="48"/>
      <c r="M75" s="18"/>
      <c r="N75" s="18"/>
      <c r="O75" s="18"/>
      <c r="P75" s="18"/>
      <c r="Q75" s="18"/>
    </row>
    <row r="76" spans="1:18" ht="12.75" customHeight="1" x14ac:dyDescent="0.3">
      <c r="B76" s="49" t="s">
        <v>347</v>
      </c>
      <c r="C76" s="14"/>
      <c r="D76" s="15"/>
      <c r="E76" s="15"/>
      <c r="F76" s="16"/>
      <c r="G76" s="15"/>
      <c r="H76" s="15"/>
      <c r="I76" s="15"/>
      <c r="J76" s="15"/>
      <c r="K76" s="16"/>
      <c r="L76" s="27"/>
      <c r="M76" s="16"/>
      <c r="N76" s="16"/>
      <c r="O76" s="16"/>
      <c r="P76" s="16"/>
      <c r="Q76" s="16"/>
      <c r="R76" s="50"/>
    </row>
    <row r="77" spans="1:18" x14ac:dyDescent="0.3">
      <c r="B77" s="43" t="s">
        <v>322</v>
      </c>
      <c r="C77" s="40" t="s">
        <v>38</v>
      </c>
      <c r="D77" s="41" t="s">
        <v>39</v>
      </c>
      <c r="E77" s="36">
        <v>2002</v>
      </c>
      <c r="F77" s="18">
        <f t="shared" ca="1" si="1"/>
        <v>24</v>
      </c>
      <c r="G77" s="31">
        <v>8000</v>
      </c>
      <c r="H77" s="31"/>
      <c r="I77" s="32" t="s">
        <v>231</v>
      </c>
      <c r="K77" s="18">
        <v>500</v>
      </c>
      <c r="L77" s="33" t="s">
        <v>390</v>
      </c>
      <c r="M77" s="18" t="s">
        <v>105</v>
      </c>
      <c r="N77" s="18" t="s">
        <v>105</v>
      </c>
      <c r="O77" s="18" t="s">
        <v>105</v>
      </c>
      <c r="P77" s="18" t="s">
        <v>105</v>
      </c>
      <c r="Q77" s="18" t="s">
        <v>105</v>
      </c>
      <c r="R77" s="35" t="s">
        <v>450</v>
      </c>
    </row>
    <row r="78" spans="1:18" x14ac:dyDescent="0.3">
      <c r="B78" s="28" t="s">
        <v>284</v>
      </c>
      <c r="C78" s="29" t="s">
        <v>53</v>
      </c>
      <c r="D78" s="30" t="s">
        <v>54</v>
      </c>
      <c r="E78" s="36">
        <v>2000</v>
      </c>
      <c r="F78" s="18">
        <f t="shared" ca="1" si="1"/>
        <v>26</v>
      </c>
      <c r="G78" s="31">
        <v>6593</v>
      </c>
      <c r="H78" s="31"/>
      <c r="I78" s="32" t="s">
        <v>240</v>
      </c>
      <c r="K78" s="18">
        <v>500</v>
      </c>
      <c r="L78" s="33" t="s">
        <v>390</v>
      </c>
      <c r="M78" s="18" t="s">
        <v>105</v>
      </c>
      <c r="N78" s="18" t="s">
        <v>105</v>
      </c>
      <c r="O78" s="18" t="s">
        <v>105</v>
      </c>
      <c r="P78" s="18" t="s">
        <v>105</v>
      </c>
      <c r="Q78" s="18" t="s">
        <v>105</v>
      </c>
      <c r="R78" s="35" t="s">
        <v>450</v>
      </c>
    </row>
    <row r="79" spans="1:18" x14ac:dyDescent="0.3">
      <c r="B79" s="51" t="s">
        <v>321</v>
      </c>
      <c r="C79" s="40" t="s">
        <v>309</v>
      </c>
      <c r="D79" s="41" t="s">
        <v>310</v>
      </c>
      <c r="E79" s="36">
        <v>2009</v>
      </c>
      <c r="F79" s="18">
        <f t="shared" ca="1" si="1"/>
        <v>17</v>
      </c>
      <c r="G79" s="31">
        <v>903</v>
      </c>
      <c r="H79" s="31"/>
      <c r="I79" s="32" t="s">
        <v>311</v>
      </c>
      <c r="K79" s="18">
        <v>500</v>
      </c>
      <c r="L79" s="33" t="s">
        <v>390</v>
      </c>
      <c r="M79" s="18" t="s">
        <v>105</v>
      </c>
      <c r="N79" s="18" t="s">
        <v>105</v>
      </c>
      <c r="O79" s="18" t="s">
        <v>105</v>
      </c>
      <c r="P79" s="18" t="s">
        <v>105</v>
      </c>
      <c r="Q79" s="18" t="s">
        <v>105</v>
      </c>
      <c r="R79" s="35" t="s">
        <v>450</v>
      </c>
    </row>
    <row r="80" spans="1:18" ht="12.75" customHeight="1" x14ac:dyDescent="0.3">
      <c r="B80" s="44" t="s">
        <v>312</v>
      </c>
      <c r="F80" s="18"/>
      <c r="G80" s="73">
        <f>SUM(G77:G79)</f>
        <v>15496</v>
      </c>
      <c r="H80" s="45"/>
      <c r="K80" s="18"/>
      <c r="L80" s="33"/>
      <c r="M80" s="18"/>
      <c r="N80" s="18"/>
      <c r="O80" s="18"/>
      <c r="P80" s="18"/>
      <c r="Q80" s="18"/>
      <c r="R80" s="47">
        <f>COUNTA(R77:R79)</f>
        <v>3</v>
      </c>
    </row>
    <row r="81" spans="1:27" s="52" customFormat="1" ht="12.75" customHeight="1" x14ac:dyDescent="0.3">
      <c r="A81" s="18"/>
      <c r="B81" s="22"/>
      <c r="C81" s="19"/>
      <c r="D81" s="18"/>
      <c r="E81" s="18"/>
      <c r="F81" s="18"/>
      <c r="G81" s="45"/>
      <c r="H81" s="45"/>
      <c r="I81" s="32"/>
      <c r="J81" s="32"/>
      <c r="K81" s="18"/>
      <c r="L81" s="33"/>
      <c r="M81" s="18"/>
      <c r="N81" s="18"/>
      <c r="O81" s="18"/>
      <c r="P81" s="18"/>
      <c r="Q81" s="18"/>
      <c r="R81" s="35"/>
      <c r="S81" s="32"/>
      <c r="T81" s="32"/>
      <c r="U81" s="32"/>
      <c r="V81" s="32"/>
      <c r="W81" s="32"/>
      <c r="X81" s="32"/>
      <c r="Y81" s="32"/>
      <c r="Z81" s="32"/>
      <c r="AA81" s="32"/>
    </row>
    <row r="82" spans="1:27" x14ac:dyDescent="0.3">
      <c r="B82" s="26" t="s">
        <v>293</v>
      </c>
      <c r="C82" s="14"/>
      <c r="D82" s="15"/>
      <c r="E82" s="15"/>
      <c r="F82" s="16"/>
      <c r="G82" s="15"/>
      <c r="H82" s="15"/>
      <c r="I82" s="15"/>
      <c r="J82" s="15"/>
      <c r="K82" s="16"/>
      <c r="L82" s="27"/>
      <c r="M82" s="16"/>
      <c r="N82" s="16"/>
      <c r="O82" s="16"/>
      <c r="P82" s="16"/>
      <c r="Q82" s="16"/>
      <c r="R82" s="50"/>
    </row>
    <row r="83" spans="1:27" ht="12.75" customHeight="1" x14ac:dyDescent="0.3">
      <c r="A83" s="18" t="s">
        <v>642</v>
      </c>
      <c r="B83" s="51" t="s">
        <v>289</v>
      </c>
      <c r="C83" s="29" t="s">
        <v>152</v>
      </c>
      <c r="D83" s="30" t="s">
        <v>153</v>
      </c>
      <c r="E83" s="18">
        <v>1932</v>
      </c>
      <c r="F83" s="18">
        <f t="shared" ca="1" si="1"/>
        <v>94</v>
      </c>
      <c r="G83" s="31">
        <v>7386</v>
      </c>
      <c r="H83" s="31"/>
      <c r="I83" s="32" t="s">
        <v>235</v>
      </c>
      <c r="K83" s="18">
        <v>300</v>
      </c>
      <c r="L83" s="33" t="s">
        <v>60</v>
      </c>
      <c r="M83" s="34">
        <v>1</v>
      </c>
      <c r="N83" s="34"/>
      <c r="O83" s="34"/>
      <c r="P83" s="34"/>
      <c r="Q83" s="34"/>
      <c r="R83" s="35" t="s">
        <v>450</v>
      </c>
    </row>
    <row r="84" spans="1:27" ht="12.75" customHeight="1" x14ac:dyDescent="0.3">
      <c r="B84" s="53" t="s">
        <v>193</v>
      </c>
      <c r="F84" s="18"/>
      <c r="G84" s="74">
        <f>SUM(G83)</f>
        <v>7386</v>
      </c>
      <c r="H84" s="54"/>
      <c r="K84" s="18"/>
      <c r="L84" s="33"/>
      <c r="M84" s="18"/>
      <c r="N84" s="18"/>
      <c r="O84" s="18"/>
      <c r="P84" s="18"/>
      <c r="Q84" s="18"/>
      <c r="R84" s="47">
        <f>COUNTA(R83)</f>
        <v>1</v>
      </c>
    </row>
    <row r="85" spans="1:27" s="13" customFormat="1" ht="12.75" customHeight="1" x14ac:dyDescent="0.3">
      <c r="A85" s="24"/>
      <c r="B85" s="22"/>
      <c r="C85" s="19"/>
      <c r="D85" s="18"/>
      <c r="E85" s="18"/>
      <c r="F85" s="18"/>
      <c r="G85" s="45"/>
      <c r="H85" s="45"/>
      <c r="I85" s="32"/>
      <c r="J85" s="32"/>
      <c r="K85" s="18"/>
      <c r="L85" s="33"/>
      <c r="M85" s="18"/>
      <c r="N85" s="18"/>
      <c r="O85" s="18"/>
      <c r="P85" s="18"/>
      <c r="Q85" s="18"/>
      <c r="R85" s="35"/>
      <c r="S85" s="25"/>
      <c r="T85" s="25"/>
      <c r="U85" s="25"/>
      <c r="V85" s="25"/>
      <c r="W85" s="25"/>
      <c r="X85" s="25"/>
      <c r="Y85" s="25"/>
      <c r="Z85" s="25"/>
      <c r="AA85" s="25"/>
    </row>
    <row r="86" spans="1:27" x14ac:dyDescent="0.3">
      <c r="B86" s="26" t="s">
        <v>323</v>
      </c>
      <c r="C86" s="14"/>
      <c r="D86" s="15"/>
      <c r="E86" s="15"/>
      <c r="F86" s="16"/>
      <c r="G86" s="15"/>
      <c r="H86" s="15"/>
      <c r="I86" s="15"/>
      <c r="J86" s="15"/>
      <c r="K86" s="16"/>
      <c r="L86" s="27"/>
      <c r="M86" s="16"/>
      <c r="N86" s="16"/>
      <c r="O86" s="16"/>
      <c r="P86" s="16"/>
      <c r="Q86" s="16"/>
      <c r="R86" s="50"/>
    </row>
    <row r="87" spans="1:27" x14ac:dyDescent="0.3">
      <c r="B87" s="51" t="s">
        <v>287</v>
      </c>
      <c r="C87" s="29" t="s">
        <v>46</v>
      </c>
      <c r="D87" s="30" t="s">
        <v>47</v>
      </c>
      <c r="E87" s="42">
        <v>1994</v>
      </c>
      <c r="F87" s="18">
        <f t="shared" ca="1" si="1"/>
        <v>32</v>
      </c>
      <c r="G87" s="31">
        <v>7502</v>
      </c>
      <c r="H87" s="31"/>
      <c r="I87" s="32" t="s">
        <v>239</v>
      </c>
      <c r="K87" s="18">
        <v>200</v>
      </c>
      <c r="L87" s="33" t="s">
        <v>60</v>
      </c>
      <c r="M87" s="34">
        <v>1</v>
      </c>
      <c r="N87" s="34"/>
      <c r="O87" s="34"/>
      <c r="P87" s="34"/>
      <c r="Q87" s="34"/>
      <c r="R87" s="35" t="s">
        <v>450</v>
      </c>
    </row>
    <row r="88" spans="1:27" ht="12.75" customHeight="1" x14ac:dyDescent="0.3">
      <c r="A88" s="18" t="s">
        <v>642</v>
      </c>
      <c r="B88" s="51" t="s">
        <v>288</v>
      </c>
      <c r="C88" s="40" t="s">
        <v>48</v>
      </c>
      <c r="D88" s="41" t="s">
        <v>49</v>
      </c>
      <c r="E88" s="36">
        <v>1991</v>
      </c>
      <c r="F88" s="18">
        <f t="shared" ca="1" si="1"/>
        <v>35</v>
      </c>
      <c r="G88" s="31">
        <v>51899</v>
      </c>
      <c r="H88" s="31"/>
      <c r="I88" s="32" t="s">
        <v>407</v>
      </c>
      <c r="K88" s="18">
        <v>200</v>
      </c>
      <c r="L88" s="33" t="s">
        <v>60</v>
      </c>
      <c r="M88" s="34">
        <v>1</v>
      </c>
      <c r="N88" s="34"/>
      <c r="O88" s="34"/>
      <c r="P88" s="34"/>
      <c r="Q88" s="34"/>
      <c r="R88" s="35" t="s">
        <v>450</v>
      </c>
    </row>
    <row r="89" spans="1:27" ht="12.75" customHeight="1" x14ac:dyDescent="0.3">
      <c r="B89" s="44" t="s">
        <v>345</v>
      </c>
      <c r="F89" s="18"/>
      <c r="G89" s="73">
        <f>SUM(G87:G88)</f>
        <v>59401</v>
      </c>
      <c r="H89" s="45"/>
      <c r="K89" s="18"/>
      <c r="L89" s="33"/>
      <c r="M89" s="18"/>
      <c r="N89" s="18"/>
      <c r="O89" s="18"/>
      <c r="P89" s="18"/>
      <c r="Q89" s="18"/>
      <c r="R89" s="47">
        <f>COUNTA(R87:R88)</f>
        <v>2</v>
      </c>
    </row>
    <row r="90" spans="1:27" s="56" customFormat="1" ht="12.75" customHeight="1" x14ac:dyDescent="0.3">
      <c r="A90" s="88"/>
      <c r="B90" s="22"/>
      <c r="C90" s="19"/>
      <c r="D90" s="18"/>
      <c r="E90" s="18"/>
      <c r="F90" s="18"/>
      <c r="G90" s="45"/>
      <c r="H90" s="45"/>
      <c r="I90" s="32"/>
      <c r="J90" s="32"/>
      <c r="K90" s="18"/>
      <c r="L90" s="33"/>
      <c r="M90" s="18"/>
      <c r="N90" s="18"/>
      <c r="O90" s="18"/>
      <c r="P90" s="18"/>
      <c r="Q90" s="18"/>
      <c r="R90" s="35"/>
      <c r="S90" s="55"/>
      <c r="T90" s="55"/>
      <c r="U90" s="55"/>
      <c r="V90" s="55"/>
      <c r="W90" s="55"/>
      <c r="X90" s="55"/>
      <c r="Y90" s="55"/>
      <c r="Z90" s="55"/>
      <c r="AA90" s="55"/>
    </row>
    <row r="91" spans="1:27" x14ac:dyDescent="0.3">
      <c r="B91" s="26" t="s">
        <v>418</v>
      </c>
      <c r="C91" s="14"/>
      <c r="D91" s="15"/>
      <c r="E91" s="15"/>
      <c r="F91" s="16"/>
      <c r="G91" s="15"/>
      <c r="H91" s="15"/>
      <c r="I91" s="15"/>
      <c r="J91" s="15"/>
      <c r="K91" s="16"/>
      <c r="L91" s="27"/>
      <c r="M91" s="16"/>
      <c r="N91" s="16"/>
      <c r="O91" s="16"/>
      <c r="P91" s="16"/>
      <c r="Q91" s="16"/>
      <c r="R91" s="50"/>
    </row>
    <row r="92" spans="1:27" ht="12.75" customHeight="1" x14ac:dyDescent="0.3">
      <c r="A92" s="18" t="s">
        <v>642</v>
      </c>
      <c r="B92" s="51" t="s">
        <v>286</v>
      </c>
      <c r="C92" s="29" t="s">
        <v>241</v>
      </c>
      <c r="D92" s="30" t="s">
        <v>242</v>
      </c>
      <c r="E92" s="42">
        <v>2008</v>
      </c>
      <c r="F92" s="18">
        <f ca="1">YEAR(TODAY())-E92</f>
        <v>18</v>
      </c>
      <c r="G92" s="31">
        <v>1170</v>
      </c>
      <c r="H92" s="31"/>
      <c r="I92" s="32" t="s">
        <v>238</v>
      </c>
      <c r="K92" s="18">
        <v>700</v>
      </c>
      <c r="L92" s="33" t="s">
        <v>60</v>
      </c>
      <c r="M92" s="34">
        <v>1</v>
      </c>
      <c r="N92" s="34"/>
      <c r="O92" s="34"/>
      <c r="P92" s="34"/>
      <c r="Q92" s="34"/>
      <c r="R92" s="35" t="s">
        <v>450</v>
      </c>
    </row>
    <row r="93" spans="1:27" ht="12.75" customHeight="1" x14ac:dyDescent="0.3">
      <c r="B93" s="51" t="s">
        <v>448</v>
      </c>
      <c r="C93" s="29" t="s">
        <v>435</v>
      </c>
      <c r="D93" s="30" t="s">
        <v>442</v>
      </c>
      <c r="E93" s="42">
        <v>2020</v>
      </c>
      <c r="F93" s="18">
        <f ca="1">YEAR(TODAY())-E93</f>
        <v>6</v>
      </c>
      <c r="G93" s="31">
        <v>4480</v>
      </c>
      <c r="H93" s="31"/>
      <c r="I93" s="32" t="s">
        <v>238</v>
      </c>
      <c r="K93" s="18">
        <v>700</v>
      </c>
      <c r="L93" s="33" t="s">
        <v>60</v>
      </c>
      <c r="M93" s="34">
        <v>1</v>
      </c>
      <c r="N93" s="34"/>
      <c r="O93" s="34"/>
      <c r="P93" s="34"/>
      <c r="Q93" s="34"/>
      <c r="R93" s="35" t="s">
        <v>450</v>
      </c>
    </row>
    <row r="94" spans="1:27" x14ac:dyDescent="0.3">
      <c r="B94" s="51" t="s">
        <v>371</v>
      </c>
      <c r="C94" s="29" t="s">
        <v>71</v>
      </c>
      <c r="D94" s="30" t="s">
        <v>72</v>
      </c>
      <c r="E94" s="42">
        <v>1997</v>
      </c>
      <c r="F94" s="18">
        <f t="shared" ca="1" si="1"/>
        <v>29</v>
      </c>
      <c r="G94" s="31">
        <v>26877</v>
      </c>
      <c r="H94" s="31"/>
      <c r="I94" s="32" t="s">
        <v>238</v>
      </c>
      <c r="K94" s="18">
        <v>200</v>
      </c>
      <c r="L94" s="33" t="s">
        <v>60</v>
      </c>
      <c r="M94" s="34">
        <v>1</v>
      </c>
      <c r="N94" s="34"/>
      <c r="O94" s="34"/>
      <c r="P94" s="34"/>
      <c r="Q94" s="34"/>
      <c r="R94" s="89" t="s">
        <v>450</v>
      </c>
    </row>
    <row r="95" spans="1:27" x14ac:dyDescent="0.3">
      <c r="B95" s="51" t="s">
        <v>356</v>
      </c>
      <c r="C95" s="29" t="s">
        <v>73</v>
      </c>
      <c r="D95" s="30" t="s">
        <v>74</v>
      </c>
      <c r="E95" s="42">
        <v>1998</v>
      </c>
      <c r="F95" s="18">
        <f t="shared" ca="1" si="1"/>
        <v>28</v>
      </c>
      <c r="G95" s="31">
        <v>6007</v>
      </c>
      <c r="H95" s="31">
        <f>SUM(G94:G95)</f>
        <v>32884</v>
      </c>
      <c r="I95" s="32" t="s">
        <v>238</v>
      </c>
      <c r="K95" s="18">
        <v>200</v>
      </c>
      <c r="L95" s="33" t="s">
        <v>60</v>
      </c>
      <c r="M95" s="34">
        <v>1</v>
      </c>
      <c r="N95" s="34"/>
      <c r="O95" s="34"/>
      <c r="P95" s="34"/>
      <c r="Q95" s="34"/>
      <c r="R95" s="89"/>
    </row>
    <row r="96" spans="1:27" ht="12.75" customHeight="1" x14ac:dyDescent="0.3">
      <c r="B96" s="44" t="s">
        <v>192</v>
      </c>
      <c r="F96" s="18"/>
      <c r="G96" s="73">
        <f>SUM(G92:G95)</f>
        <v>38534</v>
      </c>
      <c r="H96" s="45"/>
      <c r="K96" s="18"/>
      <c r="L96" s="33"/>
      <c r="M96" s="18"/>
      <c r="N96" s="18"/>
      <c r="O96" s="18"/>
      <c r="P96" s="18"/>
      <c r="Q96" s="18"/>
      <c r="R96" s="47">
        <f>COUNTA(R92:R95)</f>
        <v>3</v>
      </c>
    </row>
    <row r="97" spans="1:27" ht="12.75" customHeight="1" x14ac:dyDescent="0.3">
      <c r="B97" s="22"/>
      <c r="F97" s="18"/>
      <c r="G97" s="45"/>
      <c r="H97" s="45"/>
      <c r="K97" s="18"/>
      <c r="L97" s="33"/>
      <c r="M97" s="18"/>
      <c r="N97" s="18"/>
      <c r="O97" s="18"/>
      <c r="P97" s="18"/>
      <c r="Q97" s="18"/>
    </row>
    <row r="98" spans="1:27" s="13" customFormat="1" ht="12.75" customHeight="1" x14ac:dyDescent="0.3">
      <c r="A98" s="15"/>
      <c r="B98" s="26" t="s">
        <v>348</v>
      </c>
      <c r="C98" s="14"/>
      <c r="D98" s="15"/>
      <c r="E98" s="15"/>
      <c r="F98" s="16"/>
      <c r="G98" s="15"/>
      <c r="H98" s="15"/>
      <c r="I98" s="15"/>
      <c r="J98" s="15"/>
      <c r="K98" s="16"/>
      <c r="L98" s="27"/>
      <c r="M98" s="16"/>
      <c r="N98" s="16"/>
      <c r="O98" s="16"/>
      <c r="P98" s="16"/>
      <c r="Q98" s="16"/>
      <c r="R98" s="50"/>
      <c r="S98" s="25"/>
      <c r="T98" s="25"/>
      <c r="U98" s="25"/>
      <c r="V98" s="25"/>
      <c r="W98" s="25"/>
      <c r="X98" s="25"/>
      <c r="Y98" s="25"/>
      <c r="Z98" s="25"/>
      <c r="AA98" s="25"/>
    </row>
    <row r="99" spans="1:27" x14ac:dyDescent="0.3">
      <c r="B99" s="57" t="s">
        <v>353</v>
      </c>
      <c r="C99" s="19" t="s">
        <v>343</v>
      </c>
      <c r="D99" s="75" t="s">
        <v>357</v>
      </c>
      <c r="E99" s="18">
        <v>2012</v>
      </c>
      <c r="F99" s="18">
        <f t="shared" ref="F99:F146" ca="1" si="2">YEAR(TODAY())-E99</f>
        <v>14</v>
      </c>
      <c r="G99" s="58">
        <v>10617</v>
      </c>
      <c r="H99" s="18"/>
      <c r="I99" s="17" t="s">
        <v>344</v>
      </c>
      <c r="J99" s="17"/>
      <c r="K99" s="18">
        <v>600</v>
      </c>
      <c r="L99" s="33" t="s">
        <v>60</v>
      </c>
      <c r="M99" s="34"/>
      <c r="N99" s="34"/>
      <c r="O99" s="34"/>
      <c r="P99" s="34"/>
      <c r="Q99" s="34">
        <v>1</v>
      </c>
      <c r="R99" s="35" t="s">
        <v>450</v>
      </c>
    </row>
    <row r="100" spans="1:27" x14ac:dyDescent="0.3">
      <c r="B100" s="39" t="s">
        <v>34</v>
      </c>
      <c r="C100" s="29" t="s">
        <v>154</v>
      </c>
      <c r="D100" s="30" t="s">
        <v>155</v>
      </c>
      <c r="E100" s="18">
        <v>1971</v>
      </c>
      <c r="F100" s="18">
        <f t="shared" ca="1" si="2"/>
        <v>55</v>
      </c>
      <c r="G100" s="31">
        <v>42525</v>
      </c>
      <c r="H100" s="31"/>
      <c r="I100" s="32" t="s">
        <v>195</v>
      </c>
      <c r="K100" s="18">
        <v>700</v>
      </c>
      <c r="L100" s="33" t="s">
        <v>60</v>
      </c>
      <c r="M100" s="34">
        <v>1</v>
      </c>
      <c r="N100" s="34"/>
      <c r="O100" s="34"/>
      <c r="P100" s="34"/>
      <c r="Q100" s="34"/>
    </row>
    <row r="101" spans="1:27" x14ac:dyDescent="0.3">
      <c r="B101" s="28" t="s">
        <v>428</v>
      </c>
      <c r="C101" s="29" t="s">
        <v>156</v>
      </c>
      <c r="D101" s="30" t="s">
        <v>157</v>
      </c>
      <c r="E101" s="18">
        <v>2003</v>
      </c>
      <c r="F101" s="18">
        <f t="shared" ca="1" si="2"/>
        <v>23</v>
      </c>
      <c r="G101" s="31">
        <v>49021</v>
      </c>
      <c r="H101" s="31"/>
      <c r="I101" s="32" t="s">
        <v>246</v>
      </c>
      <c r="K101" s="18">
        <v>300</v>
      </c>
      <c r="L101" s="33" t="s">
        <v>60</v>
      </c>
      <c r="M101" s="34">
        <v>1</v>
      </c>
      <c r="N101" s="34"/>
      <c r="O101" s="34"/>
      <c r="P101" s="34"/>
      <c r="Q101" s="34"/>
      <c r="R101" s="89" t="s">
        <v>450</v>
      </c>
    </row>
    <row r="102" spans="1:27" x14ac:dyDescent="0.3">
      <c r="B102" s="28" t="s">
        <v>401</v>
      </c>
      <c r="C102" s="29" t="s">
        <v>156</v>
      </c>
      <c r="D102" s="30" t="s">
        <v>157</v>
      </c>
      <c r="E102" s="18">
        <v>2014</v>
      </c>
      <c r="F102" s="18">
        <f t="shared" ca="1" si="2"/>
        <v>12</v>
      </c>
      <c r="G102" s="31">
        <v>66878</v>
      </c>
      <c r="H102" s="31">
        <f>G101+G102</f>
        <v>115899</v>
      </c>
      <c r="I102" s="32" t="s">
        <v>246</v>
      </c>
      <c r="K102" s="18">
        <v>300</v>
      </c>
      <c r="L102" s="33" t="s">
        <v>60</v>
      </c>
      <c r="M102" s="34">
        <v>1</v>
      </c>
      <c r="N102" s="34"/>
      <c r="O102" s="34"/>
      <c r="P102" s="34"/>
      <c r="Q102" s="34"/>
      <c r="R102" s="89"/>
    </row>
    <row r="103" spans="1:27" x14ac:dyDescent="0.3">
      <c r="A103" s="18" t="s">
        <v>642</v>
      </c>
      <c r="B103" s="28" t="s">
        <v>372</v>
      </c>
      <c r="C103" s="29" t="s">
        <v>158</v>
      </c>
      <c r="D103" s="30" t="s">
        <v>159</v>
      </c>
      <c r="E103" s="18">
        <v>1996</v>
      </c>
      <c r="F103" s="18">
        <f t="shared" ca="1" si="2"/>
        <v>30</v>
      </c>
      <c r="G103" s="31">
        <v>86944</v>
      </c>
      <c r="H103" s="31"/>
      <c r="I103" s="32" t="s">
        <v>264</v>
      </c>
      <c r="K103" s="18">
        <v>300</v>
      </c>
      <c r="L103" s="33" t="s">
        <v>60</v>
      </c>
      <c r="M103" s="34">
        <v>1</v>
      </c>
      <c r="N103" s="34"/>
      <c r="O103" s="34"/>
      <c r="P103" s="34"/>
      <c r="Q103" s="34"/>
      <c r="R103" s="89" t="s">
        <v>450</v>
      </c>
    </row>
    <row r="104" spans="1:27" x14ac:dyDescent="0.3">
      <c r="B104" s="28" t="s">
        <v>373</v>
      </c>
      <c r="C104" s="29" t="s">
        <v>158</v>
      </c>
      <c r="D104" s="30" t="s">
        <v>159</v>
      </c>
      <c r="E104" s="18">
        <v>2010</v>
      </c>
      <c r="F104" s="18">
        <f t="shared" ca="1" si="2"/>
        <v>16</v>
      </c>
      <c r="G104" s="20">
        <v>23343</v>
      </c>
      <c r="H104" s="20"/>
      <c r="I104" s="32" t="s">
        <v>264</v>
      </c>
      <c r="K104" s="18">
        <v>300</v>
      </c>
      <c r="L104" s="33" t="s">
        <v>60</v>
      </c>
      <c r="M104" s="34">
        <v>1</v>
      </c>
      <c r="N104" s="34"/>
      <c r="O104" s="34"/>
      <c r="P104" s="34"/>
      <c r="Q104" s="34"/>
      <c r="R104" s="89"/>
    </row>
    <row r="105" spans="1:27" ht="12.75" customHeight="1" x14ac:dyDescent="0.3">
      <c r="B105" s="28" t="s">
        <v>374</v>
      </c>
      <c r="C105" s="29" t="s">
        <v>158</v>
      </c>
      <c r="D105" s="30" t="s">
        <v>159</v>
      </c>
      <c r="E105" s="18">
        <v>2012</v>
      </c>
      <c r="F105" s="18">
        <f t="shared" ca="1" si="2"/>
        <v>14</v>
      </c>
      <c r="G105" s="20">
        <v>7587</v>
      </c>
      <c r="H105" s="20">
        <f>SUM(G103:G105)</f>
        <v>117874</v>
      </c>
      <c r="I105" s="32" t="s">
        <v>264</v>
      </c>
      <c r="K105" s="18">
        <v>300</v>
      </c>
      <c r="L105" s="33" t="s">
        <v>60</v>
      </c>
      <c r="M105" s="34">
        <v>1</v>
      </c>
      <c r="N105" s="34"/>
      <c r="O105" s="34"/>
      <c r="P105" s="34"/>
      <c r="Q105" s="34"/>
      <c r="R105" s="89"/>
    </row>
    <row r="106" spans="1:27" x14ac:dyDescent="0.3">
      <c r="B106" s="28" t="s">
        <v>251</v>
      </c>
      <c r="C106" s="29" t="s">
        <v>252</v>
      </c>
      <c r="D106" s="30" t="s">
        <v>253</v>
      </c>
      <c r="E106" s="18">
        <v>2001</v>
      </c>
      <c r="F106" s="18">
        <f t="shared" ca="1" si="2"/>
        <v>25</v>
      </c>
      <c r="G106" s="31">
        <v>112</v>
      </c>
      <c r="H106" s="31"/>
      <c r="I106" s="32" t="s">
        <v>340</v>
      </c>
      <c r="K106" s="18">
        <v>700</v>
      </c>
      <c r="L106" s="33" t="s">
        <v>60</v>
      </c>
      <c r="M106" s="34">
        <v>1</v>
      </c>
      <c r="N106" s="34"/>
      <c r="O106" s="34"/>
      <c r="P106" s="34"/>
      <c r="Q106" s="34"/>
      <c r="R106" s="35" t="s">
        <v>450</v>
      </c>
    </row>
    <row r="107" spans="1:27" x14ac:dyDescent="0.3">
      <c r="B107" s="28" t="s">
        <v>437</v>
      </c>
      <c r="C107" s="29" t="s">
        <v>187</v>
      </c>
      <c r="D107" s="30" t="s">
        <v>438</v>
      </c>
      <c r="E107" s="18">
        <v>1978</v>
      </c>
      <c r="F107" s="18">
        <f ca="1">YEAR(TODAY())-E107</f>
        <v>48</v>
      </c>
      <c r="G107" s="31">
        <v>40667</v>
      </c>
      <c r="H107" s="31"/>
      <c r="I107" s="32" t="s">
        <v>285</v>
      </c>
      <c r="K107" s="18">
        <v>800</v>
      </c>
      <c r="L107" s="33" t="s">
        <v>43</v>
      </c>
      <c r="M107" s="34"/>
      <c r="N107" s="34">
        <v>1</v>
      </c>
      <c r="O107" s="34"/>
      <c r="P107" s="34"/>
      <c r="Q107" s="34"/>
      <c r="R107" s="35" t="s">
        <v>450</v>
      </c>
    </row>
    <row r="108" spans="1:27" x14ac:dyDescent="0.3">
      <c r="A108" s="18" t="s">
        <v>642</v>
      </c>
      <c r="B108" s="57" t="s">
        <v>354</v>
      </c>
      <c r="C108" s="29" t="s">
        <v>160</v>
      </c>
      <c r="D108" s="30" t="s">
        <v>161</v>
      </c>
      <c r="E108" s="18">
        <v>1981</v>
      </c>
      <c r="F108" s="18">
        <f t="shared" ca="1" si="2"/>
        <v>45</v>
      </c>
      <c r="G108" s="31">
        <v>41479</v>
      </c>
      <c r="H108" s="31"/>
      <c r="I108" s="32" t="s">
        <v>247</v>
      </c>
      <c r="K108" s="18">
        <v>800</v>
      </c>
      <c r="L108" s="33" t="s">
        <v>43</v>
      </c>
      <c r="M108" s="34"/>
      <c r="N108" s="34">
        <v>1</v>
      </c>
      <c r="O108" s="34"/>
      <c r="P108" s="34"/>
      <c r="Q108" s="34"/>
      <c r="R108" s="35" t="s">
        <v>450</v>
      </c>
    </row>
    <row r="109" spans="1:27" x14ac:dyDescent="0.3">
      <c r="A109" s="18" t="s">
        <v>642</v>
      </c>
      <c r="B109" s="28" t="s">
        <v>383</v>
      </c>
      <c r="C109" s="29" t="s">
        <v>162</v>
      </c>
      <c r="D109" s="30" t="s">
        <v>163</v>
      </c>
      <c r="E109" s="18">
        <v>1977</v>
      </c>
      <c r="F109" s="18">
        <f t="shared" ca="1" si="2"/>
        <v>49</v>
      </c>
      <c r="G109" s="31">
        <v>76280</v>
      </c>
      <c r="H109" s="31"/>
      <c r="I109" s="32" t="s">
        <v>233</v>
      </c>
      <c r="K109" s="18">
        <v>300</v>
      </c>
      <c r="L109" s="33" t="s">
        <v>417</v>
      </c>
      <c r="M109" s="34"/>
      <c r="N109" s="34">
        <v>1</v>
      </c>
      <c r="O109" s="34"/>
      <c r="P109" s="34"/>
      <c r="Q109" s="34"/>
      <c r="R109" s="89" t="s">
        <v>450</v>
      </c>
    </row>
    <row r="110" spans="1:27" ht="12.75" customHeight="1" x14ac:dyDescent="0.3">
      <c r="B110" s="28" t="s">
        <v>375</v>
      </c>
      <c r="C110" s="29" t="s">
        <v>162</v>
      </c>
      <c r="D110" s="30" t="s">
        <v>163</v>
      </c>
      <c r="E110" s="18">
        <v>1978</v>
      </c>
      <c r="F110" s="18">
        <f t="shared" ca="1" si="2"/>
        <v>48</v>
      </c>
      <c r="G110" s="31">
        <v>114829</v>
      </c>
      <c r="H110" s="31"/>
      <c r="I110" s="32" t="s">
        <v>233</v>
      </c>
      <c r="K110" s="18">
        <v>300</v>
      </c>
      <c r="L110" s="33" t="s">
        <v>417</v>
      </c>
      <c r="M110" s="34">
        <v>0.2</v>
      </c>
      <c r="N110" s="34">
        <v>0.8</v>
      </c>
      <c r="O110" s="34"/>
      <c r="P110" s="34"/>
      <c r="Q110" s="34"/>
      <c r="R110" s="89"/>
    </row>
    <row r="111" spans="1:27" x14ac:dyDescent="0.3">
      <c r="B111" s="28" t="s">
        <v>376</v>
      </c>
      <c r="C111" s="29" t="s">
        <v>162</v>
      </c>
      <c r="D111" s="30" t="s">
        <v>163</v>
      </c>
      <c r="E111" s="18">
        <v>1985</v>
      </c>
      <c r="F111" s="18">
        <f t="shared" ca="1" si="2"/>
        <v>41</v>
      </c>
      <c r="G111" s="31">
        <v>48004</v>
      </c>
      <c r="H111" s="31"/>
      <c r="I111" s="32" t="s">
        <v>233</v>
      </c>
      <c r="K111" s="18">
        <v>300</v>
      </c>
      <c r="L111" s="33" t="s">
        <v>43</v>
      </c>
      <c r="M111" s="34">
        <v>1</v>
      </c>
      <c r="N111" s="34"/>
      <c r="O111" s="34"/>
      <c r="P111" s="34"/>
      <c r="Q111" s="34"/>
      <c r="R111" s="89"/>
    </row>
    <row r="112" spans="1:27" x14ac:dyDescent="0.3">
      <c r="B112" s="28" t="s">
        <v>391</v>
      </c>
      <c r="C112" s="29" t="s">
        <v>162</v>
      </c>
      <c r="D112" s="30" t="s">
        <v>163</v>
      </c>
      <c r="E112" s="18">
        <v>2007</v>
      </c>
      <c r="F112" s="18">
        <f t="shared" ca="1" si="2"/>
        <v>19</v>
      </c>
      <c r="G112" s="31">
        <v>21001</v>
      </c>
      <c r="H112" s="31">
        <f>SUM(G109:G112)</f>
        <v>260114</v>
      </c>
      <c r="I112" s="32" t="s">
        <v>233</v>
      </c>
      <c r="K112" s="18">
        <v>800</v>
      </c>
      <c r="L112" s="33" t="s">
        <v>43</v>
      </c>
      <c r="M112" s="34"/>
      <c r="N112" s="34">
        <v>1</v>
      </c>
      <c r="O112" s="34"/>
      <c r="P112" s="34"/>
      <c r="Q112" s="34"/>
      <c r="R112" s="89"/>
    </row>
    <row r="113" spans="1:18" x14ac:dyDescent="0.3">
      <c r="B113" s="28" t="s">
        <v>406</v>
      </c>
      <c r="C113" s="29" t="s">
        <v>403</v>
      </c>
      <c r="D113" s="30" t="s">
        <v>404</v>
      </c>
      <c r="E113" s="18">
        <v>2015</v>
      </c>
      <c r="F113" s="18">
        <f ca="1">YEAR(TODAY())-E113</f>
        <v>11</v>
      </c>
      <c r="G113" s="31">
        <v>7768</v>
      </c>
      <c r="H113" s="31"/>
      <c r="I113" s="32" t="s">
        <v>405</v>
      </c>
      <c r="K113" s="18">
        <v>700</v>
      </c>
      <c r="L113" s="33" t="s">
        <v>60</v>
      </c>
      <c r="M113" s="34">
        <v>1</v>
      </c>
      <c r="N113" s="34"/>
      <c r="O113" s="34"/>
      <c r="P113" s="34"/>
      <c r="Q113" s="34"/>
      <c r="R113" s="35" t="s">
        <v>450</v>
      </c>
    </row>
    <row r="114" spans="1:18" x14ac:dyDescent="0.3">
      <c r="B114" s="28" t="s">
        <v>196</v>
      </c>
      <c r="C114" s="29" t="s">
        <v>164</v>
      </c>
      <c r="D114" s="30" t="s">
        <v>165</v>
      </c>
      <c r="E114" s="18">
        <v>1983</v>
      </c>
      <c r="F114" s="18">
        <f ca="1">YEAR(TODAY())-E114</f>
        <v>43</v>
      </c>
      <c r="G114" s="31">
        <v>29413</v>
      </c>
      <c r="H114" s="31"/>
      <c r="I114" s="32" t="s">
        <v>265</v>
      </c>
      <c r="K114" s="18">
        <v>700</v>
      </c>
      <c r="L114" s="33" t="s">
        <v>60</v>
      </c>
      <c r="M114" s="34">
        <v>1</v>
      </c>
      <c r="N114" s="34"/>
      <c r="O114" s="34"/>
      <c r="P114" s="34"/>
      <c r="Q114" s="34"/>
      <c r="R114" s="35" t="s">
        <v>450</v>
      </c>
    </row>
    <row r="115" spans="1:18" x14ac:dyDescent="0.3">
      <c r="B115" s="28" t="s">
        <v>384</v>
      </c>
      <c r="C115" s="29" t="s">
        <v>387</v>
      </c>
      <c r="D115" s="30" t="s">
        <v>385</v>
      </c>
      <c r="E115" s="18">
        <v>2013</v>
      </c>
      <c r="F115" s="18">
        <f t="shared" ca="1" si="2"/>
        <v>13</v>
      </c>
      <c r="G115" s="31">
        <v>4160</v>
      </c>
      <c r="H115" s="31"/>
      <c r="I115" s="32" t="s">
        <v>386</v>
      </c>
      <c r="K115" s="18">
        <v>700</v>
      </c>
      <c r="L115" s="33" t="s">
        <v>60</v>
      </c>
      <c r="M115" s="34">
        <v>1</v>
      </c>
      <c r="N115" s="34"/>
      <c r="O115" s="34"/>
      <c r="P115" s="34"/>
      <c r="Q115" s="34"/>
      <c r="R115" s="35" t="s">
        <v>450</v>
      </c>
    </row>
    <row r="116" spans="1:18" x14ac:dyDescent="0.3">
      <c r="B116" s="28" t="s">
        <v>254</v>
      </c>
      <c r="C116" s="29" t="s">
        <v>255</v>
      </c>
      <c r="D116" s="30" t="s">
        <v>393</v>
      </c>
      <c r="E116" s="18">
        <v>1999</v>
      </c>
      <c r="F116" s="18">
        <f t="shared" ca="1" si="2"/>
        <v>27</v>
      </c>
      <c r="G116" s="31">
        <v>407</v>
      </c>
      <c r="H116" s="31"/>
      <c r="I116" s="32" t="s">
        <v>290</v>
      </c>
      <c r="K116" s="18">
        <v>700</v>
      </c>
      <c r="L116" s="33" t="s">
        <v>60</v>
      </c>
      <c r="M116" s="34">
        <v>1</v>
      </c>
      <c r="N116" s="34"/>
      <c r="O116" s="34"/>
      <c r="P116" s="34"/>
      <c r="Q116" s="34"/>
      <c r="R116" s="35" t="s">
        <v>450</v>
      </c>
    </row>
    <row r="117" spans="1:18" x14ac:dyDescent="0.3">
      <c r="B117" s="28" t="s">
        <v>377</v>
      </c>
      <c r="C117" s="29" t="s">
        <v>166</v>
      </c>
      <c r="D117" s="30" t="s">
        <v>167</v>
      </c>
      <c r="E117" s="18">
        <v>1973</v>
      </c>
      <c r="F117" s="18">
        <f t="shared" ca="1" si="2"/>
        <v>53</v>
      </c>
      <c r="G117" s="31">
        <v>198653</v>
      </c>
      <c r="H117" s="31"/>
      <c r="I117" s="32" t="s">
        <v>248</v>
      </c>
      <c r="K117" s="18">
        <v>200</v>
      </c>
      <c r="L117" s="33" t="s">
        <v>417</v>
      </c>
      <c r="M117" s="34">
        <v>1</v>
      </c>
      <c r="N117" s="34"/>
      <c r="O117" s="34"/>
      <c r="P117" s="34"/>
      <c r="Q117" s="34"/>
      <c r="R117" s="89" t="s">
        <v>450</v>
      </c>
    </row>
    <row r="118" spans="1:18" ht="12.75" customHeight="1" x14ac:dyDescent="0.3">
      <c r="B118" s="28" t="s">
        <v>358</v>
      </c>
      <c r="C118" s="29" t="s">
        <v>166</v>
      </c>
      <c r="D118" s="30" t="s">
        <v>167</v>
      </c>
      <c r="E118" s="18">
        <v>2010</v>
      </c>
      <c r="F118" s="18">
        <f t="shared" ca="1" si="2"/>
        <v>16</v>
      </c>
      <c r="G118" s="20">
        <v>60240</v>
      </c>
      <c r="H118" s="20">
        <f>SUM(G117:G118)</f>
        <v>258893</v>
      </c>
      <c r="I118" s="32" t="s">
        <v>248</v>
      </c>
      <c r="K118" s="18">
        <v>200</v>
      </c>
      <c r="L118" s="33" t="s">
        <v>60</v>
      </c>
      <c r="M118" s="34">
        <v>1</v>
      </c>
      <c r="N118" s="34"/>
      <c r="O118" s="34"/>
      <c r="P118" s="34"/>
      <c r="Q118" s="34"/>
      <c r="R118" s="89"/>
    </row>
    <row r="119" spans="1:18" ht="12.75" customHeight="1" x14ac:dyDescent="0.3">
      <c r="A119" s="18" t="s">
        <v>642</v>
      </c>
      <c r="B119" s="28" t="s">
        <v>378</v>
      </c>
      <c r="C119" s="29" t="s">
        <v>176</v>
      </c>
      <c r="D119" s="30" t="s">
        <v>177</v>
      </c>
      <c r="E119" s="18">
        <v>1970</v>
      </c>
      <c r="F119" s="18">
        <f t="shared" ca="1" si="2"/>
        <v>56</v>
      </c>
      <c r="G119" s="31">
        <v>153048</v>
      </c>
      <c r="H119" s="31"/>
      <c r="I119" s="32" t="s">
        <v>249</v>
      </c>
      <c r="K119" s="18">
        <v>200</v>
      </c>
      <c r="L119" s="33" t="s">
        <v>417</v>
      </c>
      <c r="M119" s="34">
        <v>1</v>
      </c>
      <c r="N119" s="34"/>
      <c r="O119" s="34"/>
      <c r="P119" s="34"/>
      <c r="Q119" s="34"/>
      <c r="R119" s="89" t="s">
        <v>450</v>
      </c>
    </row>
    <row r="120" spans="1:18" ht="12.75" customHeight="1" x14ac:dyDescent="0.3">
      <c r="B120" s="28" t="s">
        <v>379</v>
      </c>
      <c r="C120" s="29" t="s">
        <v>176</v>
      </c>
      <c r="D120" s="30" t="s">
        <v>177</v>
      </c>
      <c r="E120" s="18">
        <v>2010</v>
      </c>
      <c r="F120" s="18">
        <f t="shared" ca="1" si="2"/>
        <v>16</v>
      </c>
      <c r="G120" s="20">
        <v>15510</v>
      </c>
      <c r="H120" s="20">
        <f>SUM(G119:G120)</f>
        <v>168558</v>
      </c>
      <c r="I120" s="32" t="s">
        <v>249</v>
      </c>
      <c r="K120" s="18">
        <v>200</v>
      </c>
      <c r="L120" s="33" t="s">
        <v>60</v>
      </c>
      <c r="M120" s="34">
        <v>1</v>
      </c>
      <c r="N120" s="34"/>
      <c r="O120" s="34"/>
      <c r="P120" s="34"/>
      <c r="Q120" s="34"/>
      <c r="R120" s="89"/>
    </row>
    <row r="121" spans="1:18" x14ac:dyDescent="0.3">
      <c r="B121" s="28" t="s">
        <v>341</v>
      </c>
      <c r="C121" s="29" t="s">
        <v>168</v>
      </c>
      <c r="D121" s="30" t="s">
        <v>169</v>
      </c>
      <c r="E121" s="18">
        <v>1976</v>
      </c>
      <c r="F121" s="18">
        <f t="shared" ca="1" si="2"/>
        <v>50</v>
      </c>
      <c r="G121" s="31">
        <v>2150</v>
      </c>
      <c r="H121" s="31"/>
      <c r="I121" s="32" t="s">
        <v>195</v>
      </c>
      <c r="K121" s="18">
        <v>600</v>
      </c>
      <c r="L121" s="33" t="s">
        <v>60</v>
      </c>
      <c r="M121" s="34">
        <v>1</v>
      </c>
      <c r="N121" s="34"/>
      <c r="O121" s="34"/>
      <c r="P121" s="34"/>
      <c r="Q121" s="34"/>
    </row>
    <row r="122" spans="1:18" x14ac:dyDescent="0.3">
      <c r="B122" s="28" t="s">
        <v>296</v>
      </c>
      <c r="C122" s="29" t="s">
        <v>170</v>
      </c>
      <c r="D122" s="30" t="s">
        <v>171</v>
      </c>
      <c r="E122" s="18">
        <v>1982</v>
      </c>
      <c r="F122" s="18">
        <f t="shared" ca="1" si="2"/>
        <v>44</v>
      </c>
      <c r="G122" s="31">
        <v>41145</v>
      </c>
      <c r="H122" s="31"/>
      <c r="I122" s="32" t="s">
        <v>266</v>
      </c>
      <c r="K122" s="18">
        <v>800</v>
      </c>
      <c r="L122" s="33" t="s">
        <v>417</v>
      </c>
      <c r="M122" s="34"/>
      <c r="N122" s="34">
        <v>1</v>
      </c>
      <c r="O122" s="34"/>
      <c r="P122" s="34"/>
      <c r="Q122" s="34"/>
      <c r="R122" s="35" t="s">
        <v>450</v>
      </c>
    </row>
    <row r="123" spans="1:18" x14ac:dyDescent="0.3">
      <c r="A123" s="18" t="s">
        <v>642</v>
      </c>
      <c r="B123" s="28" t="s">
        <v>298</v>
      </c>
      <c r="C123" s="29" t="s">
        <v>172</v>
      </c>
      <c r="D123" s="30" t="s">
        <v>173</v>
      </c>
      <c r="E123" s="18">
        <v>1955</v>
      </c>
      <c r="F123" s="18">
        <f t="shared" ca="1" si="2"/>
        <v>71</v>
      </c>
      <c r="G123" s="31">
        <v>19968</v>
      </c>
      <c r="H123" s="31"/>
      <c r="I123" s="32" t="s">
        <v>236</v>
      </c>
      <c r="K123" s="18">
        <v>700</v>
      </c>
      <c r="L123" s="33" t="s">
        <v>60</v>
      </c>
      <c r="M123" s="34">
        <v>1</v>
      </c>
      <c r="N123" s="34"/>
      <c r="O123" s="34"/>
      <c r="P123" s="34"/>
      <c r="Q123" s="34"/>
      <c r="R123" s="35" t="s">
        <v>450</v>
      </c>
    </row>
    <row r="124" spans="1:18" x14ac:dyDescent="0.3">
      <c r="A124" s="18" t="s">
        <v>642</v>
      </c>
      <c r="B124" s="28" t="s">
        <v>295</v>
      </c>
      <c r="C124" s="29" t="s">
        <v>174</v>
      </c>
      <c r="D124" s="30" t="s">
        <v>175</v>
      </c>
      <c r="E124" s="18">
        <v>1973</v>
      </c>
      <c r="F124" s="18">
        <f t="shared" ca="1" si="2"/>
        <v>53</v>
      </c>
      <c r="G124" s="31">
        <v>137930</v>
      </c>
      <c r="H124" s="31"/>
      <c r="I124" s="32" t="s">
        <v>234</v>
      </c>
      <c r="K124" s="18">
        <v>300</v>
      </c>
      <c r="L124" s="33" t="s">
        <v>417</v>
      </c>
      <c r="M124" s="34">
        <v>0.8</v>
      </c>
      <c r="N124" s="34">
        <v>0.2</v>
      </c>
      <c r="O124" s="34"/>
      <c r="P124" s="34"/>
      <c r="Q124" s="34"/>
      <c r="R124" s="35" t="s">
        <v>450</v>
      </c>
    </row>
    <row r="125" spans="1:18" x14ac:dyDescent="0.3">
      <c r="B125" s="28" t="s">
        <v>35</v>
      </c>
      <c r="C125" s="29" t="s">
        <v>178</v>
      </c>
      <c r="D125" s="30" t="s">
        <v>179</v>
      </c>
      <c r="E125" s="18">
        <v>1982</v>
      </c>
      <c r="F125" s="18">
        <f t="shared" ca="1" si="2"/>
        <v>44</v>
      </c>
      <c r="G125" s="31">
        <v>17640</v>
      </c>
      <c r="H125" s="31"/>
      <c r="I125" s="32" t="s">
        <v>195</v>
      </c>
      <c r="K125" s="18">
        <v>600</v>
      </c>
      <c r="L125" s="33" t="s">
        <v>60</v>
      </c>
      <c r="M125" s="34">
        <v>1</v>
      </c>
      <c r="N125" s="34"/>
      <c r="O125" s="34"/>
      <c r="P125" s="34"/>
      <c r="Q125" s="34"/>
    </row>
    <row r="126" spans="1:18" x14ac:dyDescent="0.3">
      <c r="A126" s="18" t="s">
        <v>642</v>
      </c>
      <c r="B126" s="28" t="s">
        <v>297</v>
      </c>
      <c r="C126" s="29" t="s">
        <v>180</v>
      </c>
      <c r="D126" s="30" t="s">
        <v>181</v>
      </c>
      <c r="E126" s="18">
        <v>1956</v>
      </c>
      <c r="F126" s="18">
        <f t="shared" ca="1" si="2"/>
        <v>70</v>
      </c>
      <c r="G126" s="31">
        <v>32086</v>
      </c>
      <c r="H126" s="31"/>
      <c r="I126" s="32" t="s">
        <v>237</v>
      </c>
      <c r="K126" s="18">
        <v>700</v>
      </c>
      <c r="L126" s="33" t="s">
        <v>43</v>
      </c>
      <c r="M126" s="34"/>
      <c r="N126" s="34">
        <v>1</v>
      </c>
      <c r="O126" s="34"/>
      <c r="P126" s="34"/>
      <c r="Q126" s="34"/>
      <c r="R126" s="35" t="s">
        <v>450</v>
      </c>
    </row>
    <row r="127" spans="1:18" x14ac:dyDescent="0.3">
      <c r="A127" s="18" t="s">
        <v>642</v>
      </c>
      <c r="B127" s="28" t="s">
        <v>294</v>
      </c>
      <c r="C127" s="29" t="s">
        <v>182</v>
      </c>
      <c r="D127" s="30" t="s">
        <v>36</v>
      </c>
      <c r="E127" s="18">
        <v>1985</v>
      </c>
      <c r="F127" s="18">
        <f t="shared" ca="1" si="2"/>
        <v>41</v>
      </c>
      <c r="G127" s="31">
        <v>113666</v>
      </c>
      <c r="H127" s="31"/>
      <c r="I127" s="32" t="s">
        <v>250</v>
      </c>
      <c r="K127" s="18">
        <v>300</v>
      </c>
      <c r="L127" s="33" t="s">
        <v>417</v>
      </c>
      <c r="M127" s="34">
        <v>0.2</v>
      </c>
      <c r="N127" s="34">
        <v>0.8</v>
      </c>
      <c r="O127" s="34"/>
      <c r="P127" s="34"/>
      <c r="Q127" s="34"/>
      <c r="R127" s="35" t="s">
        <v>450</v>
      </c>
    </row>
    <row r="128" spans="1:18" x14ac:dyDescent="0.3">
      <c r="B128" s="28" t="s">
        <v>392</v>
      </c>
      <c r="C128" s="29" t="s">
        <v>183</v>
      </c>
      <c r="D128" s="30" t="s">
        <v>184</v>
      </c>
      <c r="E128" s="18">
        <v>1988</v>
      </c>
      <c r="F128" s="18">
        <f t="shared" ca="1" si="2"/>
        <v>38</v>
      </c>
      <c r="G128" s="31">
        <v>3081</v>
      </c>
      <c r="H128" s="31"/>
      <c r="I128" s="32" t="s">
        <v>195</v>
      </c>
      <c r="K128" s="18">
        <v>600</v>
      </c>
      <c r="L128" s="33" t="s">
        <v>60</v>
      </c>
      <c r="M128" s="34">
        <v>1</v>
      </c>
      <c r="N128" s="34"/>
      <c r="O128" s="34"/>
      <c r="P128" s="34"/>
      <c r="Q128" s="34"/>
    </row>
    <row r="129" spans="1:20" x14ac:dyDescent="0.3">
      <c r="A129" s="18" t="s">
        <v>642</v>
      </c>
      <c r="B129" s="28" t="s">
        <v>380</v>
      </c>
      <c r="C129" s="29" t="s">
        <v>185</v>
      </c>
      <c r="D129" s="30" t="s">
        <v>186</v>
      </c>
      <c r="E129" s="18">
        <v>1976</v>
      </c>
      <c r="F129" s="18">
        <f t="shared" ca="1" si="2"/>
        <v>50</v>
      </c>
      <c r="G129" s="31">
        <v>358383</v>
      </c>
      <c r="H129" s="31"/>
      <c r="I129" s="32" t="s">
        <v>430</v>
      </c>
      <c r="K129" s="18">
        <v>800</v>
      </c>
      <c r="L129" s="33" t="s">
        <v>43</v>
      </c>
      <c r="M129" s="34"/>
      <c r="N129" s="34">
        <v>1</v>
      </c>
      <c r="O129" s="34"/>
      <c r="P129" s="34"/>
      <c r="Q129" s="34"/>
      <c r="R129" s="89" t="s">
        <v>450</v>
      </c>
    </row>
    <row r="130" spans="1:20" x14ac:dyDescent="0.3">
      <c r="B130" s="28" t="s">
        <v>381</v>
      </c>
      <c r="C130" s="29" t="s">
        <v>185</v>
      </c>
      <c r="D130" s="30" t="s">
        <v>186</v>
      </c>
      <c r="E130" s="18">
        <v>1992</v>
      </c>
      <c r="F130" s="18">
        <f t="shared" ca="1" si="2"/>
        <v>34</v>
      </c>
      <c r="G130" s="31">
        <v>9715</v>
      </c>
      <c r="H130" s="31"/>
      <c r="I130" s="32" t="s">
        <v>430</v>
      </c>
      <c r="K130" s="18">
        <v>800</v>
      </c>
      <c r="L130" s="33" t="s">
        <v>417</v>
      </c>
      <c r="M130" s="34"/>
      <c r="N130" s="34">
        <v>1</v>
      </c>
      <c r="O130" s="34"/>
      <c r="P130" s="34"/>
      <c r="Q130" s="34"/>
      <c r="R130" s="89"/>
    </row>
    <row r="131" spans="1:20" x14ac:dyDescent="0.3">
      <c r="B131" s="28" t="s">
        <v>382</v>
      </c>
      <c r="C131" s="29" t="s">
        <v>185</v>
      </c>
      <c r="D131" s="30" t="s">
        <v>186</v>
      </c>
      <c r="E131" s="18">
        <v>2001</v>
      </c>
      <c r="F131" s="18">
        <f t="shared" ca="1" si="2"/>
        <v>25</v>
      </c>
      <c r="G131" s="31">
        <v>15815</v>
      </c>
      <c r="H131" s="31">
        <f>SUM(G129:G131)</f>
        <v>383913</v>
      </c>
      <c r="I131" s="32" t="s">
        <v>430</v>
      </c>
      <c r="K131" s="18">
        <v>800</v>
      </c>
      <c r="L131" s="33" t="s">
        <v>43</v>
      </c>
      <c r="M131" s="34"/>
      <c r="N131" s="34">
        <v>1</v>
      </c>
      <c r="O131" s="34"/>
      <c r="P131" s="34"/>
      <c r="Q131" s="34"/>
      <c r="R131" s="89"/>
    </row>
    <row r="132" spans="1:20" x14ac:dyDescent="0.3">
      <c r="B132" s="59" t="s">
        <v>197</v>
      </c>
      <c r="F132" s="18"/>
      <c r="G132" s="76">
        <f>SUM(G99:G131)</f>
        <v>1850065</v>
      </c>
      <c r="H132" s="60"/>
      <c r="I132" s="61"/>
      <c r="J132" s="61"/>
      <c r="K132" s="18"/>
      <c r="L132" s="18"/>
      <c r="M132" s="18"/>
      <c r="N132" s="18"/>
      <c r="O132" s="18"/>
      <c r="P132" s="18"/>
      <c r="Q132" s="18"/>
      <c r="R132" s="47">
        <f>COUNTA(R99:R131)</f>
        <v>19</v>
      </c>
    </row>
    <row r="133" spans="1:20" s="25" customFormat="1" ht="12.75" customHeight="1" x14ac:dyDescent="0.3">
      <c r="A133" s="24"/>
      <c r="B133" s="77"/>
      <c r="C133" s="19"/>
      <c r="D133" s="18"/>
      <c r="E133" s="18"/>
      <c r="F133" s="18"/>
      <c r="G133" s="32"/>
      <c r="H133" s="32"/>
      <c r="I133" s="32"/>
      <c r="J133" s="32"/>
      <c r="K133" s="18"/>
      <c r="L133" s="18"/>
      <c r="M133" s="18"/>
      <c r="N133" s="18"/>
      <c r="O133" s="18"/>
      <c r="P133" s="18"/>
      <c r="Q133" s="18"/>
      <c r="R133" s="47"/>
    </row>
    <row r="134" spans="1:20" s="25" customFormat="1" ht="12.75" customHeight="1" x14ac:dyDescent="0.3">
      <c r="A134" s="24"/>
      <c r="B134" s="65" t="s">
        <v>416</v>
      </c>
      <c r="C134" s="23"/>
      <c r="D134" s="24"/>
      <c r="E134" s="24"/>
      <c r="F134" s="18"/>
      <c r="G134" s="76">
        <f>G132+G84+G89+G96+G80+G74</f>
        <v>6269859</v>
      </c>
      <c r="K134" s="18"/>
      <c r="L134" s="18"/>
      <c r="M134" s="18"/>
      <c r="N134" s="18"/>
      <c r="O134" s="18"/>
      <c r="P134" s="18"/>
      <c r="Q134" s="18"/>
      <c r="R134" s="47"/>
    </row>
    <row r="135" spans="1:20" s="25" customFormat="1" ht="12.75" customHeight="1" x14ac:dyDescent="0.3">
      <c r="A135" s="24"/>
      <c r="B135" s="13" t="s">
        <v>361</v>
      </c>
      <c r="C135" s="14" t="s">
        <v>634</v>
      </c>
      <c r="D135" s="15" t="s">
        <v>635</v>
      </c>
      <c r="E135" s="15" t="s">
        <v>636</v>
      </c>
      <c r="F135" s="16" t="s">
        <v>637</v>
      </c>
      <c r="G135" s="15" t="s">
        <v>638</v>
      </c>
      <c r="H135" s="15" t="s">
        <v>639</v>
      </c>
      <c r="I135" s="15" t="s">
        <v>499</v>
      </c>
      <c r="J135" s="15"/>
      <c r="K135" s="16"/>
      <c r="L135" s="16"/>
      <c r="M135" s="16"/>
      <c r="N135" s="16"/>
      <c r="O135" s="16"/>
      <c r="P135" s="16"/>
      <c r="Q135" s="16"/>
      <c r="R135" s="71"/>
    </row>
    <row r="136" spans="1:20" s="63" customFormat="1" ht="12.75" customHeight="1" x14ac:dyDescent="0.3">
      <c r="A136" s="30"/>
      <c r="B136" s="17" t="s">
        <v>467</v>
      </c>
      <c r="C136" s="18"/>
      <c r="D136" s="18" t="s">
        <v>468</v>
      </c>
      <c r="E136" s="18"/>
      <c r="F136" s="18"/>
      <c r="G136" s="18"/>
      <c r="H136" s="18"/>
      <c r="I136" s="17" t="s">
        <v>469</v>
      </c>
      <c r="J136" s="17"/>
      <c r="K136" s="18" t="s">
        <v>408</v>
      </c>
      <c r="L136" s="18" t="s">
        <v>43</v>
      </c>
      <c r="M136" s="21"/>
      <c r="N136" s="21"/>
      <c r="O136" s="21"/>
      <c r="P136" s="21"/>
      <c r="Q136" s="21"/>
      <c r="R136" s="21"/>
      <c r="S136" s="21"/>
      <c r="T136" s="62"/>
    </row>
    <row r="137" spans="1:20" s="63" customFormat="1" ht="12.75" customHeight="1" x14ac:dyDescent="0.3">
      <c r="A137" s="30"/>
      <c r="B137" s="17" t="s">
        <v>470</v>
      </c>
      <c r="C137" s="18"/>
      <c r="D137" s="18" t="s">
        <v>471</v>
      </c>
      <c r="E137" s="18"/>
      <c r="F137" s="18"/>
      <c r="G137" s="18"/>
      <c r="H137" s="18"/>
      <c r="I137" s="17" t="s">
        <v>472</v>
      </c>
      <c r="J137" s="17"/>
      <c r="K137" s="18" t="s">
        <v>408</v>
      </c>
      <c r="L137" s="18" t="s">
        <v>43</v>
      </c>
      <c r="M137" s="21"/>
      <c r="N137" s="21"/>
      <c r="O137" s="21"/>
      <c r="P137" s="21"/>
      <c r="Q137" s="21"/>
      <c r="R137" s="21"/>
      <c r="S137" s="21"/>
      <c r="T137" s="62"/>
    </row>
    <row r="138" spans="1:20" s="63" customFormat="1" ht="12.75" customHeight="1" x14ac:dyDescent="0.3">
      <c r="A138" s="30"/>
      <c r="B138" s="17" t="s">
        <v>473</v>
      </c>
      <c r="C138" s="18"/>
      <c r="D138" s="18" t="s">
        <v>474</v>
      </c>
      <c r="E138" s="18"/>
      <c r="F138" s="18"/>
      <c r="G138" s="18"/>
      <c r="H138" s="18"/>
      <c r="I138" s="17" t="s">
        <v>475</v>
      </c>
      <c r="J138" s="17"/>
      <c r="K138" s="18" t="s">
        <v>408</v>
      </c>
      <c r="L138" s="18" t="s">
        <v>43</v>
      </c>
      <c r="M138" s="21"/>
      <c r="N138" s="21"/>
      <c r="O138" s="21"/>
      <c r="P138" s="21"/>
      <c r="Q138" s="21"/>
      <c r="R138" s="21"/>
      <c r="S138" s="21"/>
      <c r="T138" s="62"/>
    </row>
    <row r="139" spans="1:20" s="25" customFormat="1" ht="12.75" customHeight="1" x14ac:dyDescent="0.3">
      <c r="A139" s="24" t="s">
        <v>642</v>
      </c>
      <c r="B139" s="17" t="s">
        <v>360</v>
      </c>
      <c r="C139" s="18" t="s">
        <v>359</v>
      </c>
      <c r="D139" s="18" t="s">
        <v>429</v>
      </c>
      <c r="E139" s="18">
        <v>2012</v>
      </c>
      <c r="F139" s="18">
        <f t="shared" ca="1" si="2"/>
        <v>14</v>
      </c>
      <c r="G139" s="18">
        <v>4432</v>
      </c>
      <c r="H139" s="18"/>
      <c r="I139" s="17" t="s">
        <v>362</v>
      </c>
      <c r="J139" s="17"/>
      <c r="K139" s="18" t="s">
        <v>408</v>
      </c>
      <c r="L139" s="18" t="s">
        <v>43</v>
      </c>
      <c r="M139" s="18"/>
      <c r="N139" s="18"/>
      <c r="O139" s="18"/>
      <c r="P139" s="18"/>
      <c r="Q139" s="18"/>
      <c r="R139" s="47"/>
    </row>
    <row r="140" spans="1:20" s="25" customFormat="1" ht="12.75" customHeight="1" x14ac:dyDescent="0.3">
      <c r="A140" s="24"/>
      <c r="B140" s="17" t="s">
        <v>476</v>
      </c>
      <c r="C140" s="18"/>
      <c r="D140" s="18" t="s">
        <v>477</v>
      </c>
      <c r="E140" s="18"/>
      <c r="F140" s="18"/>
      <c r="G140" s="18"/>
      <c r="H140" s="18"/>
      <c r="I140" s="17" t="s">
        <v>478</v>
      </c>
      <c r="J140" s="17"/>
      <c r="K140" s="18" t="s">
        <v>408</v>
      </c>
      <c r="L140" s="18" t="s">
        <v>43</v>
      </c>
      <c r="M140" s="18"/>
      <c r="N140" s="18"/>
      <c r="O140" s="18"/>
      <c r="P140" s="18"/>
      <c r="Q140" s="18"/>
      <c r="R140" s="47"/>
    </row>
    <row r="141" spans="1:20" s="25" customFormat="1" ht="12.75" customHeight="1" x14ac:dyDescent="0.3">
      <c r="A141" s="24"/>
      <c r="B141" s="17" t="s">
        <v>479</v>
      </c>
      <c r="C141" s="18"/>
      <c r="D141" s="18" t="s">
        <v>480</v>
      </c>
      <c r="E141" s="18"/>
      <c r="F141" s="18"/>
      <c r="G141" s="18"/>
      <c r="H141" s="18"/>
      <c r="I141" s="17" t="s">
        <v>481</v>
      </c>
      <c r="J141" s="17"/>
      <c r="K141" s="18" t="s">
        <v>408</v>
      </c>
      <c r="L141" s="18" t="s">
        <v>43</v>
      </c>
      <c r="M141" s="18"/>
      <c r="N141" s="18"/>
      <c r="O141" s="18"/>
      <c r="P141" s="18"/>
      <c r="Q141" s="18"/>
      <c r="R141" s="47"/>
    </row>
    <row r="142" spans="1:20" s="25" customFormat="1" ht="12.75" customHeight="1" x14ac:dyDescent="0.3">
      <c r="A142" s="24"/>
      <c r="B142" s="17" t="s">
        <v>482</v>
      </c>
      <c r="C142" s="18"/>
      <c r="D142" s="18" t="s">
        <v>483</v>
      </c>
      <c r="E142" s="18"/>
      <c r="F142" s="18"/>
      <c r="G142" s="18"/>
      <c r="H142" s="18"/>
      <c r="I142" s="17" t="s">
        <v>484</v>
      </c>
      <c r="J142" s="17"/>
      <c r="K142" s="18" t="s">
        <v>408</v>
      </c>
      <c r="L142" s="18" t="s">
        <v>43</v>
      </c>
      <c r="M142" s="18"/>
      <c r="N142" s="18"/>
      <c r="O142" s="18"/>
      <c r="P142" s="18"/>
      <c r="Q142" s="18"/>
      <c r="R142" s="47"/>
    </row>
    <row r="143" spans="1:20" s="25" customFormat="1" ht="12.75" customHeight="1" x14ac:dyDescent="0.3">
      <c r="A143" s="24"/>
      <c r="B143" s="17" t="s">
        <v>485</v>
      </c>
      <c r="C143" s="18"/>
      <c r="D143" s="18" t="s">
        <v>486</v>
      </c>
      <c r="E143" s="18"/>
      <c r="F143" s="18"/>
      <c r="G143" s="18"/>
      <c r="H143" s="18"/>
      <c r="I143" s="17" t="s">
        <v>487</v>
      </c>
      <c r="J143" s="17"/>
      <c r="K143" s="18" t="s">
        <v>408</v>
      </c>
      <c r="L143" s="18" t="s">
        <v>43</v>
      </c>
      <c r="M143" s="18"/>
      <c r="N143" s="18"/>
      <c r="O143" s="18"/>
      <c r="P143" s="18"/>
      <c r="Q143" s="18"/>
      <c r="R143" s="47"/>
    </row>
    <row r="144" spans="1:20" s="25" customFormat="1" ht="12.75" customHeight="1" x14ac:dyDescent="0.3">
      <c r="A144" s="24"/>
      <c r="B144" s="17" t="s">
        <v>488</v>
      </c>
      <c r="C144" s="19"/>
      <c r="D144" s="18" t="s">
        <v>489</v>
      </c>
      <c r="E144" s="18"/>
      <c r="F144" s="18"/>
      <c r="G144" s="18"/>
      <c r="H144" s="18"/>
      <c r="I144" s="17"/>
      <c r="J144" s="17"/>
      <c r="K144" s="18" t="s">
        <v>408</v>
      </c>
      <c r="L144" s="18" t="s">
        <v>43</v>
      </c>
      <c r="M144" s="18"/>
      <c r="N144" s="18"/>
      <c r="O144" s="18"/>
      <c r="P144" s="18"/>
      <c r="Q144" s="18"/>
      <c r="R144" s="47"/>
    </row>
    <row r="145" spans="1:18" s="25" customFormat="1" ht="12.75" customHeight="1" x14ac:dyDescent="0.3">
      <c r="A145" s="24"/>
      <c r="B145" s="17" t="s">
        <v>490</v>
      </c>
      <c r="C145" s="19"/>
      <c r="D145" s="18" t="s">
        <v>491</v>
      </c>
      <c r="E145" s="18"/>
      <c r="F145" s="18"/>
      <c r="G145" s="18"/>
      <c r="H145" s="18"/>
      <c r="I145" s="17" t="s">
        <v>492</v>
      </c>
      <c r="J145" s="17"/>
      <c r="K145" s="18" t="s">
        <v>408</v>
      </c>
      <c r="L145" s="18" t="s">
        <v>43</v>
      </c>
      <c r="M145" s="18"/>
      <c r="N145" s="18"/>
      <c r="O145" s="18"/>
      <c r="P145" s="18"/>
      <c r="Q145" s="18"/>
      <c r="R145" s="47"/>
    </row>
    <row r="146" spans="1:18" s="25" customFormat="1" ht="12.75" customHeight="1" x14ac:dyDescent="0.3">
      <c r="A146" s="24"/>
      <c r="B146" s="17" t="s">
        <v>415</v>
      </c>
      <c r="C146" s="19" t="s">
        <v>402</v>
      </c>
      <c r="D146" s="18" t="s">
        <v>449</v>
      </c>
      <c r="E146" s="18">
        <v>1986</v>
      </c>
      <c r="F146" s="18">
        <f t="shared" ca="1" si="2"/>
        <v>40</v>
      </c>
      <c r="G146" s="20">
        <v>3068</v>
      </c>
      <c r="H146" s="20"/>
      <c r="I146" s="17" t="s">
        <v>411</v>
      </c>
      <c r="J146" s="17"/>
      <c r="K146" s="18" t="s">
        <v>408</v>
      </c>
      <c r="L146" s="18" t="s">
        <v>43</v>
      </c>
      <c r="M146" s="18"/>
      <c r="N146" s="18"/>
      <c r="O146" s="18"/>
      <c r="P146" s="18"/>
      <c r="Q146" s="18"/>
      <c r="R146" s="47"/>
    </row>
    <row r="147" spans="1:18" s="25" customFormat="1" ht="12.75" customHeight="1" x14ac:dyDescent="0.3">
      <c r="A147" s="24"/>
      <c r="B147" s="17" t="s">
        <v>409</v>
      </c>
      <c r="C147" s="19" t="s">
        <v>402</v>
      </c>
      <c r="D147" s="18" t="s">
        <v>449</v>
      </c>
      <c r="E147" s="18">
        <v>1986</v>
      </c>
      <c r="F147" s="18">
        <f t="shared" ref="F147" ca="1" si="3">YEAR(TODAY())-E147</f>
        <v>40</v>
      </c>
      <c r="G147" s="20">
        <v>735</v>
      </c>
      <c r="H147" s="20">
        <f>G146+G147</f>
        <v>3803</v>
      </c>
      <c r="I147" s="17" t="s">
        <v>410</v>
      </c>
      <c r="J147" s="17"/>
      <c r="K147" s="18" t="s">
        <v>408</v>
      </c>
      <c r="L147" s="18" t="s">
        <v>43</v>
      </c>
      <c r="M147" s="18"/>
      <c r="N147" s="18"/>
      <c r="O147" s="18"/>
      <c r="P147" s="18"/>
      <c r="Q147" s="18"/>
      <c r="R147" s="47"/>
    </row>
    <row r="148" spans="1:18" s="25" customFormat="1" ht="12.75" customHeight="1" x14ac:dyDescent="0.3">
      <c r="A148" s="24"/>
      <c r="B148" s="17" t="s">
        <v>493</v>
      </c>
      <c r="C148" s="19"/>
      <c r="D148" s="18" t="s">
        <v>449</v>
      </c>
      <c r="E148" s="18"/>
      <c r="F148" s="18"/>
      <c r="G148" s="20"/>
      <c r="H148" s="20"/>
      <c r="I148" s="17" t="s">
        <v>494</v>
      </c>
      <c r="J148" s="17"/>
      <c r="K148" s="18" t="s">
        <v>408</v>
      </c>
      <c r="L148" s="18" t="s">
        <v>43</v>
      </c>
      <c r="M148" s="18"/>
      <c r="N148" s="18"/>
      <c r="O148" s="18"/>
      <c r="P148" s="18"/>
      <c r="Q148" s="18"/>
      <c r="R148" s="47"/>
    </row>
    <row r="149" spans="1:18" s="25" customFormat="1" ht="12.75" customHeight="1" x14ac:dyDescent="0.3">
      <c r="A149" s="24"/>
      <c r="B149" s="21" t="s">
        <v>495</v>
      </c>
      <c r="C149" s="17"/>
      <c r="D149" s="18" t="s">
        <v>496</v>
      </c>
      <c r="E149" s="17"/>
      <c r="F149" s="17"/>
      <c r="G149" s="17"/>
      <c r="H149" s="17"/>
      <c r="I149" s="17" t="s">
        <v>497</v>
      </c>
      <c r="J149" s="17"/>
      <c r="K149" s="18" t="s">
        <v>408</v>
      </c>
      <c r="L149" s="18" t="s">
        <v>43</v>
      </c>
      <c r="M149" s="18"/>
      <c r="N149" s="18"/>
      <c r="O149" s="18"/>
      <c r="P149" s="18"/>
      <c r="Q149" s="18"/>
      <c r="R149" s="47"/>
    </row>
    <row r="150" spans="1:18" s="25" customFormat="1" ht="12.75" customHeight="1" x14ac:dyDescent="0.3">
      <c r="A150" s="24"/>
      <c r="B150" s="21"/>
      <c r="C150" s="19"/>
      <c r="D150" s="18"/>
      <c r="E150" s="18"/>
      <c r="F150" s="18"/>
      <c r="G150" s="20"/>
      <c r="H150" s="20"/>
      <c r="I150" s="78"/>
      <c r="J150" s="78"/>
      <c r="K150" s="18"/>
      <c r="L150" s="18"/>
      <c r="M150" s="18"/>
      <c r="N150" s="18"/>
      <c r="O150" s="18"/>
      <c r="P150" s="18"/>
      <c r="Q150" s="18"/>
      <c r="R150" s="47"/>
    </row>
    <row r="151" spans="1:18" s="25" customFormat="1" ht="12.75" customHeight="1" x14ac:dyDescent="0.3">
      <c r="A151" s="24"/>
      <c r="B151" s="64" t="s">
        <v>363</v>
      </c>
      <c r="C151" s="79"/>
      <c r="D151" s="71"/>
      <c r="E151" s="71"/>
      <c r="F151" s="50"/>
      <c r="G151" s="80">
        <f>SUM(G139:G147)</f>
        <v>8235</v>
      </c>
      <c r="H151" s="81"/>
      <c r="I151" s="81"/>
      <c r="J151" s="81"/>
      <c r="K151" s="50"/>
      <c r="L151" s="50"/>
      <c r="M151" s="50"/>
      <c r="N151" s="50"/>
      <c r="O151" s="50"/>
      <c r="P151" s="50"/>
      <c r="Q151" s="50"/>
      <c r="R151" s="71"/>
    </row>
    <row r="152" spans="1:18" s="25" customFormat="1" ht="12.75" customHeight="1" x14ac:dyDescent="0.3">
      <c r="A152" s="24"/>
      <c r="B152" s="65"/>
      <c r="C152" s="23"/>
      <c r="D152" s="24"/>
      <c r="E152" s="24"/>
      <c r="F152" s="18"/>
      <c r="G152" s="76"/>
      <c r="K152" s="18"/>
      <c r="L152" s="18"/>
      <c r="M152" s="18"/>
      <c r="N152" s="18"/>
      <c r="O152" s="18"/>
      <c r="P152" s="18"/>
      <c r="Q152" s="18"/>
      <c r="R152" s="47"/>
    </row>
    <row r="153" spans="1:18" ht="12.75" customHeight="1" x14ac:dyDescent="0.3">
      <c r="B153" s="65" t="s">
        <v>400</v>
      </c>
      <c r="C153" s="23"/>
      <c r="D153" s="24"/>
      <c r="E153" s="24"/>
      <c r="F153" s="25"/>
      <c r="G153" s="60">
        <f>G134+G151</f>
        <v>6278094</v>
      </c>
      <c r="H153" s="25"/>
      <c r="I153" s="32" t="s">
        <v>413</v>
      </c>
      <c r="K153" s="18"/>
      <c r="L153" s="18"/>
      <c r="M153" s="18"/>
      <c r="N153" s="18"/>
      <c r="O153" s="18"/>
      <c r="P153" s="18"/>
      <c r="Q153" s="18"/>
    </row>
    <row r="154" spans="1:18" ht="12.75" customHeight="1" x14ac:dyDescent="0.3">
      <c r="B154" s="65"/>
      <c r="C154" s="23"/>
      <c r="D154" s="24"/>
      <c r="E154" s="24"/>
      <c r="F154" s="25"/>
      <c r="G154" s="60"/>
      <c r="H154" s="25"/>
      <c r="I154" s="25"/>
      <c r="J154" s="25"/>
      <c r="K154" s="18"/>
      <c r="L154" s="18"/>
      <c r="M154" s="18"/>
      <c r="N154" s="18"/>
      <c r="O154" s="18"/>
      <c r="P154" s="18"/>
      <c r="Q154" s="18"/>
    </row>
    <row r="155" spans="1:18" ht="12.75" customHeight="1" x14ac:dyDescent="0.3">
      <c r="B155" s="65"/>
      <c r="C155" s="23"/>
      <c r="D155" s="24"/>
      <c r="E155" s="24"/>
      <c r="F155" s="25"/>
      <c r="G155" s="60"/>
      <c r="H155" s="25"/>
      <c r="I155" s="90" t="s">
        <v>420</v>
      </c>
      <c r="J155" s="90"/>
      <c r="K155" s="90"/>
      <c r="L155" s="18"/>
      <c r="M155" s="32"/>
      <c r="N155" s="32"/>
      <c r="O155" s="32"/>
      <c r="P155" s="32"/>
      <c r="Q155" s="32"/>
    </row>
    <row r="156" spans="1:18" ht="12.75" customHeight="1" x14ac:dyDescent="0.3">
      <c r="B156" s="21" t="s">
        <v>414</v>
      </c>
      <c r="C156" s="32" t="s">
        <v>308</v>
      </c>
      <c r="D156" s="30"/>
      <c r="E156" s="42"/>
      <c r="F156" s="32" t="s">
        <v>305</v>
      </c>
      <c r="H156" s="18"/>
      <c r="I156" s="66" t="s">
        <v>421</v>
      </c>
      <c r="J156" s="66"/>
      <c r="K156" s="66"/>
      <c r="L156" s="18"/>
      <c r="M156" s="66"/>
      <c r="N156" s="66"/>
      <c r="O156" s="66"/>
      <c r="P156" s="66"/>
      <c r="Q156" s="66"/>
    </row>
    <row r="157" spans="1:18" ht="12.75" customHeight="1" x14ac:dyDescent="0.3">
      <c r="B157" s="67" t="s">
        <v>301</v>
      </c>
      <c r="C157" s="32" t="s">
        <v>303</v>
      </c>
      <c r="D157" s="30"/>
      <c r="E157" s="42"/>
      <c r="F157" s="32" t="s">
        <v>306</v>
      </c>
      <c r="H157" s="31"/>
      <c r="I157" s="66" t="s">
        <v>419</v>
      </c>
      <c r="J157" s="66"/>
      <c r="K157" s="66"/>
      <c r="L157" s="66"/>
      <c r="M157" s="66"/>
      <c r="N157" s="66"/>
      <c r="O157" s="66"/>
      <c r="P157" s="66"/>
      <c r="Q157" s="66"/>
    </row>
    <row r="158" spans="1:18" ht="12.75" customHeight="1" x14ac:dyDescent="0.3">
      <c r="B158" s="67" t="s">
        <v>302</v>
      </c>
      <c r="C158" s="32" t="s">
        <v>304</v>
      </c>
      <c r="D158" s="30"/>
      <c r="E158" s="42"/>
      <c r="F158" s="32" t="s">
        <v>307</v>
      </c>
      <c r="H158" s="31"/>
      <c r="I158" s="68" t="s">
        <v>422</v>
      </c>
      <c r="J158" s="68"/>
      <c r="K158" s="66"/>
      <c r="L158" s="66"/>
      <c r="M158" s="66"/>
      <c r="N158" s="66"/>
      <c r="O158" s="66"/>
      <c r="P158" s="66"/>
      <c r="Q158" s="66"/>
    </row>
    <row r="159" spans="1:18" ht="12.75" customHeight="1" x14ac:dyDescent="0.3">
      <c r="B159" s="21"/>
      <c r="C159" s="29"/>
      <c r="D159" s="30"/>
      <c r="E159" s="42"/>
      <c r="F159" s="18"/>
      <c r="G159" s="31"/>
      <c r="H159" s="31"/>
    </row>
    <row r="160" spans="1:18" ht="12.75" customHeight="1" x14ac:dyDescent="0.3">
      <c r="B160" s="21"/>
      <c r="C160" s="29"/>
      <c r="D160" s="30"/>
      <c r="E160" s="42"/>
      <c r="F160" s="18"/>
      <c r="G160" s="31"/>
      <c r="H160" s="31"/>
    </row>
    <row r="161" spans="2:8" x14ac:dyDescent="0.3">
      <c r="B161" s="21"/>
      <c r="C161" s="29"/>
      <c r="D161" s="30"/>
      <c r="E161" s="42"/>
      <c r="F161" s="18"/>
      <c r="G161" s="31"/>
      <c r="H161" s="31"/>
    </row>
    <row r="162" spans="2:8" x14ac:dyDescent="0.3">
      <c r="C162" s="29"/>
      <c r="D162" s="30"/>
      <c r="E162" s="42"/>
      <c r="F162" s="18"/>
      <c r="G162" s="31"/>
      <c r="H162" s="31"/>
    </row>
    <row r="163" spans="2:8" x14ac:dyDescent="0.3">
      <c r="C163" s="29"/>
      <c r="D163" s="30"/>
      <c r="E163" s="42"/>
      <c r="F163" s="18"/>
      <c r="G163" s="31"/>
      <c r="H163" s="31"/>
    </row>
    <row r="164" spans="2:8" x14ac:dyDescent="0.3">
      <c r="C164" s="29"/>
      <c r="D164" s="30"/>
      <c r="E164" s="42"/>
      <c r="F164" s="18"/>
      <c r="G164" s="31"/>
      <c r="H164" s="31"/>
    </row>
    <row r="165" spans="2:8" x14ac:dyDescent="0.3">
      <c r="C165" s="29"/>
      <c r="D165" s="30"/>
      <c r="E165" s="42"/>
      <c r="F165" s="18"/>
      <c r="G165" s="31"/>
      <c r="H165" s="31"/>
    </row>
    <row r="166" spans="2:8" x14ac:dyDescent="0.3">
      <c r="C166" s="29"/>
      <c r="D166" s="30"/>
      <c r="E166" s="42"/>
      <c r="F166" s="18"/>
      <c r="G166" s="31"/>
      <c r="H166" s="31"/>
    </row>
    <row r="167" spans="2:8" x14ac:dyDescent="0.3">
      <c r="C167" s="29"/>
      <c r="D167" s="30"/>
      <c r="E167" s="42"/>
      <c r="F167" s="18"/>
      <c r="G167" s="31"/>
      <c r="H167" s="31"/>
    </row>
    <row r="168" spans="2:8" x14ac:dyDescent="0.3">
      <c r="C168" s="29"/>
      <c r="D168" s="30"/>
      <c r="E168" s="42"/>
      <c r="F168" s="18"/>
      <c r="G168" s="31"/>
      <c r="H168" s="31"/>
    </row>
    <row r="169" spans="2:8" x14ac:dyDescent="0.3">
      <c r="C169" s="29"/>
      <c r="D169" s="30"/>
      <c r="E169" s="42"/>
      <c r="F169" s="18"/>
      <c r="G169" s="31"/>
      <c r="H169" s="31"/>
    </row>
    <row r="170" spans="2:8" x14ac:dyDescent="0.3">
      <c r="C170" s="29"/>
      <c r="D170" s="30"/>
      <c r="E170" s="42"/>
      <c r="F170" s="18"/>
      <c r="G170" s="31"/>
      <c r="H170" s="31"/>
    </row>
    <row r="171" spans="2:8" x14ac:dyDescent="0.3">
      <c r="C171" s="29"/>
      <c r="D171" s="30"/>
      <c r="E171" s="42"/>
      <c r="F171" s="18"/>
      <c r="G171" s="31"/>
      <c r="H171" s="31"/>
    </row>
    <row r="172" spans="2:8" x14ac:dyDescent="0.3">
      <c r="C172" s="29"/>
      <c r="D172" s="30"/>
      <c r="E172" s="42"/>
      <c r="F172" s="18"/>
      <c r="G172" s="31"/>
      <c r="H172" s="31"/>
    </row>
    <row r="173" spans="2:8" x14ac:dyDescent="0.3">
      <c r="C173" s="29"/>
      <c r="D173" s="30"/>
      <c r="E173" s="42"/>
      <c r="F173" s="18"/>
      <c r="G173" s="31"/>
      <c r="H173" s="31"/>
    </row>
    <row r="174" spans="2:8" x14ac:dyDescent="0.3">
      <c r="C174" s="29"/>
      <c r="D174" s="30"/>
      <c r="E174" s="42"/>
      <c r="F174" s="18"/>
      <c r="G174" s="31"/>
      <c r="H174" s="31"/>
    </row>
    <row r="175" spans="2:8" x14ac:dyDescent="0.3">
      <c r="F175" s="18"/>
      <c r="G175" s="45"/>
      <c r="H175" s="45"/>
    </row>
    <row r="176" spans="2:8" x14ac:dyDescent="0.3">
      <c r="C176" s="40"/>
      <c r="D176" s="41"/>
      <c r="E176" s="36"/>
      <c r="F176" s="18"/>
      <c r="G176" s="31"/>
      <c r="H176" s="31"/>
    </row>
    <row r="177" spans="3:8" x14ac:dyDescent="0.3">
      <c r="C177" s="29"/>
      <c r="D177" s="30"/>
      <c r="E177" s="42"/>
      <c r="F177" s="18"/>
      <c r="G177" s="31"/>
      <c r="H177" s="31"/>
    </row>
    <row r="178" spans="3:8" x14ac:dyDescent="0.3">
      <c r="C178" s="40"/>
      <c r="D178" s="41"/>
      <c r="E178" s="36"/>
      <c r="F178" s="18"/>
      <c r="G178" s="31"/>
      <c r="H178" s="31"/>
    </row>
    <row r="179" spans="3:8" x14ac:dyDescent="0.3">
      <c r="C179" s="29"/>
      <c r="D179" s="30"/>
      <c r="E179" s="42"/>
      <c r="F179" s="18"/>
      <c r="G179" s="31"/>
      <c r="H179" s="31"/>
    </row>
    <row r="180" spans="3:8" x14ac:dyDescent="0.3">
      <c r="C180" s="40"/>
      <c r="D180" s="41"/>
      <c r="E180" s="36"/>
      <c r="F180" s="18"/>
      <c r="G180" s="31"/>
      <c r="H180" s="31"/>
    </row>
    <row r="181" spans="3:8" x14ac:dyDescent="0.3">
      <c r="C181" s="29"/>
      <c r="D181" s="30"/>
      <c r="E181" s="42"/>
      <c r="F181" s="18"/>
      <c r="G181" s="31"/>
      <c r="H181" s="31"/>
    </row>
    <row r="182" spans="3:8" x14ac:dyDescent="0.3">
      <c r="C182" s="29"/>
      <c r="D182" s="30"/>
      <c r="E182" s="36"/>
      <c r="F182" s="18"/>
      <c r="G182" s="31"/>
      <c r="H182" s="31"/>
    </row>
    <row r="183" spans="3:8" x14ac:dyDescent="0.3">
      <c r="C183" s="29"/>
      <c r="D183" s="30"/>
      <c r="E183" s="36"/>
      <c r="F183" s="18"/>
      <c r="G183" s="31"/>
      <c r="H183" s="31"/>
    </row>
    <row r="184" spans="3:8" x14ac:dyDescent="0.3">
      <c r="C184" s="29"/>
      <c r="D184" s="30"/>
      <c r="E184" s="36"/>
      <c r="F184" s="18"/>
      <c r="G184" s="31"/>
      <c r="H184" s="31"/>
    </row>
    <row r="185" spans="3:8" x14ac:dyDescent="0.3">
      <c r="C185" s="29"/>
      <c r="D185" s="30"/>
      <c r="E185" s="36"/>
      <c r="F185" s="18"/>
      <c r="G185" s="31"/>
      <c r="H185" s="31"/>
    </row>
    <row r="186" spans="3:8" x14ac:dyDescent="0.3">
      <c r="C186" s="40"/>
      <c r="D186" s="41"/>
      <c r="F186" s="18"/>
      <c r="G186" s="38"/>
      <c r="H186" s="38"/>
    </row>
    <row r="187" spans="3:8" x14ac:dyDescent="0.3">
      <c r="C187" s="40"/>
      <c r="D187" s="41"/>
      <c r="F187" s="18"/>
      <c r="G187" s="31"/>
      <c r="H187" s="31"/>
    </row>
    <row r="188" spans="3:8" x14ac:dyDescent="0.3">
      <c r="C188" s="29"/>
      <c r="D188" s="30"/>
      <c r="E188" s="42"/>
      <c r="F188" s="18"/>
      <c r="G188" s="31"/>
      <c r="H188" s="31"/>
    </row>
    <row r="189" spans="3:8" x14ac:dyDescent="0.3">
      <c r="C189" s="40"/>
      <c r="D189" s="41"/>
      <c r="E189" s="36"/>
      <c r="F189" s="18"/>
      <c r="G189" s="38"/>
      <c r="H189" s="38"/>
    </row>
    <row r="190" spans="3:8" x14ac:dyDescent="0.3">
      <c r="C190" s="40"/>
      <c r="D190" s="41"/>
      <c r="E190" s="42"/>
      <c r="F190" s="18"/>
      <c r="G190" s="31"/>
      <c r="H190" s="31"/>
    </row>
    <row r="191" spans="3:8" x14ac:dyDescent="0.3">
      <c r="C191" s="40"/>
      <c r="D191" s="41"/>
      <c r="E191" s="42"/>
      <c r="F191" s="18"/>
      <c r="G191" s="31"/>
      <c r="H191" s="31"/>
    </row>
    <row r="192" spans="3:8" x14ac:dyDescent="0.3">
      <c r="C192" s="40"/>
      <c r="D192" s="41"/>
      <c r="E192" s="42"/>
      <c r="F192" s="18"/>
      <c r="G192" s="31"/>
      <c r="H192" s="31"/>
    </row>
    <row r="193" spans="3:8" x14ac:dyDescent="0.3">
      <c r="C193" s="29"/>
      <c r="D193" s="30"/>
      <c r="E193" s="42"/>
      <c r="F193" s="18"/>
      <c r="G193" s="31"/>
      <c r="H193" s="31"/>
    </row>
    <row r="194" spans="3:8" x14ac:dyDescent="0.3">
      <c r="C194" s="29"/>
      <c r="D194" s="30"/>
      <c r="E194" s="36"/>
      <c r="F194" s="18"/>
      <c r="G194" s="31"/>
      <c r="H194" s="31"/>
    </row>
    <row r="195" spans="3:8" x14ac:dyDescent="0.3">
      <c r="C195" s="29"/>
      <c r="D195" s="30"/>
      <c r="E195" s="36"/>
      <c r="F195" s="18"/>
      <c r="G195" s="31"/>
      <c r="H195" s="31"/>
    </row>
    <row r="196" spans="3:8" x14ac:dyDescent="0.3">
      <c r="C196" s="29"/>
      <c r="D196" s="30"/>
      <c r="E196" s="36"/>
      <c r="F196" s="18"/>
      <c r="G196" s="31"/>
      <c r="H196" s="31"/>
    </row>
    <row r="197" spans="3:8" x14ac:dyDescent="0.3">
      <c r="C197" s="29"/>
      <c r="D197" s="30"/>
      <c r="E197" s="36"/>
      <c r="F197" s="18"/>
      <c r="G197" s="31"/>
      <c r="H197" s="31"/>
    </row>
    <row r="198" spans="3:8" x14ac:dyDescent="0.3">
      <c r="C198" s="29"/>
      <c r="D198" s="30"/>
      <c r="E198" s="36"/>
      <c r="F198" s="18"/>
      <c r="G198" s="31"/>
      <c r="H198" s="31"/>
    </row>
    <row r="199" spans="3:8" x14ac:dyDescent="0.3">
      <c r="C199" s="40"/>
      <c r="D199" s="41"/>
      <c r="E199" s="36"/>
      <c r="F199" s="18"/>
      <c r="G199" s="31"/>
      <c r="H199" s="31"/>
    </row>
    <row r="200" spans="3:8" x14ac:dyDescent="0.3">
      <c r="C200" s="40"/>
      <c r="D200" s="41"/>
      <c r="E200" s="42"/>
      <c r="F200" s="18"/>
      <c r="G200" s="31"/>
      <c r="H200" s="31"/>
    </row>
    <row r="201" spans="3:8" x14ac:dyDescent="0.3">
      <c r="C201" s="40"/>
      <c r="D201" s="41"/>
      <c r="E201" s="42"/>
      <c r="F201" s="18"/>
      <c r="G201" s="31"/>
      <c r="H201" s="31"/>
    </row>
    <row r="202" spans="3:8" x14ac:dyDescent="0.3">
      <c r="C202" s="40"/>
      <c r="D202" s="41"/>
      <c r="E202" s="42"/>
      <c r="F202" s="18"/>
      <c r="G202" s="31"/>
      <c r="H202" s="31"/>
    </row>
    <row r="203" spans="3:8" x14ac:dyDescent="0.3">
      <c r="C203" s="29"/>
      <c r="D203" s="30"/>
      <c r="E203" s="42"/>
      <c r="F203" s="18"/>
      <c r="G203" s="31"/>
      <c r="H203" s="31"/>
    </row>
    <row r="204" spans="3:8" x14ac:dyDescent="0.3">
      <c r="C204" s="29"/>
      <c r="D204" s="30"/>
      <c r="E204" s="36"/>
      <c r="F204" s="18"/>
      <c r="G204" s="31"/>
      <c r="H204" s="31"/>
    </row>
    <row r="205" spans="3:8" x14ac:dyDescent="0.3">
      <c r="C205" s="29"/>
      <c r="D205" s="30"/>
      <c r="F205" s="18"/>
      <c r="G205" s="31"/>
      <c r="H205" s="31"/>
    </row>
    <row r="206" spans="3:8" x14ac:dyDescent="0.3">
      <c r="C206" s="29"/>
      <c r="D206" s="30"/>
      <c r="F206" s="18"/>
      <c r="G206" s="31"/>
      <c r="H206" s="31"/>
    </row>
    <row r="207" spans="3:8" x14ac:dyDescent="0.3">
      <c r="C207" s="40"/>
      <c r="D207" s="41"/>
      <c r="E207" s="36"/>
      <c r="F207" s="18"/>
      <c r="G207" s="31"/>
      <c r="H207" s="31"/>
    </row>
    <row r="208" spans="3:8" x14ac:dyDescent="0.3">
      <c r="C208" s="40"/>
      <c r="D208" s="41"/>
      <c r="E208" s="42"/>
      <c r="F208" s="18"/>
      <c r="G208" s="31"/>
      <c r="H208" s="31"/>
    </row>
    <row r="209" spans="3:8" x14ac:dyDescent="0.3">
      <c r="C209" s="29"/>
      <c r="D209" s="30"/>
      <c r="E209" s="42"/>
      <c r="F209" s="18"/>
      <c r="G209" s="31"/>
      <c r="H209" s="31"/>
    </row>
    <row r="210" spans="3:8" x14ac:dyDescent="0.3">
      <c r="C210" s="29"/>
      <c r="D210" s="30"/>
      <c r="E210" s="36"/>
      <c r="F210" s="18"/>
      <c r="G210" s="31"/>
      <c r="H210" s="31"/>
    </row>
    <row r="211" spans="3:8" x14ac:dyDescent="0.3">
      <c r="C211" s="29"/>
      <c r="D211" s="30"/>
      <c r="E211" s="36"/>
      <c r="F211" s="18"/>
      <c r="G211" s="31"/>
      <c r="H211" s="31"/>
    </row>
    <row r="212" spans="3:8" x14ac:dyDescent="0.3">
      <c r="C212" s="40"/>
      <c r="D212" s="41"/>
      <c r="E212" s="36"/>
      <c r="F212" s="18"/>
      <c r="G212" s="31"/>
      <c r="H212" s="31"/>
    </row>
    <row r="213" spans="3:8" x14ac:dyDescent="0.3">
      <c r="C213" s="40"/>
      <c r="D213" s="41"/>
      <c r="E213" s="42"/>
      <c r="F213" s="18"/>
      <c r="G213" s="31"/>
      <c r="H213" s="31"/>
    </row>
    <row r="214" spans="3:8" x14ac:dyDescent="0.3">
      <c r="C214" s="40"/>
      <c r="D214" s="41"/>
      <c r="E214" s="42"/>
      <c r="F214" s="18"/>
      <c r="G214" s="31"/>
      <c r="H214" s="31"/>
    </row>
    <row r="215" spans="3:8" x14ac:dyDescent="0.3">
      <c r="C215" s="29"/>
      <c r="D215" s="30"/>
      <c r="E215" s="42"/>
      <c r="F215" s="18"/>
      <c r="G215" s="31"/>
      <c r="H215" s="31"/>
    </row>
    <row r="216" spans="3:8" x14ac:dyDescent="0.3">
      <c r="F216" s="18"/>
      <c r="G216" s="31"/>
      <c r="H216" s="31"/>
    </row>
    <row r="217" spans="3:8" x14ac:dyDescent="0.3">
      <c r="F217" s="18"/>
      <c r="G217" s="45"/>
      <c r="H217" s="45"/>
    </row>
    <row r="218" spans="3:8" x14ac:dyDescent="0.3">
      <c r="C218" s="29"/>
      <c r="D218" s="30"/>
      <c r="E218" s="36"/>
      <c r="F218" s="18"/>
      <c r="G218" s="31"/>
      <c r="H218" s="31"/>
    </row>
    <row r="219" spans="3:8" x14ac:dyDescent="0.3">
      <c r="C219" s="40"/>
      <c r="D219" s="41"/>
      <c r="E219" s="36"/>
      <c r="F219" s="18"/>
      <c r="G219" s="31"/>
      <c r="H219" s="31"/>
    </row>
    <row r="220" spans="3:8" x14ac:dyDescent="0.3">
      <c r="C220" s="40"/>
      <c r="D220" s="41"/>
      <c r="E220" s="36"/>
      <c r="F220" s="18"/>
      <c r="G220" s="31"/>
      <c r="H220" s="31"/>
    </row>
    <row r="221" spans="3:8" x14ac:dyDescent="0.3">
      <c r="C221" s="29"/>
      <c r="D221" s="30"/>
      <c r="E221" s="42"/>
      <c r="F221" s="18"/>
      <c r="G221" s="31"/>
      <c r="H221" s="31"/>
    </row>
    <row r="222" spans="3:8" x14ac:dyDescent="0.3">
      <c r="C222" s="29"/>
      <c r="D222" s="30"/>
      <c r="E222" s="42"/>
      <c r="F222" s="18"/>
      <c r="G222" s="31"/>
      <c r="H222" s="31"/>
    </row>
    <row r="223" spans="3:8" x14ac:dyDescent="0.3">
      <c r="C223" s="29"/>
      <c r="D223" s="30"/>
      <c r="E223" s="36"/>
      <c r="F223" s="18"/>
      <c r="G223" s="31"/>
      <c r="H223" s="31"/>
    </row>
    <row r="224" spans="3:8" x14ac:dyDescent="0.3">
      <c r="C224" s="29"/>
      <c r="D224" s="30"/>
      <c r="E224" s="36"/>
      <c r="F224" s="18"/>
      <c r="G224" s="31"/>
      <c r="H224" s="31"/>
    </row>
    <row r="225" spans="3:8" x14ac:dyDescent="0.3">
      <c r="C225" s="29"/>
      <c r="D225" s="30"/>
      <c r="E225" s="36"/>
      <c r="F225" s="18"/>
      <c r="G225" s="31"/>
      <c r="H225" s="31"/>
    </row>
    <row r="226" spans="3:8" x14ac:dyDescent="0.3">
      <c r="C226" s="29"/>
      <c r="D226" s="30"/>
      <c r="E226" s="36"/>
      <c r="F226" s="18"/>
      <c r="G226" s="31"/>
      <c r="H226" s="31"/>
    </row>
    <row r="227" spans="3:8" x14ac:dyDescent="0.3">
      <c r="C227" s="29"/>
      <c r="D227" s="30"/>
      <c r="E227" s="36"/>
      <c r="F227" s="18"/>
      <c r="G227" s="31"/>
      <c r="H227" s="31"/>
    </row>
    <row r="228" spans="3:8" x14ac:dyDescent="0.3">
      <c r="C228" s="40"/>
      <c r="D228" s="41"/>
      <c r="E228" s="36"/>
      <c r="F228" s="18"/>
      <c r="G228" s="31"/>
      <c r="H228" s="31"/>
    </row>
    <row r="229" spans="3:8" x14ac:dyDescent="0.3">
      <c r="C229" s="29"/>
      <c r="D229" s="30"/>
      <c r="E229" s="36"/>
      <c r="F229" s="18"/>
      <c r="G229" s="31"/>
      <c r="H229" s="31"/>
    </row>
    <row r="230" spans="3:8" x14ac:dyDescent="0.3">
      <c r="F230" s="18"/>
      <c r="G230" s="31"/>
      <c r="H230" s="31"/>
    </row>
    <row r="231" spans="3:8" x14ac:dyDescent="0.3">
      <c r="C231" s="40"/>
      <c r="D231" s="41"/>
      <c r="E231" s="42"/>
      <c r="F231" s="18"/>
      <c r="G231" s="31"/>
      <c r="H231" s="31"/>
    </row>
    <row r="232" spans="3:8" x14ac:dyDescent="0.3">
      <c r="C232" s="40"/>
      <c r="D232" s="41"/>
      <c r="E232" s="36"/>
      <c r="F232" s="18"/>
      <c r="G232" s="31"/>
      <c r="H232" s="31"/>
    </row>
    <row r="233" spans="3:8" x14ac:dyDescent="0.3">
      <c r="C233" s="40"/>
      <c r="D233" s="41"/>
      <c r="E233" s="36"/>
      <c r="F233" s="18"/>
      <c r="G233" s="31"/>
      <c r="H233" s="31"/>
    </row>
    <row r="234" spans="3:8" x14ac:dyDescent="0.3">
      <c r="C234" s="40"/>
      <c r="D234" s="41"/>
      <c r="E234" s="42"/>
      <c r="F234" s="18"/>
      <c r="G234" s="31"/>
      <c r="H234" s="31"/>
    </row>
    <row r="235" spans="3:8" x14ac:dyDescent="0.3">
      <c r="C235" s="40"/>
      <c r="D235" s="41"/>
      <c r="E235" s="42"/>
      <c r="F235" s="18"/>
      <c r="G235" s="31"/>
      <c r="H235" s="31"/>
    </row>
    <row r="236" spans="3:8" x14ac:dyDescent="0.3">
      <c r="C236" s="40"/>
      <c r="D236" s="41"/>
      <c r="E236" s="42"/>
      <c r="F236" s="18"/>
      <c r="G236" s="31"/>
      <c r="H236" s="31"/>
    </row>
    <row r="237" spans="3:8" x14ac:dyDescent="0.3">
      <c r="C237" s="40"/>
      <c r="D237" s="41"/>
      <c r="E237" s="42"/>
      <c r="F237" s="18"/>
      <c r="G237" s="31"/>
      <c r="H237" s="31"/>
    </row>
    <row r="238" spans="3:8" x14ac:dyDescent="0.3">
      <c r="C238" s="40"/>
      <c r="D238" s="41"/>
      <c r="E238" s="42"/>
      <c r="F238" s="18"/>
      <c r="G238" s="31"/>
      <c r="H238" s="31"/>
    </row>
    <row r="239" spans="3:8" x14ac:dyDescent="0.3">
      <c r="C239" s="40"/>
      <c r="D239" s="41"/>
      <c r="E239" s="42"/>
      <c r="F239" s="18"/>
      <c r="G239" s="31"/>
      <c r="H239" s="31"/>
    </row>
    <row r="240" spans="3:8" x14ac:dyDescent="0.3">
      <c r="C240" s="40"/>
      <c r="D240" s="41"/>
      <c r="E240" s="42"/>
      <c r="F240" s="18"/>
      <c r="G240" s="31"/>
      <c r="H240" s="31"/>
    </row>
    <row r="241" spans="3:8" x14ac:dyDescent="0.3">
      <c r="C241" s="40"/>
      <c r="D241" s="41"/>
      <c r="E241" s="42"/>
      <c r="F241" s="18"/>
      <c r="G241" s="31"/>
      <c r="H241" s="31"/>
    </row>
    <row r="242" spans="3:8" x14ac:dyDescent="0.3">
      <c r="C242" s="40"/>
      <c r="D242" s="41"/>
      <c r="E242" s="42"/>
      <c r="F242" s="18"/>
      <c r="G242" s="31"/>
      <c r="H242" s="31"/>
    </row>
    <row r="243" spans="3:8" x14ac:dyDescent="0.3">
      <c r="C243" s="40"/>
      <c r="D243" s="41"/>
      <c r="E243" s="42"/>
      <c r="F243" s="18"/>
      <c r="G243" s="38"/>
      <c r="H243" s="38"/>
    </row>
    <row r="244" spans="3:8" x14ac:dyDescent="0.3">
      <c r="F244" s="18"/>
      <c r="G244" s="31"/>
      <c r="H244" s="31"/>
    </row>
    <row r="245" spans="3:8" x14ac:dyDescent="0.3">
      <c r="F245" s="18"/>
      <c r="G245" s="45"/>
      <c r="H245" s="45"/>
    </row>
    <row r="246" spans="3:8" x14ac:dyDescent="0.3">
      <c r="C246" s="29"/>
      <c r="D246" s="30"/>
      <c r="E246" s="42"/>
      <c r="F246" s="18"/>
      <c r="G246" s="31"/>
      <c r="H246" s="31"/>
    </row>
    <row r="247" spans="3:8" x14ac:dyDescent="0.3">
      <c r="C247" s="29"/>
      <c r="D247" s="30"/>
      <c r="E247" s="42"/>
      <c r="F247" s="18"/>
      <c r="G247" s="31"/>
      <c r="H247" s="31"/>
    </row>
    <row r="248" spans="3:8" x14ac:dyDescent="0.3">
      <c r="F248" s="18"/>
      <c r="G248" s="31"/>
      <c r="H248" s="31"/>
    </row>
    <row r="249" spans="3:8" x14ac:dyDescent="0.3">
      <c r="F249" s="18"/>
      <c r="G249" s="45"/>
      <c r="H249" s="45"/>
    </row>
    <row r="250" spans="3:8" x14ac:dyDescent="0.3">
      <c r="C250" s="29"/>
      <c r="D250" s="30"/>
      <c r="E250" s="42"/>
      <c r="F250" s="18"/>
      <c r="G250" s="31"/>
      <c r="H250" s="31"/>
    </row>
    <row r="251" spans="3:8" x14ac:dyDescent="0.3">
      <c r="C251" s="40"/>
      <c r="D251" s="41"/>
      <c r="E251" s="36"/>
      <c r="F251" s="18"/>
      <c r="G251" s="31"/>
      <c r="H251" s="31"/>
    </row>
    <row r="252" spans="3:8" x14ac:dyDescent="0.3">
      <c r="C252" s="29"/>
      <c r="D252" s="30"/>
      <c r="E252" s="36"/>
      <c r="F252" s="18"/>
      <c r="G252" s="31"/>
      <c r="H252" s="31"/>
    </row>
    <row r="253" spans="3:8" x14ac:dyDescent="0.3">
      <c r="C253" s="29"/>
      <c r="D253" s="30"/>
      <c r="E253" s="36"/>
      <c r="F253" s="18"/>
      <c r="G253" s="31"/>
      <c r="H253" s="31"/>
    </row>
    <row r="254" spans="3:8" x14ac:dyDescent="0.3">
      <c r="F254" s="18"/>
      <c r="G254" s="45"/>
      <c r="H254" s="45"/>
    </row>
    <row r="255" spans="3:8" x14ac:dyDescent="0.3">
      <c r="C255" s="40"/>
      <c r="D255" s="41"/>
      <c r="F255" s="18"/>
      <c r="G255" s="31"/>
      <c r="H255" s="31"/>
    </row>
    <row r="256" spans="3:8" x14ac:dyDescent="0.3">
      <c r="C256" s="40"/>
      <c r="D256" s="41"/>
      <c r="F256" s="18"/>
      <c r="G256" s="31"/>
      <c r="H256" s="31"/>
    </row>
    <row r="257" spans="3:8" x14ac:dyDescent="0.3">
      <c r="F257" s="18"/>
      <c r="G257" s="31"/>
      <c r="H257" s="31"/>
    </row>
    <row r="258" spans="3:8" x14ac:dyDescent="0.3">
      <c r="F258" s="18"/>
      <c r="G258" s="45"/>
      <c r="H258" s="45"/>
    </row>
    <row r="259" spans="3:8" x14ac:dyDescent="0.3">
      <c r="C259" s="29"/>
      <c r="D259" s="30"/>
      <c r="F259" s="18"/>
      <c r="G259" s="31"/>
      <c r="H259" s="31"/>
    </row>
    <row r="260" spans="3:8" x14ac:dyDescent="0.3">
      <c r="F260" s="18"/>
      <c r="G260" s="54"/>
      <c r="H260" s="54"/>
    </row>
    <row r="261" spans="3:8" x14ac:dyDescent="0.3">
      <c r="F261" s="18"/>
      <c r="G261" s="54"/>
      <c r="H261" s="54"/>
    </row>
    <row r="262" spans="3:8" x14ac:dyDescent="0.3">
      <c r="G262" s="69"/>
      <c r="H262" s="69"/>
    </row>
    <row r="263" spans="3:8" x14ac:dyDescent="0.3">
      <c r="G263" s="70"/>
      <c r="H263" s="70"/>
    </row>
  </sheetData>
  <mergeCells count="18">
    <mergeCell ref="R32:R33"/>
    <mergeCell ref="R34:R35"/>
    <mergeCell ref="R94:R95"/>
    <mergeCell ref="I155:K155"/>
    <mergeCell ref="R40:R41"/>
    <mergeCell ref="R72:R73"/>
    <mergeCell ref="R101:R102"/>
    <mergeCell ref="R103:R105"/>
    <mergeCell ref="R109:R112"/>
    <mergeCell ref="R117:R118"/>
    <mergeCell ref="R119:R120"/>
    <mergeCell ref="R129:R131"/>
    <mergeCell ref="R30:R31"/>
    <mergeCell ref="R10:R11"/>
    <mergeCell ref="R22:R23"/>
    <mergeCell ref="R24:R25"/>
    <mergeCell ref="R26:R27"/>
    <mergeCell ref="R28:R29"/>
  </mergeCells>
  <phoneticPr fontId="4" type="noConversion"/>
  <printOptions horizontalCentered="1" gridLines="1"/>
  <pageMargins left="0.3" right="0.3" top="0.6" bottom="0.5" header="0.3" footer="0.3"/>
  <pageSetup scale="74" fitToHeight="0" orientation="landscape" r:id="rId1"/>
  <headerFooter alignWithMargins="0">
    <oddHeader>&amp;CThe University of Toledo Buildings 
Name, Number, Abbreviation, Construction Year, Age, Gross Square Feet, Address, ODHE Classification, and Funding Category, &amp;D</oddHeader>
    <oddFooter>&amp;L&amp;Z&amp;F&amp;R&amp;P</oddFooter>
  </headerFooter>
  <rowBreaks count="2" manualBreakCount="2">
    <brk id="75" max="16383" man="1"/>
    <brk id="97" max="16383" man="1"/>
  </rowBreaks>
  <ignoredErrors>
    <ignoredError sqref="C94:C95" numberStoredAsText="1"/>
    <ignoredError sqref="H131 H105:H120 H95 H67 H35:H44 H11" formulaRange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414745-A168-4E77-B952-BB4DFD8E3B6C}">
  <dimension ref="A1:D14"/>
  <sheetViews>
    <sheetView workbookViewId="0">
      <selection activeCell="A14" sqref="A14"/>
    </sheetView>
  </sheetViews>
  <sheetFormatPr defaultRowHeight="13.2" x14ac:dyDescent="0.25"/>
  <cols>
    <col min="1" max="1" width="38.109375" customWidth="1"/>
    <col min="3" max="3" width="19.109375" customWidth="1"/>
  </cols>
  <sheetData>
    <row r="1" spans="1:4" ht="18" x14ac:dyDescent="0.35">
      <c r="A1" s="1" t="s">
        <v>460</v>
      </c>
      <c r="B1" s="1"/>
      <c r="C1" s="9">
        <f ca="1">TODAY()</f>
        <v>46162</v>
      </c>
    </row>
    <row r="3" spans="1:4" ht="18" customHeight="1" thickBot="1" x14ac:dyDescent="0.35">
      <c r="A3" s="2" t="s">
        <v>452</v>
      </c>
      <c r="B3" s="92" t="s">
        <v>462</v>
      </c>
      <c r="C3" s="92"/>
    </row>
    <row r="4" spans="1:4" x14ac:dyDescent="0.25">
      <c r="A4" s="3" t="s">
        <v>454</v>
      </c>
      <c r="B4" s="93">
        <f>'Building Data'!R74</f>
        <v>59</v>
      </c>
      <c r="C4" s="93"/>
      <c r="D4" s="8"/>
    </row>
    <row r="5" spans="1:4" x14ac:dyDescent="0.25">
      <c r="A5" s="3" t="s">
        <v>455</v>
      </c>
      <c r="B5" s="91">
        <f>'Building Data'!R132</f>
        <v>19</v>
      </c>
      <c r="C5" s="91"/>
      <c r="D5" s="8"/>
    </row>
    <row r="6" spans="1:4" x14ac:dyDescent="0.25">
      <c r="A6" s="3" t="s">
        <v>456</v>
      </c>
      <c r="B6" s="91">
        <f>'Building Data'!R80</f>
        <v>3</v>
      </c>
      <c r="C6" s="91"/>
    </row>
    <row r="7" spans="1:4" x14ac:dyDescent="0.25">
      <c r="A7" s="3" t="s">
        <v>457</v>
      </c>
      <c r="B7" s="91">
        <f>'Building Data'!R84</f>
        <v>1</v>
      </c>
      <c r="C7" s="91"/>
    </row>
    <row r="8" spans="1:4" x14ac:dyDescent="0.25">
      <c r="A8" s="3" t="s">
        <v>458</v>
      </c>
      <c r="B8" s="91">
        <f>'Building Data'!R89</f>
        <v>2</v>
      </c>
      <c r="C8" s="91"/>
    </row>
    <row r="9" spans="1:4" x14ac:dyDescent="0.25">
      <c r="A9" s="3" t="s">
        <v>459</v>
      </c>
      <c r="B9" s="91">
        <f>'Building Data'!R96</f>
        <v>3</v>
      </c>
      <c r="C9" s="91"/>
    </row>
    <row r="10" spans="1:4" ht="15" thickBot="1" x14ac:dyDescent="0.35">
      <c r="A10" s="4" t="s">
        <v>453</v>
      </c>
      <c r="B10" s="92">
        <f>SUM(B4:B9)</f>
        <v>87</v>
      </c>
      <c r="C10" s="92"/>
    </row>
    <row r="11" spans="1:4" ht="14.4" x14ac:dyDescent="0.3">
      <c r="A11" s="5"/>
      <c r="B11" s="6"/>
      <c r="C11" s="6"/>
    </row>
    <row r="12" spans="1:4" x14ac:dyDescent="0.25">
      <c r="A12" t="s">
        <v>463</v>
      </c>
    </row>
    <row r="13" spans="1:4" x14ac:dyDescent="0.25">
      <c r="A13" t="s">
        <v>464</v>
      </c>
    </row>
    <row r="14" spans="1:4" ht="16.2" x14ac:dyDescent="0.3">
      <c r="A14" s="7"/>
    </row>
  </sheetData>
  <mergeCells count="8">
    <mergeCell ref="B9:C9"/>
    <mergeCell ref="B10:C10"/>
    <mergeCell ref="B3:C3"/>
    <mergeCell ref="B4:C4"/>
    <mergeCell ref="B5:C5"/>
    <mergeCell ref="B6:C6"/>
    <mergeCell ref="B7:C7"/>
    <mergeCell ref="B8:C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2CBE4-9A11-450B-B935-7FB907AF58AD}">
  <dimension ref="A1:B74"/>
  <sheetViews>
    <sheetView workbookViewId="0">
      <selection activeCell="F65" sqref="F65"/>
    </sheetView>
  </sheetViews>
  <sheetFormatPr defaultRowHeight="13.2" x14ac:dyDescent="0.25"/>
  <cols>
    <col min="1" max="1" width="30.109375" customWidth="1"/>
    <col min="2" max="2" width="35.6640625" customWidth="1"/>
  </cols>
  <sheetData>
    <row r="1" spans="1:2" ht="14.4" x14ac:dyDescent="0.3">
      <c r="A1" s="10" t="s">
        <v>498</v>
      </c>
      <c r="B1" s="10" t="s">
        <v>499</v>
      </c>
    </row>
    <row r="3" spans="1:2" ht="14.4" x14ac:dyDescent="0.3">
      <c r="A3" s="11" t="s">
        <v>500</v>
      </c>
      <c r="B3" s="12"/>
    </row>
    <row r="4" spans="1:2" x14ac:dyDescent="0.25">
      <c r="A4" t="s">
        <v>501</v>
      </c>
      <c r="B4" t="s">
        <v>502</v>
      </c>
    </row>
    <row r="5" spans="1:2" x14ac:dyDescent="0.25">
      <c r="A5" t="s">
        <v>503</v>
      </c>
      <c r="B5" t="s">
        <v>504</v>
      </c>
    </row>
    <row r="6" spans="1:2" x14ac:dyDescent="0.25">
      <c r="A6" t="s">
        <v>505</v>
      </c>
      <c r="B6" t="s">
        <v>506</v>
      </c>
    </row>
    <row r="7" spans="1:2" x14ac:dyDescent="0.25">
      <c r="A7" t="s">
        <v>507</v>
      </c>
      <c r="B7" t="s">
        <v>508</v>
      </c>
    </row>
    <row r="8" spans="1:2" x14ac:dyDescent="0.25">
      <c r="A8" t="s">
        <v>509</v>
      </c>
      <c r="B8" t="s">
        <v>510</v>
      </c>
    </row>
    <row r="9" spans="1:2" x14ac:dyDescent="0.25">
      <c r="A9" t="s">
        <v>511</v>
      </c>
      <c r="B9" t="s">
        <v>512</v>
      </c>
    </row>
    <row r="10" spans="1:2" x14ac:dyDescent="0.25">
      <c r="A10" t="s">
        <v>513</v>
      </c>
      <c r="B10" t="s">
        <v>514</v>
      </c>
    </row>
    <row r="11" spans="1:2" x14ac:dyDescent="0.25">
      <c r="A11" t="s">
        <v>515</v>
      </c>
      <c r="B11" t="s">
        <v>516</v>
      </c>
    </row>
    <row r="12" spans="1:2" x14ac:dyDescent="0.25">
      <c r="A12" t="s">
        <v>517</v>
      </c>
      <c r="B12" t="s">
        <v>518</v>
      </c>
    </row>
    <row r="13" spans="1:2" x14ac:dyDescent="0.25">
      <c r="A13" t="s">
        <v>519</v>
      </c>
      <c r="B13" t="s">
        <v>520</v>
      </c>
    </row>
    <row r="14" spans="1:2" x14ac:dyDescent="0.25">
      <c r="A14" t="s">
        <v>521</v>
      </c>
      <c r="B14" t="s">
        <v>522</v>
      </c>
    </row>
    <row r="15" spans="1:2" x14ac:dyDescent="0.25">
      <c r="A15" t="s">
        <v>523</v>
      </c>
      <c r="B15" t="s">
        <v>524</v>
      </c>
    </row>
    <row r="16" spans="1:2" x14ac:dyDescent="0.25">
      <c r="A16" t="s">
        <v>525</v>
      </c>
      <c r="B16" t="s">
        <v>526</v>
      </c>
    </row>
    <row r="17" spans="1:2" x14ac:dyDescent="0.25">
      <c r="A17" t="s">
        <v>527</v>
      </c>
      <c r="B17" t="s">
        <v>528</v>
      </c>
    </row>
    <row r="18" spans="1:2" x14ac:dyDescent="0.25">
      <c r="A18" t="s">
        <v>529</v>
      </c>
      <c r="B18" t="s">
        <v>530</v>
      </c>
    </row>
    <row r="19" spans="1:2" x14ac:dyDescent="0.25">
      <c r="A19" t="s">
        <v>531</v>
      </c>
      <c r="B19" t="s">
        <v>532</v>
      </c>
    </row>
    <row r="20" spans="1:2" x14ac:dyDescent="0.25">
      <c r="A20" t="s">
        <v>533</v>
      </c>
      <c r="B20" t="s">
        <v>534</v>
      </c>
    </row>
    <row r="21" spans="1:2" x14ac:dyDescent="0.25">
      <c r="A21" t="s">
        <v>535</v>
      </c>
      <c r="B21" t="s">
        <v>536</v>
      </c>
    </row>
    <row r="22" spans="1:2" x14ac:dyDescent="0.25">
      <c r="A22" t="s">
        <v>537</v>
      </c>
      <c r="B22" t="s">
        <v>538</v>
      </c>
    </row>
    <row r="23" spans="1:2" x14ac:dyDescent="0.25">
      <c r="A23" t="s">
        <v>539</v>
      </c>
      <c r="B23" t="s">
        <v>540</v>
      </c>
    </row>
    <row r="24" spans="1:2" x14ac:dyDescent="0.25">
      <c r="A24" t="s">
        <v>541</v>
      </c>
      <c r="B24" t="s">
        <v>542</v>
      </c>
    </row>
    <row r="25" spans="1:2" x14ac:dyDescent="0.25">
      <c r="A25" t="s">
        <v>543</v>
      </c>
      <c r="B25" t="s">
        <v>544</v>
      </c>
    </row>
    <row r="26" spans="1:2" x14ac:dyDescent="0.25">
      <c r="A26" t="s">
        <v>545</v>
      </c>
      <c r="B26" t="s">
        <v>546</v>
      </c>
    </row>
    <row r="27" spans="1:2" x14ac:dyDescent="0.25">
      <c r="A27" t="s">
        <v>547</v>
      </c>
      <c r="B27" t="s">
        <v>548</v>
      </c>
    </row>
    <row r="28" spans="1:2" x14ac:dyDescent="0.25">
      <c r="A28" t="s">
        <v>549</v>
      </c>
      <c r="B28" t="s">
        <v>550</v>
      </c>
    </row>
    <row r="29" spans="1:2" x14ac:dyDescent="0.25">
      <c r="A29" t="s">
        <v>551</v>
      </c>
      <c r="B29" t="s">
        <v>552</v>
      </c>
    </row>
    <row r="30" spans="1:2" x14ac:dyDescent="0.25">
      <c r="A30" t="s">
        <v>553</v>
      </c>
      <c r="B30" t="s">
        <v>554</v>
      </c>
    </row>
    <row r="31" spans="1:2" x14ac:dyDescent="0.25">
      <c r="A31" t="s">
        <v>555</v>
      </c>
      <c r="B31" t="s">
        <v>556</v>
      </c>
    </row>
    <row r="32" spans="1:2" x14ac:dyDescent="0.25">
      <c r="A32" t="s">
        <v>557</v>
      </c>
      <c r="B32" t="s">
        <v>558</v>
      </c>
    </row>
    <row r="33" spans="1:2" x14ac:dyDescent="0.25">
      <c r="A33" t="s">
        <v>559</v>
      </c>
      <c r="B33" t="s">
        <v>560</v>
      </c>
    </row>
    <row r="34" spans="1:2" x14ac:dyDescent="0.25">
      <c r="A34" t="s">
        <v>561</v>
      </c>
      <c r="B34" t="s">
        <v>562</v>
      </c>
    </row>
    <row r="35" spans="1:2" x14ac:dyDescent="0.25">
      <c r="A35" t="s">
        <v>563</v>
      </c>
      <c r="B35" t="s">
        <v>564</v>
      </c>
    </row>
    <row r="36" spans="1:2" x14ac:dyDescent="0.25">
      <c r="A36" t="s">
        <v>565</v>
      </c>
      <c r="B36" t="s">
        <v>566</v>
      </c>
    </row>
    <row r="37" spans="1:2" x14ac:dyDescent="0.25">
      <c r="A37" t="s">
        <v>567</v>
      </c>
      <c r="B37" t="s">
        <v>568</v>
      </c>
    </row>
    <row r="38" spans="1:2" x14ac:dyDescent="0.25">
      <c r="A38" t="s">
        <v>569</v>
      </c>
      <c r="B38" t="s">
        <v>570</v>
      </c>
    </row>
    <row r="39" spans="1:2" x14ac:dyDescent="0.25">
      <c r="A39" t="s">
        <v>571</v>
      </c>
      <c r="B39" t="s">
        <v>572</v>
      </c>
    </row>
    <row r="40" spans="1:2" x14ac:dyDescent="0.25">
      <c r="A40" t="s">
        <v>573</v>
      </c>
      <c r="B40" t="s">
        <v>574</v>
      </c>
    </row>
    <row r="41" spans="1:2" x14ac:dyDescent="0.25">
      <c r="A41" t="s">
        <v>575</v>
      </c>
      <c r="B41" t="s">
        <v>576</v>
      </c>
    </row>
    <row r="42" spans="1:2" x14ac:dyDescent="0.25">
      <c r="A42" t="s">
        <v>577</v>
      </c>
      <c r="B42" t="s">
        <v>578</v>
      </c>
    </row>
    <row r="43" spans="1:2" x14ac:dyDescent="0.25">
      <c r="A43" t="s">
        <v>579</v>
      </c>
      <c r="B43" t="s">
        <v>580</v>
      </c>
    </row>
    <row r="44" spans="1:2" x14ac:dyDescent="0.25">
      <c r="A44" t="s">
        <v>581</v>
      </c>
      <c r="B44" t="s">
        <v>582</v>
      </c>
    </row>
    <row r="45" spans="1:2" x14ac:dyDescent="0.25">
      <c r="A45" t="s">
        <v>583</v>
      </c>
      <c r="B45" t="s">
        <v>584</v>
      </c>
    </row>
    <row r="46" spans="1:2" x14ac:dyDescent="0.25">
      <c r="A46" t="s">
        <v>585</v>
      </c>
      <c r="B46" t="s">
        <v>586</v>
      </c>
    </row>
    <row r="47" spans="1:2" x14ac:dyDescent="0.25">
      <c r="A47" t="s">
        <v>587</v>
      </c>
      <c r="B47" t="s">
        <v>588</v>
      </c>
    </row>
    <row r="48" spans="1:2" x14ac:dyDescent="0.25">
      <c r="A48" t="s">
        <v>589</v>
      </c>
      <c r="B48" t="s">
        <v>590</v>
      </c>
    </row>
    <row r="49" spans="1:2" x14ac:dyDescent="0.25">
      <c r="A49" t="s">
        <v>591</v>
      </c>
      <c r="B49" t="s">
        <v>592</v>
      </c>
    </row>
    <row r="52" spans="1:2" ht="14.4" x14ac:dyDescent="0.3">
      <c r="A52" s="11" t="s">
        <v>593</v>
      </c>
      <c r="B52" s="12"/>
    </row>
    <row r="53" spans="1:2" x14ac:dyDescent="0.25">
      <c r="A53" t="s">
        <v>594</v>
      </c>
      <c r="B53" t="s">
        <v>595</v>
      </c>
    </row>
    <row r="54" spans="1:2" x14ac:dyDescent="0.25">
      <c r="A54" t="s">
        <v>596</v>
      </c>
      <c r="B54" t="s">
        <v>597</v>
      </c>
    </row>
    <row r="55" spans="1:2" x14ac:dyDescent="0.25">
      <c r="A55" t="s">
        <v>598</v>
      </c>
      <c r="B55" t="s">
        <v>599</v>
      </c>
    </row>
    <row r="56" spans="1:2" x14ac:dyDescent="0.25">
      <c r="A56" t="s">
        <v>598</v>
      </c>
      <c r="B56" t="s">
        <v>600</v>
      </c>
    </row>
    <row r="57" spans="1:2" x14ac:dyDescent="0.25">
      <c r="A57" t="s">
        <v>601</v>
      </c>
      <c r="B57" t="s">
        <v>602</v>
      </c>
    </row>
    <row r="58" spans="1:2" x14ac:dyDescent="0.25">
      <c r="A58" t="s">
        <v>603</v>
      </c>
      <c r="B58" t="s">
        <v>604</v>
      </c>
    </row>
    <row r="59" spans="1:2" x14ac:dyDescent="0.25">
      <c r="A59" t="s">
        <v>605</v>
      </c>
      <c r="B59" t="s">
        <v>606</v>
      </c>
    </row>
    <row r="60" spans="1:2" x14ac:dyDescent="0.25">
      <c r="A60" t="s">
        <v>607</v>
      </c>
      <c r="B60" t="s">
        <v>608</v>
      </c>
    </row>
    <row r="61" spans="1:2" x14ac:dyDescent="0.25">
      <c r="A61" t="s">
        <v>609</v>
      </c>
      <c r="B61" t="s">
        <v>610</v>
      </c>
    </row>
    <row r="62" spans="1:2" x14ac:dyDescent="0.25">
      <c r="A62" t="s">
        <v>611</v>
      </c>
      <c r="B62" t="s">
        <v>608</v>
      </c>
    </row>
    <row r="63" spans="1:2" x14ac:dyDescent="0.25">
      <c r="A63" t="s">
        <v>612</v>
      </c>
      <c r="B63" t="s">
        <v>613</v>
      </c>
    </row>
    <row r="64" spans="1:2" x14ac:dyDescent="0.25">
      <c r="A64" t="s">
        <v>614</v>
      </c>
      <c r="B64" t="s">
        <v>615</v>
      </c>
    </row>
    <row r="65" spans="1:2" x14ac:dyDescent="0.25">
      <c r="A65" t="s">
        <v>616</v>
      </c>
      <c r="B65" t="s">
        <v>617</v>
      </c>
    </row>
    <row r="66" spans="1:2" x14ac:dyDescent="0.25">
      <c r="A66" t="s">
        <v>618</v>
      </c>
    </row>
    <row r="67" spans="1:2" x14ac:dyDescent="0.25">
      <c r="A67" t="s">
        <v>619</v>
      </c>
      <c r="B67" t="s">
        <v>604</v>
      </c>
    </row>
    <row r="68" spans="1:2" x14ac:dyDescent="0.25">
      <c r="A68" t="s">
        <v>620</v>
      </c>
      <c r="B68" t="s">
        <v>621</v>
      </c>
    </row>
    <row r="69" spans="1:2" x14ac:dyDescent="0.25">
      <c r="A69" t="s">
        <v>622</v>
      </c>
      <c r="B69" t="s">
        <v>623</v>
      </c>
    </row>
    <row r="70" spans="1:2" x14ac:dyDescent="0.25">
      <c r="A70" t="s">
        <v>624</v>
      </c>
      <c r="B70" t="s">
        <v>625</v>
      </c>
    </row>
    <row r="71" spans="1:2" x14ac:dyDescent="0.25">
      <c r="A71" t="s">
        <v>626</v>
      </c>
      <c r="B71" t="s">
        <v>627</v>
      </c>
    </row>
    <row r="72" spans="1:2" x14ac:dyDescent="0.25">
      <c r="A72" t="s">
        <v>628</v>
      </c>
      <c r="B72" t="s">
        <v>629</v>
      </c>
    </row>
    <row r="73" spans="1:2" x14ac:dyDescent="0.25">
      <c r="A73" t="s">
        <v>630</v>
      </c>
      <c r="B73" t="s">
        <v>631</v>
      </c>
    </row>
    <row r="74" spans="1:2" x14ac:dyDescent="0.25">
      <c r="A74" t="s">
        <v>632</v>
      </c>
      <c r="B74" t="s">
        <v>633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B4D6A633533045B9DCB0AFAB9176F8" ma:contentTypeVersion="0" ma:contentTypeDescription="Create a new document." ma:contentTypeScope="" ma:versionID="fd507c9f2b4ddd79a04a5bf4cc147ba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84c390a07b92f3072bc78982b6f0c3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311C73A-EBEC-43E9-B751-3C6B5D36F7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5B603E-96D3-4531-B5B7-124907BD449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36B5A3B-BB18-48E5-B42B-106159178D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Building Data</vt:lpstr>
      <vt:lpstr># of Buildings (I.R. 1)</vt:lpstr>
      <vt:lpstr>Parking Lots Addresses</vt:lpstr>
      <vt:lpstr>'Building Data'!Print_Area</vt:lpstr>
      <vt:lpstr>'Building Data'!Print_Titles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Garey, Thomas L</dc:creator>
  <cp:lastModifiedBy>Walsh, Kathleen</cp:lastModifiedBy>
  <cp:lastPrinted>2025-02-04T13:25:37Z</cp:lastPrinted>
  <dcterms:created xsi:type="dcterms:W3CDTF">2006-04-10T13:25:36Z</dcterms:created>
  <dcterms:modified xsi:type="dcterms:W3CDTF">2026-05-20T16:53:04Z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0x010100A0B4D6A633533045B9DCB0AFAB9176F8</vt:lpwstr>
  </property>
</Properties>
</file>