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Facilities\facc1\Website\Capital\"/>
    </mc:Choice>
  </mc:AlternateContent>
  <bookViews>
    <workbookView xWindow="5655" yWindow="2835" windowWidth="28800" windowHeight="15255" tabRatio="793"/>
  </bookViews>
  <sheets>
    <sheet name="Instructions" sheetId="6" r:id="rId1"/>
    <sheet name="Change Order" sheetId="4" r:id="rId2"/>
    <sheet name="Contractor" sheetId="10" r:id="rId3"/>
    <sheet name="CMR" sheetId="12" r:id="rId4"/>
    <sheet name="DB" sheetId="11" r:id="rId5"/>
    <sheet name="Prime Detail" sheetId="8" r:id="rId6"/>
    <sheet name="A" sheetId="16" r:id="rId7"/>
    <sheet name="B" sheetId="19" r:id="rId8"/>
    <sheet name="C" sheetId="20" r:id="rId9"/>
    <sheet name="D" sheetId="21" r:id="rId10"/>
    <sheet name="E" sheetId="22" r:id="rId11"/>
    <sheet name="F" sheetId="23" r:id="rId12"/>
    <sheet name="G" sheetId="24" r:id="rId13"/>
    <sheet name="H" sheetId="25" r:id="rId14"/>
    <sheet name="J" sheetId="26" r:id="rId15"/>
    <sheet name="K" sheetId="27" r:id="rId16"/>
    <sheet name="M" sheetId="28" r:id="rId17"/>
    <sheet name="N" sheetId="29" r:id="rId18"/>
    <sheet name="P" sheetId="30" r:id="rId19"/>
    <sheet name="R" sheetId="31" r:id="rId20"/>
    <sheet name="S" sheetId="32" r:id="rId21"/>
  </sheets>
  <definedNames>
    <definedName name="_xlnm.Print_Area" localSheetId="6">A!$A$1:$Y$268</definedName>
    <definedName name="_xlnm.Print_Area" localSheetId="7">B!$A$1:$Y$268</definedName>
    <definedName name="_xlnm.Print_Area" localSheetId="8">'C'!$A$1:$Y$268</definedName>
    <definedName name="_xlnm.Print_Area" localSheetId="1">'Change Order'!$A$1:$X$61</definedName>
    <definedName name="_xlnm.Print_Area" localSheetId="3">CMR!$A$1:$Y$72</definedName>
    <definedName name="_xlnm.Print_Area" localSheetId="2">Contractor!$A$1:$Y$72</definedName>
    <definedName name="_xlnm.Print_Area" localSheetId="9">D!$A$1:$Y$268</definedName>
    <definedName name="_xlnm.Print_Area" localSheetId="4">DB!$A$1:$Y$73</definedName>
    <definedName name="_xlnm.Print_Area" localSheetId="10">E!$A$1:$Y$268</definedName>
    <definedName name="_xlnm.Print_Area" localSheetId="11">F!$A$1:$Y$268</definedName>
    <definedName name="_xlnm.Print_Area" localSheetId="12">G!$A$1:$Y$268</definedName>
    <definedName name="_xlnm.Print_Area" localSheetId="13">H!$A$1:$Y$268</definedName>
    <definedName name="_xlnm.Print_Area" localSheetId="0">Instructions!$A$1:$X$118</definedName>
    <definedName name="_xlnm.Print_Area" localSheetId="14">J!$A$1:$Y$268</definedName>
    <definedName name="_xlnm.Print_Area" localSheetId="15">K!$A$1:$Y$268</definedName>
    <definedName name="_xlnm.Print_Area" localSheetId="16">M!$A$1:$Y$268</definedName>
    <definedName name="_xlnm.Print_Area" localSheetId="17">N!$A$1:$Y$268</definedName>
    <definedName name="_xlnm.Print_Area" localSheetId="18">P!$A$1:$Y$268</definedName>
    <definedName name="_xlnm.Print_Area" localSheetId="5">'Prime Detail'!$A$1:$Y$131</definedName>
    <definedName name="_xlnm.Print_Area" localSheetId="19">'R'!$A$1:$Y$268</definedName>
    <definedName name="_xlnm.Print_Area" localSheetId="20">S!$A$1:$Y$268</definedName>
    <definedName name="_xlnm.Print_Titles" localSheetId="0">Instructions!$1:$3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2" l="1"/>
  <c r="T113" i="8" l="1"/>
  <c r="W113" i="8" s="1"/>
  <c r="Q113" i="8"/>
  <c r="T112" i="8"/>
  <c r="Q112" i="8"/>
  <c r="T111" i="8"/>
  <c r="W111" i="8" s="1"/>
  <c r="Q111" i="8"/>
  <c r="T110" i="8"/>
  <c r="Q110" i="8"/>
  <c r="T109" i="8"/>
  <c r="Q109" i="8"/>
  <c r="T108" i="8"/>
  <c r="Q108" i="8"/>
  <c r="T107" i="8"/>
  <c r="Q107" i="8"/>
  <c r="T106" i="8"/>
  <c r="Q106" i="8"/>
  <c r="T105" i="8"/>
  <c r="W105" i="8" s="1"/>
  <c r="Q105" i="8"/>
  <c r="T104" i="8"/>
  <c r="Q104" i="8"/>
  <c r="Q76" i="8"/>
  <c r="R74" i="8"/>
  <c r="U90" i="8"/>
  <c r="U89" i="8"/>
  <c r="U88" i="8"/>
  <c r="U87" i="8"/>
  <c r="U86" i="8"/>
  <c r="U85" i="8"/>
  <c r="U84" i="8"/>
  <c r="U83" i="8"/>
  <c r="U82" i="8"/>
  <c r="U81" i="8"/>
  <c r="T128" i="8"/>
  <c r="Q128" i="8"/>
  <c r="T127" i="8"/>
  <c r="Q127" i="8"/>
  <c r="T126" i="8"/>
  <c r="Q126" i="8"/>
  <c r="T125" i="8"/>
  <c r="Q125" i="8"/>
  <c r="T124" i="8"/>
  <c r="Q124" i="8"/>
  <c r="T123" i="8"/>
  <c r="Q123" i="8"/>
  <c r="T122" i="8"/>
  <c r="Q122" i="8"/>
  <c r="T121" i="8"/>
  <c r="Q121" i="8"/>
  <c r="T120" i="8"/>
  <c r="Q120" i="8"/>
  <c r="T119" i="8"/>
  <c r="Q119" i="8"/>
  <c r="T118" i="8"/>
  <c r="Q118" i="8"/>
  <c r="T117" i="8"/>
  <c r="Q117" i="8"/>
  <c r="T116" i="8"/>
  <c r="Q116" i="8"/>
  <c r="T115" i="8"/>
  <c r="Q115" i="8"/>
  <c r="T114" i="8"/>
  <c r="Q114" i="8"/>
  <c r="T103" i="8"/>
  <c r="Q103" i="8"/>
  <c r="T102" i="8"/>
  <c r="Q102" i="8"/>
  <c r="T101" i="8"/>
  <c r="Q101" i="8"/>
  <c r="T100" i="8"/>
  <c r="Q100" i="8"/>
  <c r="T99" i="8"/>
  <c r="Q99" i="8"/>
  <c r="T98" i="8"/>
  <c r="Q98" i="8"/>
  <c r="L131" i="8"/>
  <c r="T97" i="8"/>
  <c r="Q97" i="8"/>
  <c r="W104" i="8" l="1"/>
  <c r="W110" i="8"/>
  <c r="W112" i="8"/>
  <c r="W109" i="8"/>
  <c r="W107" i="8"/>
  <c r="W106" i="8"/>
  <c r="W108" i="8"/>
  <c r="W98" i="8"/>
  <c r="W100" i="8"/>
  <c r="W118" i="8"/>
  <c r="W124" i="8"/>
  <c r="W126" i="8"/>
  <c r="W116" i="8"/>
  <c r="W102" i="8"/>
  <c r="W114" i="8"/>
  <c r="W120" i="8"/>
  <c r="W122" i="8"/>
  <c r="W128" i="8"/>
  <c r="W97" i="8"/>
  <c r="U91" i="8"/>
  <c r="V48" i="8" s="1"/>
  <c r="W101" i="8"/>
  <c r="W103" i="8"/>
  <c r="W115" i="8"/>
  <c r="W123" i="8"/>
  <c r="W127" i="8"/>
  <c r="W99" i="8"/>
  <c r="W117" i="8"/>
  <c r="W119" i="8"/>
  <c r="W121" i="8"/>
  <c r="W125" i="8"/>
  <c r="W72" i="8"/>
  <c r="W74" i="8" s="1"/>
  <c r="U72" i="8"/>
  <c r="U74" i="8" s="1"/>
  <c r="Q72" i="8"/>
  <c r="B76" i="8"/>
  <c r="E74" i="8"/>
  <c r="B73" i="8"/>
  <c r="B72" i="8"/>
  <c r="Q43" i="12" l="1"/>
  <c r="Q46" i="11"/>
  <c r="Q46" i="10"/>
  <c r="U129" i="8"/>
  <c r="V49" i="8" s="1"/>
  <c r="Q47" i="11" s="1"/>
  <c r="V265" i="23"/>
  <c r="AB265" i="23"/>
  <c r="V200" i="23"/>
  <c r="V265" i="22"/>
  <c r="V200" i="22"/>
  <c r="Q47" i="10" l="1"/>
  <c r="Q44" i="12"/>
  <c r="V60" i="32"/>
  <c r="Q60" i="32"/>
  <c r="L60" i="32"/>
  <c r="I57" i="32"/>
  <c r="I55" i="32"/>
  <c r="I53" i="32"/>
  <c r="V51" i="32"/>
  <c r="Q51" i="32"/>
  <c r="L51" i="32"/>
  <c r="V50" i="32"/>
  <c r="Q50" i="32"/>
  <c r="L50" i="32"/>
  <c r="V47" i="32"/>
  <c r="Q47" i="32"/>
  <c r="L47" i="32"/>
  <c r="V44" i="32"/>
  <c r="Q44" i="32"/>
  <c r="L44" i="32"/>
  <c r="V41" i="32"/>
  <c r="Q41" i="32"/>
  <c r="L41" i="32"/>
  <c r="V38" i="32"/>
  <c r="Q38" i="32"/>
  <c r="L38" i="32"/>
  <c r="V60" i="31"/>
  <c r="Q60" i="31"/>
  <c r="L60" i="31"/>
  <c r="I57" i="31"/>
  <c r="I55" i="31"/>
  <c r="I53" i="31"/>
  <c r="V51" i="31"/>
  <c r="Q51" i="31"/>
  <c r="L51" i="31"/>
  <c r="V50" i="31"/>
  <c r="Q50" i="31"/>
  <c r="L50" i="31"/>
  <c r="V47" i="31"/>
  <c r="Q47" i="31"/>
  <c r="L47" i="31"/>
  <c r="V44" i="31"/>
  <c r="Q44" i="31"/>
  <c r="L44" i="31"/>
  <c r="V41" i="31"/>
  <c r="Q41" i="31"/>
  <c r="L41" i="31"/>
  <c r="V38" i="31"/>
  <c r="Q38" i="31"/>
  <c r="L38" i="31"/>
  <c r="V60" i="30"/>
  <c r="Q60" i="30"/>
  <c r="L60" i="30"/>
  <c r="I57" i="30"/>
  <c r="I55" i="30"/>
  <c r="I53" i="30"/>
  <c r="V51" i="30"/>
  <c r="Q51" i="30"/>
  <c r="L51" i="30"/>
  <c r="V50" i="30"/>
  <c r="Q50" i="30"/>
  <c r="L50" i="30"/>
  <c r="V47" i="30"/>
  <c r="Q47" i="30"/>
  <c r="L47" i="30"/>
  <c r="V44" i="30"/>
  <c r="Q44" i="30"/>
  <c r="L44" i="30"/>
  <c r="V41" i="30"/>
  <c r="Q41" i="30"/>
  <c r="L41" i="30"/>
  <c r="V38" i="30"/>
  <c r="Q38" i="30"/>
  <c r="L38" i="30"/>
  <c r="V60" i="29"/>
  <c r="Q60" i="29"/>
  <c r="L60" i="29"/>
  <c r="I57" i="29"/>
  <c r="I55" i="29"/>
  <c r="I53" i="29"/>
  <c r="V51" i="29"/>
  <c r="Q51" i="29"/>
  <c r="L51" i="29"/>
  <c r="V50" i="29"/>
  <c r="Q50" i="29"/>
  <c r="L50" i="29"/>
  <c r="V47" i="29"/>
  <c r="Q47" i="29"/>
  <c r="L47" i="29"/>
  <c r="V44" i="29"/>
  <c r="Q44" i="29"/>
  <c r="L44" i="29"/>
  <c r="V41" i="29"/>
  <c r="Q41" i="29"/>
  <c r="L41" i="29"/>
  <c r="V38" i="29"/>
  <c r="Q38" i="29"/>
  <c r="L38" i="29"/>
  <c r="V60" i="28"/>
  <c r="Q60" i="28"/>
  <c r="L60" i="28"/>
  <c r="I57" i="28"/>
  <c r="I55" i="28"/>
  <c r="I53" i="28"/>
  <c r="V51" i="28"/>
  <c r="Q51" i="28"/>
  <c r="L51" i="28"/>
  <c r="V50" i="28"/>
  <c r="Q50" i="28"/>
  <c r="L50" i="28"/>
  <c r="V47" i="28"/>
  <c r="Q47" i="28"/>
  <c r="L47" i="28"/>
  <c r="V44" i="28"/>
  <c r="Q44" i="28"/>
  <c r="L44" i="28"/>
  <c r="V41" i="28"/>
  <c r="Q41" i="28"/>
  <c r="L41" i="28"/>
  <c r="V38" i="28"/>
  <c r="Q38" i="28"/>
  <c r="L38" i="28"/>
  <c r="V60" i="27"/>
  <c r="Q60" i="27"/>
  <c r="L60" i="27"/>
  <c r="I57" i="27"/>
  <c r="I55" i="27"/>
  <c r="I53" i="27"/>
  <c r="V51" i="27"/>
  <c r="Q51" i="27"/>
  <c r="L51" i="27"/>
  <c r="V50" i="27"/>
  <c r="Q50" i="27"/>
  <c r="L50" i="27"/>
  <c r="V47" i="27"/>
  <c r="Q47" i="27"/>
  <c r="L47" i="27"/>
  <c r="V44" i="27"/>
  <c r="Q44" i="27"/>
  <c r="L44" i="27"/>
  <c r="V41" i="27"/>
  <c r="Q41" i="27"/>
  <c r="L41" i="27"/>
  <c r="V38" i="27"/>
  <c r="Q38" i="27"/>
  <c r="L38" i="27"/>
  <c r="V60" i="26"/>
  <c r="Q60" i="26"/>
  <c r="L60" i="26"/>
  <c r="I57" i="26"/>
  <c r="I55" i="26"/>
  <c r="I53" i="26"/>
  <c r="V51" i="26"/>
  <c r="Q51" i="26"/>
  <c r="L51" i="26"/>
  <c r="V50" i="26"/>
  <c r="Q50" i="26"/>
  <c r="L50" i="26"/>
  <c r="V47" i="26"/>
  <c r="Q47" i="26"/>
  <c r="L47" i="26"/>
  <c r="V44" i="26"/>
  <c r="Q44" i="26"/>
  <c r="L44" i="26"/>
  <c r="V41" i="26"/>
  <c r="Q41" i="26"/>
  <c r="L41" i="26"/>
  <c r="V38" i="26"/>
  <c r="Q38" i="26"/>
  <c r="L38" i="26"/>
  <c r="V60" i="25"/>
  <c r="Q60" i="25"/>
  <c r="L60" i="25"/>
  <c r="I57" i="25"/>
  <c r="I55" i="25"/>
  <c r="I53" i="25"/>
  <c r="V51" i="25"/>
  <c r="Q51" i="25"/>
  <c r="L51" i="25"/>
  <c r="V50" i="25"/>
  <c r="Q50" i="25"/>
  <c r="L50" i="25"/>
  <c r="V47" i="25"/>
  <c r="Q47" i="25"/>
  <c r="L47" i="25"/>
  <c r="V44" i="25"/>
  <c r="Q44" i="25"/>
  <c r="L44" i="25"/>
  <c r="V41" i="25"/>
  <c r="Q41" i="25"/>
  <c r="L41" i="25"/>
  <c r="V38" i="25"/>
  <c r="Q38" i="25"/>
  <c r="L38" i="25"/>
  <c r="V60" i="24"/>
  <c r="Q60" i="24"/>
  <c r="L60" i="24"/>
  <c r="I57" i="24"/>
  <c r="I55" i="24"/>
  <c r="I53" i="24"/>
  <c r="V51" i="24"/>
  <c r="Q51" i="24"/>
  <c r="L51" i="24"/>
  <c r="V50" i="24"/>
  <c r="Q50" i="24"/>
  <c r="L50" i="24"/>
  <c r="V47" i="24"/>
  <c r="Q47" i="24"/>
  <c r="L47" i="24"/>
  <c r="V44" i="24"/>
  <c r="Q44" i="24"/>
  <c r="L44" i="24"/>
  <c r="V41" i="24"/>
  <c r="Q41" i="24"/>
  <c r="L41" i="24"/>
  <c r="V38" i="24"/>
  <c r="Q38" i="24"/>
  <c r="L38" i="24"/>
  <c r="V60" i="23"/>
  <c r="Q60" i="23"/>
  <c r="L60" i="23"/>
  <c r="I57" i="23"/>
  <c r="I55" i="23"/>
  <c r="I53" i="23"/>
  <c r="V51" i="23"/>
  <c r="Q51" i="23"/>
  <c r="L51" i="23"/>
  <c r="V50" i="23"/>
  <c r="Q50" i="23"/>
  <c r="L50" i="23"/>
  <c r="V47" i="23"/>
  <c r="Q47" i="23"/>
  <c r="L47" i="23"/>
  <c r="V44" i="23"/>
  <c r="Q44" i="23"/>
  <c r="L44" i="23"/>
  <c r="V41" i="23"/>
  <c r="Q41" i="23"/>
  <c r="L41" i="23"/>
  <c r="V38" i="23"/>
  <c r="Q38" i="23"/>
  <c r="L38" i="23"/>
  <c r="V60" i="22"/>
  <c r="Q60" i="22"/>
  <c r="L60" i="22"/>
  <c r="I57" i="22"/>
  <c r="I55" i="22"/>
  <c r="I53" i="22"/>
  <c r="V51" i="22"/>
  <c r="Q51" i="22"/>
  <c r="L51" i="22"/>
  <c r="V50" i="22"/>
  <c r="Q50" i="22"/>
  <c r="L50" i="22"/>
  <c r="V47" i="22"/>
  <c r="Q47" i="22"/>
  <c r="L47" i="22"/>
  <c r="V44" i="22"/>
  <c r="Q44" i="22"/>
  <c r="L44" i="22"/>
  <c r="V41" i="22"/>
  <c r="Q41" i="22"/>
  <c r="L41" i="22"/>
  <c r="V38" i="22"/>
  <c r="Q38" i="22"/>
  <c r="L38" i="22"/>
  <c r="V60" i="21"/>
  <c r="Q60" i="21"/>
  <c r="L60" i="21"/>
  <c r="I57" i="21"/>
  <c r="I55" i="21"/>
  <c r="I53" i="21"/>
  <c r="V51" i="21"/>
  <c r="Q51" i="21"/>
  <c r="L51" i="21"/>
  <c r="V50" i="21"/>
  <c r="Q50" i="21"/>
  <c r="L50" i="21"/>
  <c r="V47" i="21"/>
  <c r="Q47" i="21"/>
  <c r="L47" i="21"/>
  <c r="V44" i="21"/>
  <c r="Q44" i="21"/>
  <c r="L44" i="21"/>
  <c r="V41" i="21"/>
  <c r="Q41" i="21"/>
  <c r="L41" i="21"/>
  <c r="V38" i="21"/>
  <c r="Q38" i="21"/>
  <c r="L38" i="21"/>
  <c r="V60" i="20"/>
  <c r="Q60" i="20"/>
  <c r="L60" i="20"/>
  <c r="I57" i="20"/>
  <c r="I55" i="20"/>
  <c r="I53" i="20"/>
  <c r="V51" i="20"/>
  <c r="Q51" i="20"/>
  <c r="L51" i="20"/>
  <c r="V50" i="20"/>
  <c r="Q50" i="20"/>
  <c r="L50" i="20"/>
  <c r="V47" i="20"/>
  <c r="Q47" i="20"/>
  <c r="L47" i="20"/>
  <c r="V44" i="20"/>
  <c r="Q44" i="20"/>
  <c r="L44" i="20"/>
  <c r="V41" i="20"/>
  <c r="Q41" i="20"/>
  <c r="L41" i="20"/>
  <c r="V38" i="20"/>
  <c r="Q38" i="20"/>
  <c r="L38" i="20"/>
  <c r="V60" i="19"/>
  <c r="Q60" i="19"/>
  <c r="L60" i="19"/>
  <c r="I57" i="19"/>
  <c r="I55" i="19"/>
  <c r="I53" i="19"/>
  <c r="V51" i="19"/>
  <c r="Q51" i="19"/>
  <c r="L51" i="19"/>
  <c r="V50" i="19"/>
  <c r="Q50" i="19"/>
  <c r="L50" i="19"/>
  <c r="V47" i="19"/>
  <c r="Q47" i="19"/>
  <c r="L47" i="19"/>
  <c r="V44" i="19"/>
  <c r="Q44" i="19"/>
  <c r="L44" i="19"/>
  <c r="V41" i="19"/>
  <c r="Q41" i="19"/>
  <c r="L41" i="19"/>
  <c r="V38" i="19"/>
  <c r="Q38" i="19"/>
  <c r="L38" i="19"/>
  <c r="I26" i="32"/>
  <c r="I24" i="32"/>
  <c r="I22" i="32"/>
  <c r="I26" i="31"/>
  <c r="I24" i="31"/>
  <c r="I22" i="31"/>
  <c r="I26" i="30"/>
  <c r="I24" i="30"/>
  <c r="I22" i="30"/>
  <c r="I26" i="29"/>
  <c r="I24" i="29"/>
  <c r="I22" i="29"/>
  <c r="I26" i="28"/>
  <c r="I24" i="28"/>
  <c r="I22" i="28"/>
  <c r="I26" i="27"/>
  <c r="I24" i="27"/>
  <c r="I22" i="27"/>
  <c r="I26" i="26"/>
  <c r="I24" i="26"/>
  <c r="I22" i="26"/>
  <c r="I26" i="25"/>
  <c r="I24" i="25"/>
  <c r="I22" i="25"/>
  <c r="I26" i="24"/>
  <c r="I24" i="24"/>
  <c r="I22" i="24"/>
  <c r="Q29" i="23"/>
  <c r="L29" i="23"/>
  <c r="I26" i="23"/>
  <c r="I24" i="23"/>
  <c r="I22" i="23"/>
  <c r="Q29" i="22"/>
  <c r="L29" i="22"/>
  <c r="I26" i="22"/>
  <c r="I24" i="22"/>
  <c r="I22" i="22"/>
  <c r="I26" i="21"/>
  <c r="I24" i="21"/>
  <c r="I22" i="21"/>
  <c r="I26" i="20"/>
  <c r="I24" i="20"/>
  <c r="I22" i="20"/>
  <c r="I26" i="19"/>
  <c r="I24" i="19"/>
  <c r="I22" i="19"/>
  <c r="V60" i="16"/>
  <c r="V51" i="16"/>
  <c r="V50" i="16"/>
  <c r="V44" i="16"/>
  <c r="V41" i="16"/>
  <c r="V38" i="16"/>
  <c r="Q60" i="16"/>
  <c r="Q51" i="16"/>
  <c r="Q50" i="16"/>
  <c r="Q44" i="16"/>
  <c r="Q41" i="16"/>
  <c r="Q38" i="16"/>
  <c r="I57" i="16"/>
  <c r="I55" i="16"/>
  <c r="I53" i="16"/>
  <c r="L60" i="16"/>
  <c r="L51" i="16"/>
  <c r="L50" i="16"/>
  <c r="L44" i="16"/>
  <c r="L41" i="16"/>
  <c r="L38" i="16"/>
  <c r="I26" i="16"/>
  <c r="I24" i="16"/>
  <c r="I22" i="16"/>
  <c r="V47" i="16"/>
  <c r="Q47" i="16"/>
  <c r="L47" i="16"/>
  <c r="Q67" i="11"/>
  <c r="N63" i="11"/>
  <c r="Q61" i="11"/>
  <c r="Q53" i="11"/>
  <c r="Q52" i="11"/>
  <c r="Q51" i="11"/>
  <c r="Q50" i="11"/>
  <c r="Q45" i="11"/>
  <c r="Q43" i="11"/>
  <c r="Q40" i="11"/>
  <c r="Q37" i="11"/>
  <c r="Q64" i="12"/>
  <c r="N60" i="12"/>
  <c r="Q58" i="12"/>
  <c r="Q50" i="12"/>
  <c r="Q49" i="12"/>
  <c r="Q48" i="12"/>
  <c r="Q47" i="12"/>
  <c r="Q42" i="12"/>
  <c r="Q40" i="12"/>
  <c r="Q37" i="12"/>
  <c r="Q34" i="12"/>
  <c r="Q37" i="10"/>
  <c r="Q40" i="10"/>
  <c r="Q43" i="10"/>
  <c r="Q45" i="10"/>
  <c r="I57" i="10"/>
  <c r="I27" i="10"/>
  <c r="Q60" i="10"/>
  <c r="Q53" i="10"/>
  <c r="Q52" i="10"/>
  <c r="Q51" i="10"/>
  <c r="Q50" i="10"/>
  <c r="Q57" i="11" l="1"/>
  <c r="Q54" i="12"/>
  <c r="L40" i="11"/>
  <c r="L53" i="32"/>
  <c r="Q55" i="32" s="1"/>
  <c r="L53" i="31"/>
  <c r="L53" i="30"/>
  <c r="L62" i="30" s="1"/>
  <c r="L53" i="29"/>
  <c r="Q55" i="29" s="1"/>
  <c r="L53" i="28"/>
  <c r="Q55" i="28" s="1"/>
  <c r="L53" i="27"/>
  <c r="L62" i="27" s="1"/>
  <c r="L53" i="26"/>
  <c r="Q55" i="26" s="1"/>
  <c r="L53" i="25"/>
  <c r="L53" i="10"/>
  <c r="L53" i="24"/>
  <c r="L62" i="24" s="1"/>
  <c r="L53" i="23"/>
  <c r="L43" i="10"/>
  <c r="L53" i="22"/>
  <c r="L37" i="12"/>
  <c r="L53" i="11"/>
  <c r="L53" i="21"/>
  <c r="Q55" i="21" s="1"/>
  <c r="L62" i="21"/>
  <c r="L53" i="20"/>
  <c r="Q55" i="20" s="1"/>
  <c r="L50" i="12"/>
  <c r="L53" i="19"/>
  <c r="L64" i="12"/>
  <c r="L40" i="12"/>
  <c r="L43" i="11"/>
  <c r="L47" i="12"/>
  <c r="L40" i="10"/>
  <c r="L34" i="12"/>
  <c r="L60" i="10"/>
  <c r="L67" i="11"/>
  <c r="L37" i="11"/>
  <c r="L50" i="10"/>
  <c r="L50" i="11"/>
  <c r="L37" i="10"/>
  <c r="X243" i="32"/>
  <c r="T243" i="32"/>
  <c r="O243" i="32"/>
  <c r="J243" i="32"/>
  <c r="X242" i="32"/>
  <c r="T242" i="32"/>
  <c r="O242" i="32"/>
  <c r="J242" i="32"/>
  <c r="X241" i="32"/>
  <c r="T241" i="32"/>
  <c r="O241" i="32"/>
  <c r="J241" i="32"/>
  <c r="X240" i="32"/>
  <c r="T240" i="32"/>
  <c r="O240" i="32"/>
  <c r="J240" i="32"/>
  <c r="X239" i="32"/>
  <c r="T239" i="32"/>
  <c r="O239" i="32"/>
  <c r="J239" i="32"/>
  <c r="X238" i="32"/>
  <c r="T238" i="32"/>
  <c r="O238" i="32"/>
  <c r="J238" i="32"/>
  <c r="X237" i="32"/>
  <c r="T237" i="32"/>
  <c r="O237" i="32"/>
  <c r="J237" i="32"/>
  <c r="X236" i="32"/>
  <c r="T236" i="32"/>
  <c r="O236" i="32"/>
  <c r="J236" i="32"/>
  <c r="X235" i="32"/>
  <c r="T235" i="32"/>
  <c r="O235" i="32"/>
  <c r="J235" i="32"/>
  <c r="X234" i="32"/>
  <c r="T234" i="32"/>
  <c r="O234" i="32"/>
  <c r="J234" i="32"/>
  <c r="X233" i="32"/>
  <c r="T233" i="32"/>
  <c r="O233" i="32"/>
  <c r="J233" i="32"/>
  <c r="X232" i="32"/>
  <c r="T232" i="32"/>
  <c r="O232" i="32"/>
  <c r="J232" i="32"/>
  <c r="X231" i="32"/>
  <c r="T231" i="32"/>
  <c r="O231" i="32"/>
  <c r="J231" i="32"/>
  <c r="X230" i="32"/>
  <c r="T230" i="32"/>
  <c r="O230" i="32"/>
  <c r="J230" i="32"/>
  <c r="X229" i="32"/>
  <c r="T229" i="32"/>
  <c r="O229" i="32"/>
  <c r="J229" i="32"/>
  <c r="X228" i="32"/>
  <c r="T228" i="32"/>
  <c r="O228" i="32"/>
  <c r="J228" i="32"/>
  <c r="X227" i="32"/>
  <c r="T227" i="32"/>
  <c r="O227" i="32"/>
  <c r="J227" i="32"/>
  <c r="X226" i="32"/>
  <c r="T226" i="32"/>
  <c r="O226" i="32"/>
  <c r="J226" i="32"/>
  <c r="X225" i="32"/>
  <c r="T225" i="32"/>
  <c r="O225" i="32"/>
  <c r="J225" i="32"/>
  <c r="X224" i="32"/>
  <c r="T224" i="32"/>
  <c r="O224" i="32"/>
  <c r="J224" i="32"/>
  <c r="X223" i="32"/>
  <c r="T223" i="32"/>
  <c r="O223" i="32"/>
  <c r="J223" i="32"/>
  <c r="X222" i="32"/>
  <c r="T222" i="32"/>
  <c r="O222" i="32"/>
  <c r="J222" i="32"/>
  <c r="X221" i="32"/>
  <c r="T221" i="32"/>
  <c r="O221" i="32"/>
  <c r="J221" i="32"/>
  <c r="X220" i="32"/>
  <c r="T220" i="32"/>
  <c r="O220" i="32"/>
  <c r="J220" i="32"/>
  <c r="X219" i="32"/>
  <c r="T219" i="32"/>
  <c r="O219" i="32"/>
  <c r="J219" i="32"/>
  <c r="X218" i="32"/>
  <c r="T218" i="32"/>
  <c r="O218" i="32"/>
  <c r="J218" i="32"/>
  <c r="X178" i="32"/>
  <c r="T178" i="32"/>
  <c r="O178" i="32"/>
  <c r="J178" i="32"/>
  <c r="X177" i="32"/>
  <c r="T177" i="32"/>
  <c r="O177" i="32"/>
  <c r="J177" i="32"/>
  <c r="X176" i="32"/>
  <c r="T176" i="32"/>
  <c r="O176" i="32"/>
  <c r="J176" i="32"/>
  <c r="X175" i="32"/>
  <c r="T175" i="32"/>
  <c r="O175" i="32"/>
  <c r="J175" i="32"/>
  <c r="X174" i="32"/>
  <c r="T174" i="32"/>
  <c r="O174" i="32"/>
  <c r="J174" i="32"/>
  <c r="X173" i="32"/>
  <c r="T173" i="32"/>
  <c r="O173" i="32"/>
  <c r="J173" i="32"/>
  <c r="X172" i="32"/>
  <c r="T172" i="32"/>
  <c r="O172" i="32"/>
  <c r="J172" i="32"/>
  <c r="X171" i="32"/>
  <c r="T171" i="32"/>
  <c r="O171" i="32"/>
  <c r="J171" i="32"/>
  <c r="X170" i="32"/>
  <c r="T170" i="32"/>
  <c r="O170" i="32"/>
  <c r="J170" i="32"/>
  <c r="X169" i="32"/>
  <c r="T169" i="32"/>
  <c r="O169" i="32"/>
  <c r="J169" i="32"/>
  <c r="X168" i="32"/>
  <c r="T168" i="32"/>
  <c r="O168" i="32"/>
  <c r="J168" i="32"/>
  <c r="X167" i="32"/>
  <c r="T167" i="32"/>
  <c r="O167" i="32"/>
  <c r="J167" i="32"/>
  <c r="X166" i="32"/>
  <c r="T166" i="32"/>
  <c r="O166" i="32"/>
  <c r="J166" i="32"/>
  <c r="X165" i="32"/>
  <c r="T165" i="32"/>
  <c r="O165" i="32"/>
  <c r="J165" i="32"/>
  <c r="X164" i="32"/>
  <c r="T164" i="32"/>
  <c r="O164" i="32"/>
  <c r="J164" i="32"/>
  <c r="X163" i="32"/>
  <c r="T163" i="32"/>
  <c r="O163" i="32"/>
  <c r="J163" i="32"/>
  <c r="X162" i="32"/>
  <c r="T162" i="32"/>
  <c r="O162" i="32"/>
  <c r="J162" i="32"/>
  <c r="X161" i="32"/>
  <c r="T161" i="32"/>
  <c r="O161" i="32"/>
  <c r="J161" i="32"/>
  <c r="X160" i="32"/>
  <c r="T160" i="32"/>
  <c r="O160" i="32"/>
  <c r="J160" i="32"/>
  <c r="X159" i="32"/>
  <c r="T159" i="32"/>
  <c r="O159" i="32"/>
  <c r="J159" i="32"/>
  <c r="X158" i="32"/>
  <c r="T158" i="32"/>
  <c r="O158" i="32"/>
  <c r="J158" i="32"/>
  <c r="X157" i="32"/>
  <c r="T157" i="32"/>
  <c r="O157" i="32"/>
  <c r="J157" i="32"/>
  <c r="X156" i="32"/>
  <c r="T156" i="32"/>
  <c r="O156" i="32"/>
  <c r="J156" i="32"/>
  <c r="X155" i="32"/>
  <c r="T155" i="32"/>
  <c r="O155" i="32"/>
  <c r="J155" i="32"/>
  <c r="X154" i="32"/>
  <c r="T154" i="32"/>
  <c r="O154" i="32"/>
  <c r="J154" i="32"/>
  <c r="X153" i="32"/>
  <c r="T153" i="32"/>
  <c r="O153" i="32"/>
  <c r="J153" i="32"/>
  <c r="X113" i="32"/>
  <c r="T113" i="32"/>
  <c r="O113" i="32"/>
  <c r="J113" i="32"/>
  <c r="X112" i="32"/>
  <c r="T112" i="32"/>
  <c r="O112" i="32"/>
  <c r="J112" i="32"/>
  <c r="X111" i="32"/>
  <c r="T111" i="32"/>
  <c r="O111" i="32"/>
  <c r="J111" i="32"/>
  <c r="X110" i="32"/>
  <c r="T110" i="32"/>
  <c r="O110" i="32"/>
  <c r="J110" i="32"/>
  <c r="X109" i="32"/>
  <c r="T109" i="32"/>
  <c r="O109" i="32"/>
  <c r="J109" i="32"/>
  <c r="X108" i="32"/>
  <c r="T108" i="32"/>
  <c r="O108" i="32"/>
  <c r="J108" i="32"/>
  <c r="X107" i="32"/>
  <c r="T107" i="32"/>
  <c r="O107" i="32"/>
  <c r="J107" i="32"/>
  <c r="X106" i="32"/>
  <c r="T106" i="32"/>
  <c r="O106" i="32"/>
  <c r="J106" i="32"/>
  <c r="X105" i="32"/>
  <c r="T105" i="32"/>
  <c r="O105" i="32"/>
  <c r="J105" i="32"/>
  <c r="X104" i="32"/>
  <c r="T104" i="32"/>
  <c r="O104" i="32"/>
  <c r="J104" i="32"/>
  <c r="X103" i="32"/>
  <c r="T103" i="32"/>
  <c r="O103" i="32"/>
  <c r="J103" i="32"/>
  <c r="X102" i="32"/>
  <c r="T102" i="32"/>
  <c r="O102" i="32"/>
  <c r="J102" i="32"/>
  <c r="X101" i="32"/>
  <c r="T101" i="32"/>
  <c r="O101" i="32"/>
  <c r="J101" i="32"/>
  <c r="X100" i="32"/>
  <c r="T100" i="32"/>
  <c r="O100" i="32"/>
  <c r="J100" i="32"/>
  <c r="X99" i="32"/>
  <c r="T99" i="32"/>
  <c r="O99" i="32"/>
  <c r="J99" i="32"/>
  <c r="X98" i="32"/>
  <c r="T98" i="32"/>
  <c r="O98" i="32"/>
  <c r="J98" i="32"/>
  <c r="X97" i="32"/>
  <c r="T97" i="32"/>
  <c r="O97" i="32"/>
  <c r="J97" i="32"/>
  <c r="X96" i="32"/>
  <c r="T96" i="32"/>
  <c r="O96" i="32"/>
  <c r="J96" i="32"/>
  <c r="X95" i="32"/>
  <c r="T95" i="32"/>
  <c r="O95" i="32"/>
  <c r="J95" i="32"/>
  <c r="X94" i="32"/>
  <c r="T94" i="32"/>
  <c r="O94" i="32"/>
  <c r="J94" i="32"/>
  <c r="X93" i="32"/>
  <c r="T93" i="32"/>
  <c r="O93" i="32"/>
  <c r="J93" i="32"/>
  <c r="X92" i="32"/>
  <c r="T92" i="32"/>
  <c r="O92" i="32"/>
  <c r="J92" i="32"/>
  <c r="X91" i="32"/>
  <c r="T91" i="32"/>
  <c r="O91" i="32"/>
  <c r="J91" i="32"/>
  <c r="X90" i="32"/>
  <c r="T90" i="32"/>
  <c r="O90" i="32"/>
  <c r="J90" i="32"/>
  <c r="X89" i="32"/>
  <c r="T89" i="32"/>
  <c r="O89" i="32"/>
  <c r="J89" i="32"/>
  <c r="X88" i="32"/>
  <c r="T88" i="32"/>
  <c r="O88" i="32"/>
  <c r="J88" i="32"/>
  <c r="X243" i="31"/>
  <c r="T243" i="31"/>
  <c r="O243" i="31"/>
  <c r="J243" i="31"/>
  <c r="X242" i="31"/>
  <c r="T242" i="31"/>
  <c r="O242" i="31"/>
  <c r="J242" i="31"/>
  <c r="X241" i="31"/>
  <c r="T241" i="31"/>
  <c r="O241" i="31"/>
  <c r="J241" i="31"/>
  <c r="X240" i="31"/>
  <c r="T240" i="31"/>
  <c r="O240" i="31"/>
  <c r="J240" i="31"/>
  <c r="X239" i="31"/>
  <c r="T239" i="31"/>
  <c r="O239" i="31"/>
  <c r="J239" i="31"/>
  <c r="X238" i="31"/>
  <c r="T238" i="31"/>
  <c r="O238" i="31"/>
  <c r="J238" i="31"/>
  <c r="X237" i="31"/>
  <c r="T237" i="31"/>
  <c r="O237" i="31"/>
  <c r="J237" i="31"/>
  <c r="X236" i="31"/>
  <c r="T236" i="31"/>
  <c r="O236" i="31"/>
  <c r="J236" i="31"/>
  <c r="X235" i="31"/>
  <c r="T235" i="31"/>
  <c r="O235" i="31"/>
  <c r="J235" i="31"/>
  <c r="X234" i="31"/>
  <c r="T234" i="31"/>
  <c r="O234" i="31"/>
  <c r="J234" i="31"/>
  <c r="X233" i="31"/>
  <c r="T233" i="31"/>
  <c r="O233" i="31"/>
  <c r="J233" i="31"/>
  <c r="X232" i="31"/>
  <c r="T232" i="31"/>
  <c r="O232" i="31"/>
  <c r="J232" i="31"/>
  <c r="X231" i="31"/>
  <c r="T231" i="31"/>
  <c r="O231" i="31"/>
  <c r="J231" i="31"/>
  <c r="X230" i="31"/>
  <c r="T230" i="31"/>
  <c r="O230" i="31"/>
  <c r="J230" i="31"/>
  <c r="X229" i="31"/>
  <c r="T229" i="31"/>
  <c r="O229" i="31"/>
  <c r="J229" i="31"/>
  <c r="X228" i="31"/>
  <c r="T228" i="31"/>
  <c r="O228" i="31"/>
  <c r="J228" i="31"/>
  <c r="X227" i="31"/>
  <c r="T227" i="31"/>
  <c r="O227" i="31"/>
  <c r="J227" i="31"/>
  <c r="X226" i="31"/>
  <c r="T226" i="31"/>
  <c r="O226" i="31"/>
  <c r="J226" i="31"/>
  <c r="X225" i="31"/>
  <c r="T225" i="31"/>
  <c r="O225" i="31"/>
  <c r="J225" i="31"/>
  <c r="X224" i="31"/>
  <c r="T224" i="31"/>
  <c r="O224" i="31"/>
  <c r="J224" i="31"/>
  <c r="X223" i="31"/>
  <c r="T223" i="31"/>
  <c r="O223" i="31"/>
  <c r="J223" i="31"/>
  <c r="X222" i="31"/>
  <c r="T222" i="31"/>
  <c r="O222" i="31"/>
  <c r="J222" i="31"/>
  <c r="X221" i="31"/>
  <c r="T221" i="31"/>
  <c r="O221" i="31"/>
  <c r="J221" i="31"/>
  <c r="X220" i="31"/>
  <c r="T220" i="31"/>
  <c r="O220" i="31"/>
  <c r="J220" i="31"/>
  <c r="X219" i="31"/>
  <c r="T219" i="31"/>
  <c r="O219" i="31"/>
  <c r="J219" i="31"/>
  <c r="X218" i="31"/>
  <c r="T218" i="31"/>
  <c r="O218" i="31"/>
  <c r="J218" i="31"/>
  <c r="X178" i="31"/>
  <c r="T178" i="31"/>
  <c r="O178" i="31"/>
  <c r="J178" i="31"/>
  <c r="X177" i="31"/>
  <c r="T177" i="31"/>
  <c r="O177" i="31"/>
  <c r="J177" i="31"/>
  <c r="X176" i="31"/>
  <c r="T176" i="31"/>
  <c r="O176" i="31"/>
  <c r="J176" i="31"/>
  <c r="X175" i="31"/>
  <c r="T175" i="31"/>
  <c r="O175" i="31"/>
  <c r="J175" i="31"/>
  <c r="X174" i="31"/>
  <c r="T174" i="31"/>
  <c r="O174" i="31"/>
  <c r="J174" i="31"/>
  <c r="X173" i="31"/>
  <c r="T173" i="31"/>
  <c r="O173" i="31"/>
  <c r="J173" i="31"/>
  <c r="X172" i="31"/>
  <c r="T172" i="31"/>
  <c r="O172" i="31"/>
  <c r="J172" i="31"/>
  <c r="X171" i="31"/>
  <c r="T171" i="31"/>
  <c r="O171" i="31"/>
  <c r="J171" i="31"/>
  <c r="X170" i="31"/>
  <c r="T170" i="31"/>
  <c r="O170" i="31"/>
  <c r="J170" i="31"/>
  <c r="X169" i="31"/>
  <c r="T169" i="31"/>
  <c r="O169" i="31"/>
  <c r="J169" i="31"/>
  <c r="X168" i="31"/>
  <c r="T168" i="31"/>
  <c r="O168" i="31"/>
  <c r="J168" i="31"/>
  <c r="X167" i="31"/>
  <c r="T167" i="31"/>
  <c r="O167" i="31"/>
  <c r="J167" i="31"/>
  <c r="X166" i="31"/>
  <c r="T166" i="31"/>
  <c r="O166" i="31"/>
  <c r="J166" i="31"/>
  <c r="X165" i="31"/>
  <c r="T165" i="31"/>
  <c r="O165" i="31"/>
  <c r="J165" i="31"/>
  <c r="X164" i="31"/>
  <c r="T164" i="31"/>
  <c r="O164" i="31"/>
  <c r="J164" i="31"/>
  <c r="X163" i="31"/>
  <c r="T163" i="31"/>
  <c r="O163" i="31"/>
  <c r="J163" i="31"/>
  <c r="X162" i="31"/>
  <c r="T162" i="31"/>
  <c r="O162" i="31"/>
  <c r="J162" i="31"/>
  <c r="X161" i="31"/>
  <c r="T161" i="31"/>
  <c r="O161" i="31"/>
  <c r="J161" i="31"/>
  <c r="X160" i="31"/>
  <c r="T160" i="31"/>
  <c r="O160" i="31"/>
  <c r="J160" i="31"/>
  <c r="X159" i="31"/>
  <c r="T159" i="31"/>
  <c r="O159" i="31"/>
  <c r="J159" i="31"/>
  <c r="X158" i="31"/>
  <c r="T158" i="31"/>
  <c r="O158" i="31"/>
  <c r="J158" i="31"/>
  <c r="X157" i="31"/>
  <c r="T157" i="31"/>
  <c r="O157" i="31"/>
  <c r="J157" i="31"/>
  <c r="X156" i="31"/>
  <c r="T156" i="31"/>
  <c r="O156" i="31"/>
  <c r="J156" i="31"/>
  <c r="X155" i="31"/>
  <c r="T155" i="31"/>
  <c r="O155" i="31"/>
  <c r="J155" i="31"/>
  <c r="X154" i="31"/>
  <c r="T154" i="31"/>
  <c r="O154" i="31"/>
  <c r="J154" i="31"/>
  <c r="X153" i="31"/>
  <c r="T153" i="31"/>
  <c r="O153" i="31"/>
  <c r="J153" i="31"/>
  <c r="X113" i="31"/>
  <c r="T113" i="31"/>
  <c r="O113" i="31"/>
  <c r="J113" i="31"/>
  <c r="X112" i="31"/>
  <c r="T112" i="31"/>
  <c r="O112" i="31"/>
  <c r="J112" i="31"/>
  <c r="X111" i="31"/>
  <c r="T111" i="31"/>
  <c r="O111" i="31"/>
  <c r="J111" i="31"/>
  <c r="X110" i="31"/>
  <c r="T110" i="31"/>
  <c r="O110" i="31"/>
  <c r="J110" i="31"/>
  <c r="X109" i="31"/>
  <c r="T109" i="31"/>
  <c r="O109" i="31"/>
  <c r="J109" i="31"/>
  <c r="X108" i="31"/>
  <c r="T108" i="31"/>
  <c r="O108" i="31"/>
  <c r="J108" i="31"/>
  <c r="X107" i="31"/>
  <c r="T107" i="31"/>
  <c r="O107" i="31"/>
  <c r="J107" i="31"/>
  <c r="X106" i="31"/>
  <c r="T106" i="31"/>
  <c r="O106" i="31"/>
  <c r="J106" i="31"/>
  <c r="X105" i="31"/>
  <c r="T105" i="31"/>
  <c r="O105" i="31"/>
  <c r="J105" i="31"/>
  <c r="X104" i="31"/>
  <c r="T104" i="31"/>
  <c r="O104" i="31"/>
  <c r="J104" i="31"/>
  <c r="X103" i="31"/>
  <c r="T103" i="31"/>
  <c r="O103" i="31"/>
  <c r="J103" i="31"/>
  <c r="X102" i="31"/>
  <c r="T102" i="31"/>
  <c r="O102" i="31"/>
  <c r="J102" i="31"/>
  <c r="X101" i="31"/>
  <c r="T101" i="31"/>
  <c r="O101" i="31"/>
  <c r="J101" i="31"/>
  <c r="X100" i="31"/>
  <c r="T100" i="31"/>
  <c r="O100" i="31"/>
  <c r="J100" i="31"/>
  <c r="X99" i="31"/>
  <c r="T99" i="31"/>
  <c r="O99" i="31"/>
  <c r="J99" i="31"/>
  <c r="X98" i="31"/>
  <c r="T98" i="31"/>
  <c r="O98" i="31"/>
  <c r="J98" i="31"/>
  <c r="X97" i="31"/>
  <c r="T97" i="31"/>
  <c r="O97" i="31"/>
  <c r="J97" i="31"/>
  <c r="X96" i="31"/>
  <c r="T96" i="31"/>
  <c r="O96" i="31"/>
  <c r="J96" i="31"/>
  <c r="X95" i="31"/>
  <c r="T95" i="31"/>
  <c r="O95" i="31"/>
  <c r="J95" i="31"/>
  <c r="X94" i="31"/>
  <c r="T94" i="31"/>
  <c r="O94" i="31"/>
  <c r="J94" i="31"/>
  <c r="X93" i="31"/>
  <c r="T93" i="31"/>
  <c r="O93" i="31"/>
  <c r="J93" i="31"/>
  <c r="X92" i="31"/>
  <c r="T92" i="31"/>
  <c r="O92" i="31"/>
  <c r="J92" i="31"/>
  <c r="X91" i="31"/>
  <c r="T91" i="31"/>
  <c r="O91" i="31"/>
  <c r="J91" i="31"/>
  <c r="X90" i="31"/>
  <c r="T90" i="31"/>
  <c r="O90" i="31"/>
  <c r="J90" i="31"/>
  <c r="X89" i="31"/>
  <c r="T89" i="31"/>
  <c r="O89" i="31"/>
  <c r="J89" i="31"/>
  <c r="X88" i="31"/>
  <c r="T88" i="31"/>
  <c r="O88" i="31"/>
  <c r="J88" i="31"/>
  <c r="X243" i="30"/>
  <c r="T243" i="30"/>
  <c r="O243" i="30"/>
  <c r="J243" i="30"/>
  <c r="X242" i="30"/>
  <c r="T242" i="30"/>
  <c r="O242" i="30"/>
  <c r="J242" i="30"/>
  <c r="X241" i="30"/>
  <c r="T241" i="30"/>
  <c r="O241" i="30"/>
  <c r="J241" i="30"/>
  <c r="X240" i="30"/>
  <c r="T240" i="30"/>
  <c r="O240" i="30"/>
  <c r="J240" i="30"/>
  <c r="X239" i="30"/>
  <c r="T239" i="30"/>
  <c r="O239" i="30"/>
  <c r="J239" i="30"/>
  <c r="X238" i="30"/>
  <c r="T238" i="30"/>
  <c r="O238" i="30"/>
  <c r="J238" i="30"/>
  <c r="X237" i="30"/>
  <c r="T237" i="30"/>
  <c r="O237" i="30"/>
  <c r="J237" i="30"/>
  <c r="X236" i="30"/>
  <c r="T236" i="30"/>
  <c r="O236" i="30"/>
  <c r="J236" i="30"/>
  <c r="X235" i="30"/>
  <c r="T235" i="30"/>
  <c r="O235" i="30"/>
  <c r="J235" i="30"/>
  <c r="X234" i="30"/>
  <c r="T234" i="30"/>
  <c r="O234" i="30"/>
  <c r="J234" i="30"/>
  <c r="X233" i="30"/>
  <c r="T233" i="30"/>
  <c r="O233" i="30"/>
  <c r="J233" i="30"/>
  <c r="X232" i="30"/>
  <c r="T232" i="30"/>
  <c r="O232" i="30"/>
  <c r="J232" i="30"/>
  <c r="X231" i="30"/>
  <c r="T231" i="30"/>
  <c r="O231" i="30"/>
  <c r="J231" i="30"/>
  <c r="X230" i="30"/>
  <c r="T230" i="30"/>
  <c r="O230" i="30"/>
  <c r="J230" i="30"/>
  <c r="X229" i="30"/>
  <c r="T229" i="30"/>
  <c r="O229" i="30"/>
  <c r="J229" i="30"/>
  <c r="X228" i="30"/>
  <c r="T228" i="30"/>
  <c r="O228" i="30"/>
  <c r="J228" i="30"/>
  <c r="X227" i="30"/>
  <c r="T227" i="30"/>
  <c r="O227" i="30"/>
  <c r="J227" i="30"/>
  <c r="X226" i="30"/>
  <c r="T226" i="30"/>
  <c r="O226" i="30"/>
  <c r="J226" i="30"/>
  <c r="X225" i="30"/>
  <c r="T225" i="30"/>
  <c r="O225" i="30"/>
  <c r="J225" i="30"/>
  <c r="X224" i="30"/>
  <c r="T224" i="30"/>
  <c r="O224" i="30"/>
  <c r="J224" i="30"/>
  <c r="X223" i="30"/>
  <c r="T223" i="30"/>
  <c r="O223" i="30"/>
  <c r="J223" i="30"/>
  <c r="X222" i="30"/>
  <c r="T222" i="30"/>
  <c r="O222" i="30"/>
  <c r="J222" i="30"/>
  <c r="X221" i="30"/>
  <c r="T221" i="30"/>
  <c r="O221" i="30"/>
  <c r="J221" i="30"/>
  <c r="X220" i="30"/>
  <c r="T220" i="30"/>
  <c r="O220" i="30"/>
  <c r="J220" i="30"/>
  <c r="X219" i="30"/>
  <c r="T219" i="30"/>
  <c r="O219" i="30"/>
  <c r="J219" i="30"/>
  <c r="X218" i="30"/>
  <c r="T218" i="30"/>
  <c r="O218" i="30"/>
  <c r="J218" i="30"/>
  <c r="X178" i="30"/>
  <c r="T178" i="30"/>
  <c r="O178" i="30"/>
  <c r="J178" i="30"/>
  <c r="X177" i="30"/>
  <c r="T177" i="30"/>
  <c r="O177" i="30"/>
  <c r="J177" i="30"/>
  <c r="X176" i="30"/>
  <c r="T176" i="30"/>
  <c r="O176" i="30"/>
  <c r="J176" i="30"/>
  <c r="X175" i="30"/>
  <c r="T175" i="30"/>
  <c r="O175" i="30"/>
  <c r="J175" i="30"/>
  <c r="X174" i="30"/>
  <c r="T174" i="30"/>
  <c r="O174" i="30"/>
  <c r="J174" i="30"/>
  <c r="X173" i="30"/>
  <c r="T173" i="30"/>
  <c r="O173" i="30"/>
  <c r="J173" i="30"/>
  <c r="X172" i="30"/>
  <c r="T172" i="30"/>
  <c r="O172" i="30"/>
  <c r="J172" i="30"/>
  <c r="X171" i="30"/>
  <c r="T171" i="30"/>
  <c r="O171" i="30"/>
  <c r="J171" i="30"/>
  <c r="X170" i="30"/>
  <c r="T170" i="30"/>
  <c r="O170" i="30"/>
  <c r="J170" i="30"/>
  <c r="X169" i="30"/>
  <c r="T169" i="30"/>
  <c r="O169" i="30"/>
  <c r="J169" i="30"/>
  <c r="X168" i="30"/>
  <c r="T168" i="30"/>
  <c r="O168" i="30"/>
  <c r="J168" i="30"/>
  <c r="X167" i="30"/>
  <c r="T167" i="30"/>
  <c r="O167" i="30"/>
  <c r="J167" i="30"/>
  <c r="X166" i="30"/>
  <c r="T166" i="30"/>
  <c r="O166" i="30"/>
  <c r="J166" i="30"/>
  <c r="X165" i="30"/>
  <c r="T165" i="30"/>
  <c r="O165" i="30"/>
  <c r="J165" i="30"/>
  <c r="X164" i="30"/>
  <c r="T164" i="30"/>
  <c r="O164" i="30"/>
  <c r="J164" i="30"/>
  <c r="X163" i="30"/>
  <c r="T163" i="30"/>
  <c r="O163" i="30"/>
  <c r="J163" i="30"/>
  <c r="X162" i="30"/>
  <c r="T162" i="30"/>
  <c r="O162" i="30"/>
  <c r="J162" i="30"/>
  <c r="X161" i="30"/>
  <c r="T161" i="30"/>
  <c r="O161" i="30"/>
  <c r="J161" i="30"/>
  <c r="X160" i="30"/>
  <c r="T160" i="30"/>
  <c r="O160" i="30"/>
  <c r="J160" i="30"/>
  <c r="X159" i="30"/>
  <c r="T159" i="30"/>
  <c r="O159" i="30"/>
  <c r="J159" i="30"/>
  <c r="X158" i="30"/>
  <c r="T158" i="30"/>
  <c r="O158" i="30"/>
  <c r="J158" i="30"/>
  <c r="X157" i="30"/>
  <c r="T157" i="30"/>
  <c r="O157" i="30"/>
  <c r="J157" i="30"/>
  <c r="X156" i="30"/>
  <c r="T156" i="30"/>
  <c r="O156" i="30"/>
  <c r="J156" i="30"/>
  <c r="X155" i="30"/>
  <c r="T155" i="30"/>
  <c r="O155" i="30"/>
  <c r="J155" i="30"/>
  <c r="X154" i="30"/>
  <c r="T154" i="30"/>
  <c r="O154" i="30"/>
  <c r="J154" i="30"/>
  <c r="X153" i="30"/>
  <c r="T153" i="30"/>
  <c r="O153" i="30"/>
  <c r="J153" i="30"/>
  <c r="X113" i="30"/>
  <c r="T113" i="30"/>
  <c r="O113" i="30"/>
  <c r="J113" i="30"/>
  <c r="X112" i="30"/>
  <c r="T112" i="30"/>
  <c r="O112" i="30"/>
  <c r="J112" i="30"/>
  <c r="X111" i="30"/>
  <c r="T111" i="30"/>
  <c r="O111" i="30"/>
  <c r="J111" i="30"/>
  <c r="X110" i="30"/>
  <c r="T110" i="30"/>
  <c r="O110" i="30"/>
  <c r="J110" i="30"/>
  <c r="X109" i="30"/>
  <c r="T109" i="30"/>
  <c r="O109" i="30"/>
  <c r="J109" i="30"/>
  <c r="X108" i="30"/>
  <c r="T108" i="30"/>
  <c r="O108" i="30"/>
  <c r="J108" i="30"/>
  <c r="X107" i="30"/>
  <c r="T107" i="30"/>
  <c r="O107" i="30"/>
  <c r="J107" i="30"/>
  <c r="X106" i="30"/>
  <c r="T106" i="30"/>
  <c r="O106" i="30"/>
  <c r="J106" i="30"/>
  <c r="X105" i="30"/>
  <c r="T105" i="30"/>
  <c r="O105" i="30"/>
  <c r="J105" i="30"/>
  <c r="X104" i="30"/>
  <c r="T104" i="30"/>
  <c r="O104" i="30"/>
  <c r="J104" i="30"/>
  <c r="X103" i="30"/>
  <c r="T103" i="30"/>
  <c r="O103" i="30"/>
  <c r="J103" i="30"/>
  <c r="X102" i="30"/>
  <c r="T102" i="30"/>
  <c r="O102" i="30"/>
  <c r="J102" i="30"/>
  <c r="X101" i="30"/>
  <c r="T101" i="30"/>
  <c r="O101" i="30"/>
  <c r="J101" i="30"/>
  <c r="X100" i="30"/>
  <c r="T100" i="30"/>
  <c r="O100" i="30"/>
  <c r="J100" i="30"/>
  <c r="X99" i="30"/>
  <c r="T99" i="30"/>
  <c r="O99" i="30"/>
  <c r="J99" i="30"/>
  <c r="X98" i="30"/>
  <c r="T98" i="30"/>
  <c r="O98" i="30"/>
  <c r="J98" i="30"/>
  <c r="X97" i="30"/>
  <c r="T97" i="30"/>
  <c r="O97" i="30"/>
  <c r="J97" i="30"/>
  <c r="X96" i="30"/>
  <c r="T96" i="30"/>
  <c r="O96" i="30"/>
  <c r="J96" i="30"/>
  <c r="X95" i="30"/>
  <c r="T95" i="30"/>
  <c r="O95" i="30"/>
  <c r="J95" i="30"/>
  <c r="X94" i="30"/>
  <c r="T94" i="30"/>
  <c r="O94" i="30"/>
  <c r="J94" i="30"/>
  <c r="X93" i="30"/>
  <c r="T93" i="30"/>
  <c r="O93" i="30"/>
  <c r="J93" i="30"/>
  <c r="X92" i="30"/>
  <c r="T92" i="30"/>
  <c r="O92" i="30"/>
  <c r="J92" i="30"/>
  <c r="X91" i="30"/>
  <c r="T91" i="30"/>
  <c r="O91" i="30"/>
  <c r="J91" i="30"/>
  <c r="X90" i="30"/>
  <c r="T90" i="30"/>
  <c r="O90" i="30"/>
  <c r="J90" i="30"/>
  <c r="X89" i="30"/>
  <c r="T89" i="30"/>
  <c r="O89" i="30"/>
  <c r="J89" i="30"/>
  <c r="X88" i="30"/>
  <c r="T88" i="30"/>
  <c r="O88" i="30"/>
  <c r="J88" i="30"/>
  <c r="X243" i="29"/>
  <c r="T243" i="29"/>
  <c r="O243" i="29"/>
  <c r="J243" i="29"/>
  <c r="X242" i="29"/>
  <c r="T242" i="29"/>
  <c r="O242" i="29"/>
  <c r="J242" i="29"/>
  <c r="X241" i="29"/>
  <c r="T241" i="29"/>
  <c r="O241" i="29"/>
  <c r="J241" i="29"/>
  <c r="X240" i="29"/>
  <c r="T240" i="29"/>
  <c r="O240" i="29"/>
  <c r="J240" i="29"/>
  <c r="X239" i="29"/>
  <c r="T239" i="29"/>
  <c r="O239" i="29"/>
  <c r="J239" i="29"/>
  <c r="X238" i="29"/>
  <c r="T238" i="29"/>
  <c r="O238" i="29"/>
  <c r="J238" i="29"/>
  <c r="X237" i="29"/>
  <c r="T237" i="29"/>
  <c r="O237" i="29"/>
  <c r="J237" i="29"/>
  <c r="X236" i="29"/>
  <c r="T236" i="29"/>
  <c r="O236" i="29"/>
  <c r="J236" i="29"/>
  <c r="X235" i="29"/>
  <c r="T235" i="29"/>
  <c r="O235" i="29"/>
  <c r="J235" i="29"/>
  <c r="X234" i="29"/>
  <c r="T234" i="29"/>
  <c r="O234" i="29"/>
  <c r="J234" i="29"/>
  <c r="X233" i="29"/>
  <c r="T233" i="29"/>
  <c r="O233" i="29"/>
  <c r="J233" i="29"/>
  <c r="X232" i="29"/>
  <c r="T232" i="29"/>
  <c r="O232" i="29"/>
  <c r="J232" i="29"/>
  <c r="X231" i="29"/>
  <c r="T231" i="29"/>
  <c r="O231" i="29"/>
  <c r="J231" i="29"/>
  <c r="X230" i="29"/>
  <c r="T230" i="29"/>
  <c r="O230" i="29"/>
  <c r="J230" i="29"/>
  <c r="X229" i="29"/>
  <c r="T229" i="29"/>
  <c r="O229" i="29"/>
  <c r="J229" i="29"/>
  <c r="X228" i="29"/>
  <c r="T228" i="29"/>
  <c r="O228" i="29"/>
  <c r="J228" i="29"/>
  <c r="X227" i="29"/>
  <c r="T227" i="29"/>
  <c r="O227" i="29"/>
  <c r="J227" i="29"/>
  <c r="X226" i="29"/>
  <c r="T226" i="29"/>
  <c r="O226" i="29"/>
  <c r="J226" i="29"/>
  <c r="X225" i="29"/>
  <c r="T225" i="29"/>
  <c r="O225" i="29"/>
  <c r="J225" i="29"/>
  <c r="X224" i="29"/>
  <c r="T224" i="29"/>
  <c r="O224" i="29"/>
  <c r="J224" i="29"/>
  <c r="X223" i="29"/>
  <c r="T223" i="29"/>
  <c r="O223" i="29"/>
  <c r="J223" i="29"/>
  <c r="X222" i="29"/>
  <c r="T222" i="29"/>
  <c r="O222" i="29"/>
  <c r="J222" i="29"/>
  <c r="X221" i="29"/>
  <c r="T221" i="29"/>
  <c r="O221" i="29"/>
  <c r="J221" i="29"/>
  <c r="X220" i="29"/>
  <c r="T220" i="29"/>
  <c r="O220" i="29"/>
  <c r="J220" i="29"/>
  <c r="X219" i="29"/>
  <c r="T219" i="29"/>
  <c r="O219" i="29"/>
  <c r="J219" i="29"/>
  <c r="X218" i="29"/>
  <c r="T218" i="29"/>
  <c r="O218" i="29"/>
  <c r="J218" i="29"/>
  <c r="X178" i="29"/>
  <c r="T178" i="29"/>
  <c r="O178" i="29"/>
  <c r="J178" i="29"/>
  <c r="X177" i="29"/>
  <c r="T177" i="29"/>
  <c r="O177" i="29"/>
  <c r="J177" i="29"/>
  <c r="X176" i="29"/>
  <c r="T176" i="29"/>
  <c r="O176" i="29"/>
  <c r="J176" i="29"/>
  <c r="X175" i="29"/>
  <c r="T175" i="29"/>
  <c r="O175" i="29"/>
  <c r="J175" i="29"/>
  <c r="X174" i="29"/>
  <c r="T174" i="29"/>
  <c r="O174" i="29"/>
  <c r="J174" i="29"/>
  <c r="X173" i="29"/>
  <c r="T173" i="29"/>
  <c r="O173" i="29"/>
  <c r="J173" i="29"/>
  <c r="X172" i="29"/>
  <c r="T172" i="29"/>
  <c r="O172" i="29"/>
  <c r="J172" i="29"/>
  <c r="X171" i="29"/>
  <c r="T171" i="29"/>
  <c r="O171" i="29"/>
  <c r="J171" i="29"/>
  <c r="X170" i="29"/>
  <c r="T170" i="29"/>
  <c r="O170" i="29"/>
  <c r="J170" i="29"/>
  <c r="X169" i="29"/>
  <c r="T169" i="29"/>
  <c r="O169" i="29"/>
  <c r="J169" i="29"/>
  <c r="X168" i="29"/>
  <c r="T168" i="29"/>
  <c r="O168" i="29"/>
  <c r="J168" i="29"/>
  <c r="X167" i="29"/>
  <c r="T167" i="29"/>
  <c r="O167" i="29"/>
  <c r="J167" i="29"/>
  <c r="X166" i="29"/>
  <c r="T166" i="29"/>
  <c r="O166" i="29"/>
  <c r="J166" i="29"/>
  <c r="X165" i="29"/>
  <c r="T165" i="29"/>
  <c r="O165" i="29"/>
  <c r="J165" i="29"/>
  <c r="X164" i="29"/>
  <c r="T164" i="29"/>
  <c r="O164" i="29"/>
  <c r="J164" i="29"/>
  <c r="X163" i="29"/>
  <c r="T163" i="29"/>
  <c r="O163" i="29"/>
  <c r="J163" i="29"/>
  <c r="X162" i="29"/>
  <c r="T162" i="29"/>
  <c r="O162" i="29"/>
  <c r="J162" i="29"/>
  <c r="X161" i="29"/>
  <c r="T161" i="29"/>
  <c r="O161" i="29"/>
  <c r="J161" i="29"/>
  <c r="X160" i="29"/>
  <c r="T160" i="29"/>
  <c r="O160" i="29"/>
  <c r="J160" i="29"/>
  <c r="X159" i="29"/>
  <c r="T159" i="29"/>
  <c r="O159" i="29"/>
  <c r="J159" i="29"/>
  <c r="X158" i="29"/>
  <c r="T158" i="29"/>
  <c r="O158" i="29"/>
  <c r="J158" i="29"/>
  <c r="X157" i="29"/>
  <c r="T157" i="29"/>
  <c r="O157" i="29"/>
  <c r="J157" i="29"/>
  <c r="X156" i="29"/>
  <c r="T156" i="29"/>
  <c r="O156" i="29"/>
  <c r="J156" i="29"/>
  <c r="X155" i="29"/>
  <c r="T155" i="29"/>
  <c r="O155" i="29"/>
  <c r="J155" i="29"/>
  <c r="X154" i="29"/>
  <c r="T154" i="29"/>
  <c r="O154" i="29"/>
  <c r="J154" i="29"/>
  <c r="X153" i="29"/>
  <c r="T153" i="29"/>
  <c r="O153" i="29"/>
  <c r="J153" i="29"/>
  <c r="X113" i="29"/>
  <c r="T113" i="29"/>
  <c r="O113" i="29"/>
  <c r="J113" i="29"/>
  <c r="X112" i="29"/>
  <c r="T112" i="29"/>
  <c r="O112" i="29"/>
  <c r="J112" i="29"/>
  <c r="X111" i="29"/>
  <c r="T111" i="29"/>
  <c r="O111" i="29"/>
  <c r="J111" i="29"/>
  <c r="X110" i="29"/>
  <c r="T110" i="29"/>
  <c r="O110" i="29"/>
  <c r="J110" i="29"/>
  <c r="X109" i="29"/>
  <c r="T109" i="29"/>
  <c r="O109" i="29"/>
  <c r="J109" i="29"/>
  <c r="X108" i="29"/>
  <c r="T108" i="29"/>
  <c r="O108" i="29"/>
  <c r="J108" i="29"/>
  <c r="X107" i="29"/>
  <c r="T107" i="29"/>
  <c r="O107" i="29"/>
  <c r="J107" i="29"/>
  <c r="X106" i="29"/>
  <c r="T106" i="29"/>
  <c r="O106" i="29"/>
  <c r="J106" i="29"/>
  <c r="X105" i="29"/>
  <c r="T105" i="29"/>
  <c r="O105" i="29"/>
  <c r="J105" i="29"/>
  <c r="X104" i="29"/>
  <c r="T104" i="29"/>
  <c r="O104" i="29"/>
  <c r="J104" i="29"/>
  <c r="X103" i="29"/>
  <c r="T103" i="29"/>
  <c r="O103" i="29"/>
  <c r="J103" i="29"/>
  <c r="X102" i="29"/>
  <c r="T102" i="29"/>
  <c r="O102" i="29"/>
  <c r="J102" i="29"/>
  <c r="X101" i="29"/>
  <c r="T101" i="29"/>
  <c r="O101" i="29"/>
  <c r="J101" i="29"/>
  <c r="X100" i="29"/>
  <c r="T100" i="29"/>
  <c r="O100" i="29"/>
  <c r="J100" i="29"/>
  <c r="X99" i="29"/>
  <c r="T99" i="29"/>
  <c r="O99" i="29"/>
  <c r="J99" i="29"/>
  <c r="X98" i="29"/>
  <c r="T98" i="29"/>
  <c r="O98" i="29"/>
  <c r="J98" i="29"/>
  <c r="X97" i="29"/>
  <c r="T97" i="29"/>
  <c r="O97" i="29"/>
  <c r="J97" i="29"/>
  <c r="X96" i="29"/>
  <c r="T96" i="29"/>
  <c r="O96" i="29"/>
  <c r="J96" i="29"/>
  <c r="X95" i="29"/>
  <c r="T95" i="29"/>
  <c r="O95" i="29"/>
  <c r="J95" i="29"/>
  <c r="X94" i="29"/>
  <c r="T94" i="29"/>
  <c r="O94" i="29"/>
  <c r="J94" i="29"/>
  <c r="X93" i="29"/>
  <c r="T93" i="29"/>
  <c r="O93" i="29"/>
  <c r="J93" i="29"/>
  <c r="X92" i="29"/>
  <c r="T92" i="29"/>
  <c r="O92" i="29"/>
  <c r="J92" i="29"/>
  <c r="X91" i="29"/>
  <c r="T91" i="29"/>
  <c r="O91" i="29"/>
  <c r="J91" i="29"/>
  <c r="X90" i="29"/>
  <c r="T90" i="29"/>
  <c r="O90" i="29"/>
  <c r="J90" i="29"/>
  <c r="X89" i="29"/>
  <c r="T89" i="29"/>
  <c r="O89" i="29"/>
  <c r="J89" i="29"/>
  <c r="X88" i="29"/>
  <c r="T88" i="29"/>
  <c r="O88" i="29"/>
  <c r="J88" i="29"/>
  <c r="X243" i="28"/>
  <c r="T243" i="28"/>
  <c r="O243" i="28"/>
  <c r="J243" i="28"/>
  <c r="X242" i="28"/>
  <c r="T242" i="28"/>
  <c r="O242" i="28"/>
  <c r="J242" i="28"/>
  <c r="X241" i="28"/>
  <c r="T241" i="28"/>
  <c r="O241" i="28"/>
  <c r="J241" i="28"/>
  <c r="X240" i="28"/>
  <c r="T240" i="28"/>
  <c r="O240" i="28"/>
  <c r="J240" i="28"/>
  <c r="X239" i="28"/>
  <c r="T239" i="28"/>
  <c r="O239" i="28"/>
  <c r="J239" i="28"/>
  <c r="X238" i="28"/>
  <c r="T238" i="28"/>
  <c r="O238" i="28"/>
  <c r="J238" i="28"/>
  <c r="X237" i="28"/>
  <c r="T237" i="28"/>
  <c r="O237" i="28"/>
  <c r="J237" i="28"/>
  <c r="X236" i="28"/>
  <c r="T236" i="28"/>
  <c r="O236" i="28"/>
  <c r="J236" i="28"/>
  <c r="X235" i="28"/>
  <c r="T235" i="28"/>
  <c r="O235" i="28"/>
  <c r="J235" i="28"/>
  <c r="X234" i="28"/>
  <c r="T234" i="28"/>
  <c r="O234" i="28"/>
  <c r="J234" i="28"/>
  <c r="X233" i="28"/>
  <c r="T233" i="28"/>
  <c r="O233" i="28"/>
  <c r="J233" i="28"/>
  <c r="X232" i="28"/>
  <c r="T232" i="28"/>
  <c r="O232" i="28"/>
  <c r="J232" i="28"/>
  <c r="X231" i="28"/>
  <c r="T231" i="28"/>
  <c r="O231" i="28"/>
  <c r="J231" i="28"/>
  <c r="X230" i="28"/>
  <c r="T230" i="28"/>
  <c r="O230" i="28"/>
  <c r="J230" i="28"/>
  <c r="X229" i="28"/>
  <c r="T229" i="28"/>
  <c r="O229" i="28"/>
  <c r="J229" i="28"/>
  <c r="X228" i="28"/>
  <c r="T228" i="28"/>
  <c r="O228" i="28"/>
  <c r="J228" i="28"/>
  <c r="X227" i="28"/>
  <c r="T227" i="28"/>
  <c r="O227" i="28"/>
  <c r="J227" i="28"/>
  <c r="X226" i="28"/>
  <c r="T226" i="28"/>
  <c r="O226" i="28"/>
  <c r="J226" i="28"/>
  <c r="X225" i="28"/>
  <c r="T225" i="28"/>
  <c r="O225" i="28"/>
  <c r="J225" i="28"/>
  <c r="X224" i="28"/>
  <c r="T224" i="28"/>
  <c r="O224" i="28"/>
  <c r="J224" i="28"/>
  <c r="X223" i="28"/>
  <c r="T223" i="28"/>
  <c r="O223" i="28"/>
  <c r="J223" i="28"/>
  <c r="X222" i="28"/>
  <c r="T222" i="28"/>
  <c r="O222" i="28"/>
  <c r="J222" i="28"/>
  <c r="X221" i="28"/>
  <c r="T221" i="28"/>
  <c r="O221" i="28"/>
  <c r="J221" i="28"/>
  <c r="X220" i="28"/>
  <c r="T220" i="28"/>
  <c r="O220" i="28"/>
  <c r="J220" i="28"/>
  <c r="X219" i="28"/>
  <c r="T219" i="28"/>
  <c r="O219" i="28"/>
  <c r="J219" i="28"/>
  <c r="X218" i="28"/>
  <c r="T218" i="28"/>
  <c r="O218" i="28"/>
  <c r="J218" i="28"/>
  <c r="X178" i="28"/>
  <c r="T178" i="28"/>
  <c r="O178" i="28"/>
  <c r="J178" i="28"/>
  <c r="X177" i="28"/>
  <c r="T177" i="28"/>
  <c r="O177" i="28"/>
  <c r="J177" i="28"/>
  <c r="X176" i="28"/>
  <c r="T176" i="28"/>
  <c r="O176" i="28"/>
  <c r="J176" i="28"/>
  <c r="X175" i="28"/>
  <c r="T175" i="28"/>
  <c r="O175" i="28"/>
  <c r="J175" i="28"/>
  <c r="X174" i="28"/>
  <c r="T174" i="28"/>
  <c r="O174" i="28"/>
  <c r="J174" i="28"/>
  <c r="X173" i="28"/>
  <c r="T173" i="28"/>
  <c r="O173" i="28"/>
  <c r="J173" i="28"/>
  <c r="X172" i="28"/>
  <c r="T172" i="28"/>
  <c r="O172" i="28"/>
  <c r="J172" i="28"/>
  <c r="X171" i="28"/>
  <c r="T171" i="28"/>
  <c r="O171" i="28"/>
  <c r="J171" i="28"/>
  <c r="X170" i="28"/>
  <c r="T170" i="28"/>
  <c r="O170" i="28"/>
  <c r="J170" i="28"/>
  <c r="X169" i="28"/>
  <c r="T169" i="28"/>
  <c r="O169" i="28"/>
  <c r="J169" i="28"/>
  <c r="X168" i="28"/>
  <c r="T168" i="28"/>
  <c r="O168" i="28"/>
  <c r="J168" i="28"/>
  <c r="X167" i="28"/>
  <c r="T167" i="28"/>
  <c r="O167" i="28"/>
  <c r="J167" i="28"/>
  <c r="X166" i="28"/>
  <c r="T166" i="28"/>
  <c r="O166" i="28"/>
  <c r="J166" i="28"/>
  <c r="X165" i="28"/>
  <c r="T165" i="28"/>
  <c r="O165" i="28"/>
  <c r="J165" i="28"/>
  <c r="X164" i="28"/>
  <c r="T164" i="28"/>
  <c r="O164" i="28"/>
  <c r="J164" i="28"/>
  <c r="X163" i="28"/>
  <c r="T163" i="28"/>
  <c r="O163" i="28"/>
  <c r="J163" i="28"/>
  <c r="X162" i="28"/>
  <c r="T162" i="28"/>
  <c r="O162" i="28"/>
  <c r="J162" i="28"/>
  <c r="X161" i="28"/>
  <c r="T161" i="28"/>
  <c r="O161" i="28"/>
  <c r="J161" i="28"/>
  <c r="X160" i="28"/>
  <c r="T160" i="28"/>
  <c r="O160" i="28"/>
  <c r="J160" i="28"/>
  <c r="X159" i="28"/>
  <c r="T159" i="28"/>
  <c r="O159" i="28"/>
  <c r="J159" i="28"/>
  <c r="X158" i="28"/>
  <c r="T158" i="28"/>
  <c r="O158" i="28"/>
  <c r="J158" i="28"/>
  <c r="X157" i="28"/>
  <c r="T157" i="28"/>
  <c r="O157" i="28"/>
  <c r="J157" i="28"/>
  <c r="X156" i="28"/>
  <c r="T156" i="28"/>
  <c r="O156" i="28"/>
  <c r="J156" i="28"/>
  <c r="X155" i="28"/>
  <c r="T155" i="28"/>
  <c r="O155" i="28"/>
  <c r="J155" i="28"/>
  <c r="X154" i="28"/>
  <c r="T154" i="28"/>
  <c r="O154" i="28"/>
  <c r="J154" i="28"/>
  <c r="X153" i="28"/>
  <c r="T153" i="28"/>
  <c r="O153" i="28"/>
  <c r="J153" i="28"/>
  <c r="X113" i="28"/>
  <c r="T113" i="28"/>
  <c r="O113" i="28"/>
  <c r="J113" i="28"/>
  <c r="X112" i="28"/>
  <c r="T112" i="28"/>
  <c r="O112" i="28"/>
  <c r="J112" i="28"/>
  <c r="X111" i="28"/>
  <c r="T111" i="28"/>
  <c r="O111" i="28"/>
  <c r="J111" i="28"/>
  <c r="X110" i="28"/>
  <c r="T110" i="28"/>
  <c r="O110" i="28"/>
  <c r="J110" i="28"/>
  <c r="X109" i="28"/>
  <c r="T109" i="28"/>
  <c r="O109" i="28"/>
  <c r="J109" i="28"/>
  <c r="X108" i="28"/>
  <c r="T108" i="28"/>
  <c r="O108" i="28"/>
  <c r="J108" i="28"/>
  <c r="X107" i="28"/>
  <c r="T107" i="28"/>
  <c r="O107" i="28"/>
  <c r="J107" i="28"/>
  <c r="X106" i="28"/>
  <c r="T106" i="28"/>
  <c r="O106" i="28"/>
  <c r="J106" i="28"/>
  <c r="X105" i="28"/>
  <c r="T105" i="28"/>
  <c r="O105" i="28"/>
  <c r="J105" i="28"/>
  <c r="X104" i="28"/>
  <c r="T104" i="28"/>
  <c r="O104" i="28"/>
  <c r="J104" i="28"/>
  <c r="X103" i="28"/>
  <c r="T103" i="28"/>
  <c r="O103" i="28"/>
  <c r="J103" i="28"/>
  <c r="X102" i="28"/>
  <c r="T102" i="28"/>
  <c r="O102" i="28"/>
  <c r="J102" i="28"/>
  <c r="X101" i="28"/>
  <c r="T101" i="28"/>
  <c r="O101" i="28"/>
  <c r="J101" i="28"/>
  <c r="X100" i="28"/>
  <c r="T100" i="28"/>
  <c r="O100" i="28"/>
  <c r="J100" i="28"/>
  <c r="X99" i="28"/>
  <c r="T99" i="28"/>
  <c r="O99" i="28"/>
  <c r="J99" i="28"/>
  <c r="X98" i="28"/>
  <c r="T98" i="28"/>
  <c r="O98" i="28"/>
  <c r="J98" i="28"/>
  <c r="X97" i="28"/>
  <c r="T97" i="28"/>
  <c r="O97" i="28"/>
  <c r="J97" i="28"/>
  <c r="X96" i="28"/>
  <c r="T96" i="28"/>
  <c r="O96" i="28"/>
  <c r="J96" i="28"/>
  <c r="X95" i="28"/>
  <c r="T95" i="28"/>
  <c r="O95" i="28"/>
  <c r="J95" i="28"/>
  <c r="X94" i="28"/>
  <c r="T94" i="28"/>
  <c r="O94" i="28"/>
  <c r="J94" i="28"/>
  <c r="X93" i="28"/>
  <c r="T93" i="28"/>
  <c r="O93" i="28"/>
  <c r="J93" i="28"/>
  <c r="X92" i="28"/>
  <c r="T92" i="28"/>
  <c r="O92" i="28"/>
  <c r="J92" i="28"/>
  <c r="X91" i="28"/>
  <c r="T91" i="28"/>
  <c r="O91" i="28"/>
  <c r="J91" i="28"/>
  <c r="X90" i="28"/>
  <c r="T90" i="28"/>
  <c r="O90" i="28"/>
  <c r="J90" i="28"/>
  <c r="X89" i="28"/>
  <c r="T89" i="28"/>
  <c r="O89" i="28"/>
  <c r="J89" i="28"/>
  <c r="X88" i="28"/>
  <c r="T88" i="28"/>
  <c r="O88" i="28"/>
  <c r="J88" i="28"/>
  <c r="X243" i="27"/>
  <c r="T243" i="27"/>
  <c r="O243" i="27"/>
  <c r="J243" i="27"/>
  <c r="X242" i="27"/>
  <c r="T242" i="27"/>
  <c r="O242" i="27"/>
  <c r="J242" i="27"/>
  <c r="X241" i="27"/>
  <c r="T241" i="27"/>
  <c r="O241" i="27"/>
  <c r="J241" i="27"/>
  <c r="X240" i="27"/>
  <c r="T240" i="27"/>
  <c r="O240" i="27"/>
  <c r="J240" i="27"/>
  <c r="X239" i="27"/>
  <c r="T239" i="27"/>
  <c r="O239" i="27"/>
  <c r="J239" i="27"/>
  <c r="X238" i="27"/>
  <c r="T238" i="27"/>
  <c r="O238" i="27"/>
  <c r="J238" i="27"/>
  <c r="X237" i="27"/>
  <c r="T237" i="27"/>
  <c r="O237" i="27"/>
  <c r="J237" i="27"/>
  <c r="X236" i="27"/>
  <c r="T236" i="27"/>
  <c r="O236" i="27"/>
  <c r="J236" i="27"/>
  <c r="X235" i="27"/>
  <c r="T235" i="27"/>
  <c r="O235" i="27"/>
  <c r="J235" i="27"/>
  <c r="X234" i="27"/>
  <c r="T234" i="27"/>
  <c r="O234" i="27"/>
  <c r="J234" i="27"/>
  <c r="X233" i="27"/>
  <c r="T233" i="27"/>
  <c r="O233" i="27"/>
  <c r="J233" i="27"/>
  <c r="X232" i="27"/>
  <c r="T232" i="27"/>
  <c r="O232" i="27"/>
  <c r="J232" i="27"/>
  <c r="X231" i="27"/>
  <c r="T231" i="27"/>
  <c r="O231" i="27"/>
  <c r="J231" i="27"/>
  <c r="X230" i="27"/>
  <c r="T230" i="27"/>
  <c r="O230" i="27"/>
  <c r="J230" i="27"/>
  <c r="X229" i="27"/>
  <c r="T229" i="27"/>
  <c r="O229" i="27"/>
  <c r="J229" i="27"/>
  <c r="X228" i="27"/>
  <c r="T228" i="27"/>
  <c r="O228" i="27"/>
  <c r="J228" i="27"/>
  <c r="X227" i="27"/>
  <c r="T227" i="27"/>
  <c r="O227" i="27"/>
  <c r="J227" i="27"/>
  <c r="X226" i="27"/>
  <c r="T226" i="27"/>
  <c r="O226" i="27"/>
  <c r="J226" i="27"/>
  <c r="X225" i="27"/>
  <c r="T225" i="27"/>
  <c r="O225" i="27"/>
  <c r="J225" i="27"/>
  <c r="X224" i="27"/>
  <c r="T224" i="27"/>
  <c r="O224" i="27"/>
  <c r="J224" i="27"/>
  <c r="X223" i="27"/>
  <c r="T223" i="27"/>
  <c r="O223" i="27"/>
  <c r="J223" i="27"/>
  <c r="X222" i="27"/>
  <c r="T222" i="27"/>
  <c r="O222" i="27"/>
  <c r="J222" i="27"/>
  <c r="X221" i="27"/>
  <c r="T221" i="27"/>
  <c r="O221" i="27"/>
  <c r="J221" i="27"/>
  <c r="X220" i="27"/>
  <c r="T220" i="27"/>
  <c r="O220" i="27"/>
  <c r="J220" i="27"/>
  <c r="X219" i="27"/>
  <c r="T219" i="27"/>
  <c r="O219" i="27"/>
  <c r="J219" i="27"/>
  <c r="X218" i="27"/>
  <c r="T218" i="27"/>
  <c r="O218" i="27"/>
  <c r="J218" i="27"/>
  <c r="X178" i="27"/>
  <c r="T178" i="27"/>
  <c r="O178" i="27"/>
  <c r="J178" i="27"/>
  <c r="X177" i="27"/>
  <c r="T177" i="27"/>
  <c r="O177" i="27"/>
  <c r="J177" i="27"/>
  <c r="X176" i="27"/>
  <c r="T176" i="27"/>
  <c r="O176" i="27"/>
  <c r="J176" i="27"/>
  <c r="X175" i="27"/>
  <c r="T175" i="27"/>
  <c r="O175" i="27"/>
  <c r="J175" i="27"/>
  <c r="X174" i="27"/>
  <c r="T174" i="27"/>
  <c r="O174" i="27"/>
  <c r="J174" i="27"/>
  <c r="X173" i="27"/>
  <c r="T173" i="27"/>
  <c r="O173" i="27"/>
  <c r="J173" i="27"/>
  <c r="X172" i="27"/>
  <c r="T172" i="27"/>
  <c r="O172" i="27"/>
  <c r="J172" i="27"/>
  <c r="X171" i="27"/>
  <c r="T171" i="27"/>
  <c r="O171" i="27"/>
  <c r="J171" i="27"/>
  <c r="X170" i="27"/>
  <c r="T170" i="27"/>
  <c r="O170" i="27"/>
  <c r="J170" i="27"/>
  <c r="X169" i="27"/>
  <c r="T169" i="27"/>
  <c r="O169" i="27"/>
  <c r="J169" i="27"/>
  <c r="X168" i="27"/>
  <c r="T168" i="27"/>
  <c r="O168" i="27"/>
  <c r="J168" i="27"/>
  <c r="X167" i="27"/>
  <c r="T167" i="27"/>
  <c r="O167" i="27"/>
  <c r="J167" i="27"/>
  <c r="X166" i="27"/>
  <c r="T166" i="27"/>
  <c r="O166" i="27"/>
  <c r="J166" i="27"/>
  <c r="X165" i="27"/>
  <c r="T165" i="27"/>
  <c r="O165" i="27"/>
  <c r="J165" i="27"/>
  <c r="X164" i="27"/>
  <c r="T164" i="27"/>
  <c r="O164" i="27"/>
  <c r="J164" i="27"/>
  <c r="X163" i="27"/>
  <c r="T163" i="27"/>
  <c r="O163" i="27"/>
  <c r="J163" i="27"/>
  <c r="X162" i="27"/>
  <c r="T162" i="27"/>
  <c r="O162" i="27"/>
  <c r="J162" i="27"/>
  <c r="X161" i="27"/>
  <c r="T161" i="27"/>
  <c r="O161" i="27"/>
  <c r="J161" i="27"/>
  <c r="X160" i="27"/>
  <c r="T160" i="27"/>
  <c r="O160" i="27"/>
  <c r="J160" i="27"/>
  <c r="X159" i="27"/>
  <c r="T159" i="27"/>
  <c r="O159" i="27"/>
  <c r="J159" i="27"/>
  <c r="X158" i="27"/>
  <c r="T158" i="27"/>
  <c r="O158" i="27"/>
  <c r="J158" i="27"/>
  <c r="X157" i="27"/>
  <c r="T157" i="27"/>
  <c r="O157" i="27"/>
  <c r="J157" i="27"/>
  <c r="X156" i="27"/>
  <c r="T156" i="27"/>
  <c r="O156" i="27"/>
  <c r="J156" i="27"/>
  <c r="X155" i="27"/>
  <c r="T155" i="27"/>
  <c r="O155" i="27"/>
  <c r="J155" i="27"/>
  <c r="X154" i="27"/>
  <c r="T154" i="27"/>
  <c r="O154" i="27"/>
  <c r="J154" i="27"/>
  <c r="X153" i="27"/>
  <c r="T153" i="27"/>
  <c r="O153" i="27"/>
  <c r="J153" i="27"/>
  <c r="X113" i="27"/>
  <c r="T113" i="27"/>
  <c r="O113" i="27"/>
  <c r="J113" i="27"/>
  <c r="X112" i="27"/>
  <c r="T112" i="27"/>
  <c r="O112" i="27"/>
  <c r="J112" i="27"/>
  <c r="X111" i="27"/>
  <c r="T111" i="27"/>
  <c r="O111" i="27"/>
  <c r="J111" i="27"/>
  <c r="X110" i="27"/>
  <c r="T110" i="27"/>
  <c r="O110" i="27"/>
  <c r="J110" i="27"/>
  <c r="X109" i="27"/>
  <c r="T109" i="27"/>
  <c r="O109" i="27"/>
  <c r="J109" i="27"/>
  <c r="X108" i="27"/>
  <c r="T108" i="27"/>
  <c r="O108" i="27"/>
  <c r="J108" i="27"/>
  <c r="X107" i="27"/>
  <c r="T107" i="27"/>
  <c r="O107" i="27"/>
  <c r="J107" i="27"/>
  <c r="X106" i="27"/>
  <c r="T106" i="27"/>
  <c r="O106" i="27"/>
  <c r="J106" i="27"/>
  <c r="X105" i="27"/>
  <c r="T105" i="27"/>
  <c r="O105" i="27"/>
  <c r="J105" i="27"/>
  <c r="X104" i="27"/>
  <c r="T104" i="27"/>
  <c r="O104" i="27"/>
  <c r="J104" i="27"/>
  <c r="X103" i="27"/>
  <c r="T103" i="27"/>
  <c r="O103" i="27"/>
  <c r="J103" i="27"/>
  <c r="X102" i="27"/>
  <c r="T102" i="27"/>
  <c r="O102" i="27"/>
  <c r="J102" i="27"/>
  <c r="X101" i="27"/>
  <c r="T101" i="27"/>
  <c r="O101" i="27"/>
  <c r="J101" i="27"/>
  <c r="X100" i="27"/>
  <c r="T100" i="27"/>
  <c r="O100" i="27"/>
  <c r="J100" i="27"/>
  <c r="X99" i="27"/>
  <c r="T99" i="27"/>
  <c r="O99" i="27"/>
  <c r="J99" i="27"/>
  <c r="X98" i="27"/>
  <c r="T98" i="27"/>
  <c r="O98" i="27"/>
  <c r="J98" i="27"/>
  <c r="X97" i="27"/>
  <c r="T97" i="27"/>
  <c r="O97" i="27"/>
  <c r="J97" i="27"/>
  <c r="X96" i="27"/>
  <c r="T96" i="27"/>
  <c r="O96" i="27"/>
  <c r="J96" i="27"/>
  <c r="X95" i="27"/>
  <c r="T95" i="27"/>
  <c r="O95" i="27"/>
  <c r="J95" i="27"/>
  <c r="X94" i="27"/>
  <c r="T94" i="27"/>
  <c r="O94" i="27"/>
  <c r="J94" i="27"/>
  <c r="X93" i="27"/>
  <c r="T93" i="27"/>
  <c r="O93" i="27"/>
  <c r="J93" i="27"/>
  <c r="X92" i="27"/>
  <c r="T92" i="27"/>
  <c r="O92" i="27"/>
  <c r="J92" i="27"/>
  <c r="X91" i="27"/>
  <c r="T91" i="27"/>
  <c r="O91" i="27"/>
  <c r="J91" i="27"/>
  <c r="X90" i="27"/>
  <c r="T90" i="27"/>
  <c r="O90" i="27"/>
  <c r="J90" i="27"/>
  <c r="X89" i="27"/>
  <c r="T89" i="27"/>
  <c r="O89" i="27"/>
  <c r="J89" i="27"/>
  <c r="X88" i="27"/>
  <c r="T88" i="27"/>
  <c r="O88" i="27"/>
  <c r="J88" i="27"/>
  <c r="X243" i="26"/>
  <c r="T243" i="26"/>
  <c r="O243" i="26"/>
  <c r="J243" i="26"/>
  <c r="X242" i="26"/>
  <c r="T242" i="26"/>
  <c r="O242" i="26"/>
  <c r="J242" i="26"/>
  <c r="X241" i="26"/>
  <c r="T241" i="26"/>
  <c r="O241" i="26"/>
  <c r="J241" i="26"/>
  <c r="X240" i="26"/>
  <c r="T240" i="26"/>
  <c r="O240" i="26"/>
  <c r="J240" i="26"/>
  <c r="X239" i="26"/>
  <c r="T239" i="26"/>
  <c r="O239" i="26"/>
  <c r="J239" i="26"/>
  <c r="X238" i="26"/>
  <c r="T238" i="26"/>
  <c r="O238" i="26"/>
  <c r="J238" i="26"/>
  <c r="X237" i="26"/>
  <c r="T237" i="26"/>
  <c r="O237" i="26"/>
  <c r="J237" i="26"/>
  <c r="X236" i="26"/>
  <c r="T236" i="26"/>
  <c r="O236" i="26"/>
  <c r="J236" i="26"/>
  <c r="X235" i="26"/>
  <c r="T235" i="26"/>
  <c r="O235" i="26"/>
  <c r="J235" i="26"/>
  <c r="X234" i="26"/>
  <c r="T234" i="26"/>
  <c r="O234" i="26"/>
  <c r="J234" i="26"/>
  <c r="X233" i="26"/>
  <c r="T233" i="26"/>
  <c r="O233" i="26"/>
  <c r="J233" i="26"/>
  <c r="X232" i="26"/>
  <c r="T232" i="26"/>
  <c r="O232" i="26"/>
  <c r="J232" i="26"/>
  <c r="X231" i="26"/>
  <c r="T231" i="26"/>
  <c r="O231" i="26"/>
  <c r="J231" i="26"/>
  <c r="X230" i="26"/>
  <c r="T230" i="26"/>
  <c r="O230" i="26"/>
  <c r="J230" i="26"/>
  <c r="X229" i="26"/>
  <c r="T229" i="26"/>
  <c r="O229" i="26"/>
  <c r="J229" i="26"/>
  <c r="X228" i="26"/>
  <c r="T228" i="26"/>
  <c r="O228" i="26"/>
  <c r="J228" i="26"/>
  <c r="X227" i="26"/>
  <c r="T227" i="26"/>
  <c r="O227" i="26"/>
  <c r="J227" i="26"/>
  <c r="X226" i="26"/>
  <c r="T226" i="26"/>
  <c r="O226" i="26"/>
  <c r="J226" i="26"/>
  <c r="X225" i="26"/>
  <c r="T225" i="26"/>
  <c r="O225" i="26"/>
  <c r="J225" i="26"/>
  <c r="X224" i="26"/>
  <c r="T224" i="26"/>
  <c r="O224" i="26"/>
  <c r="J224" i="26"/>
  <c r="X223" i="26"/>
  <c r="T223" i="26"/>
  <c r="O223" i="26"/>
  <c r="J223" i="26"/>
  <c r="X222" i="26"/>
  <c r="T222" i="26"/>
  <c r="O222" i="26"/>
  <c r="J222" i="26"/>
  <c r="X221" i="26"/>
  <c r="T221" i="26"/>
  <c r="O221" i="26"/>
  <c r="J221" i="26"/>
  <c r="X220" i="26"/>
  <c r="T220" i="26"/>
  <c r="O220" i="26"/>
  <c r="J220" i="26"/>
  <c r="X219" i="26"/>
  <c r="T219" i="26"/>
  <c r="O219" i="26"/>
  <c r="J219" i="26"/>
  <c r="X218" i="26"/>
  <c r="T218" i="26"/>
  <c r="O218" i="26"/>
  <c r="J218" i="26"/>
  <c r="X178" i="26"/>
  <c r="T178" i="26"/>
  <c r="O178" i="26"/>
  <c r="J178" i="26"/>
  <c r="X177" i="26"/>
  <c r="T177" i="26"/>
  <c r="O177" i="26"/>
  <c r="J177" i="26"/>
  <c r="X176" i="26"/>
  <c r="T176" i="26"/>
  <c r="O176" i="26"/>
  <c r="J176" i="26"/>
  <c r="X175" i="26"/>
  <c r="T175" i="26"/>
  <c r="O175" i="26"/>
  <c r="J175" i="26"/>
  <c r="X174" i="26"/>
  <c r="T174" i="26"/>
  <c r="O174" i="26"/>
  <c r="J174" i="26"/>
  <c r="X173" i="26"/>
  <c r="T173" i="26"/>
  <c r="O173" i="26"/>
  <c r="J173" i="26"/>
  <c r="X172" i="26"/>
  <c r="T172" i="26"/>
  <c r="O172" i="26"/>
  <c r="J172" i="26"/>
  <c r="X171" i="26"/>
  <c r="T171" i="26"/>
  <c r="O171" i="26"/>
  <c r="J171" i="26"/>
  <c r="X170" i="26"/>
  <c r="T170" i="26"/>
  <c r="O170" i="26"/>
  <c r="J170" i="26"/>
  <c r="X169" i="26"/>
  <c r="T169" i="26"/>
  <c r="O169" i="26"/>
  <c r="J169" i="26"/>
  <c r="X168" i="26"/>
  <c r="T168" i="26"/>
  <c r="O168" i="26"/>
  <c r="J168" i="26"/>
  <c r="X167" i="26"/>
  <c r="T167" i="26"/>
  <c r="O167" i="26"/>
  <c r="J167" i="26"/>
  <c r="X166" i="26"/>
  <c r="T166" i="26"/>
  <c r="O166" i="26"/>
  <c r="J166" i="26"/>
  <c r="X165" i="26"/>
  <c r="T165" i="26"/>
  <c r="O165" i="26"/>
  <c r="J165" i="26"/>
  <c r="X164" i="26"/>
  <c r="T164" i="26"/>
  <c r="O164" i="26"/>
  <c r="J164" i="26"/>
  <c r="X163" i="26"/>
  <c r="T163" i="26"/>
  <c r="O163" i="26"/>
  <c r="J163" i="26"/>
  <c r="X162" i="26"/>
  <c r="T162" i="26"/>
  <c r="O162" i="26"/>
  <c r="J162" i="26"/>
  <c r="X161" i="26"/>
  <c r="T161" i="26"/>
  <c r="O161" i="26"/>
  <c r="J161" i="26"/>
  <c r="X160" i="26"/>
  <c r="T160" i="26"/>
  <c r="O160" i="26"/>
  <c r="J160" i="26"/>
  <c r="X159" i="26"/>
  <c r="T159" i="26"/>
  <c r="O159" i="26"/>
  <c r="J159" i="26"/>
  <c r="X158" i="26"/>
  <c r="T158" i="26"/>
  <c r="O158" i="26"/>
  <c r="J158" i="26"/>
  <c r="X157" i="26"/>
  <c r="T157" i="26"/>
  <c r="O157" i="26"/>
  <c r="J157" i="26"/>
  <c r="X156" i="26"/>
  <c r="T156" i="26"/>
  <c r="O156" i="26"/>
  <c r="J156" i="26"/>
  <c r="X155" i="26"/>
  <c r="T155" i="26"/>
  <c r="O155" i="26"/>
  <c r="J155" i="26"/>
  <c r="X154" i="26"/>
  <c r="T154" i="26"/>
  <c r="O154" i="26"/>
  <c r="J154" i="26"/>
  <c r="X153" i="26"/>
  <c r="T153" i="26"/>
  <c r="O153" i="26"/>
  <c r="J153" i="26"/>
  <c r="X113" i="26"/>
  <c r="T113" i="26"/>
  <c r="O113" i="26"/>
  <c r="J113" i="26"/>
  <c r="X112" i="26"/>
  <c r="T112" i="26"/>
  <c r="O112" i="26"/>
  <c r="J112" i="26"/>
  <c r="X111" i="26"/>
  <c r="T111" i="26"/>
  <c r="O111" i="26"/>
  <c r="J111" i="26"/>
  <c r="X110" i="26"/>
  <c r="T110" i="26"/>
  <c r="O110" i="26"/>
  <c r="J110" i="26"/>
  <c r="X109" i="26"/>
  <c r="T109" i="26"/>
  <c r="O109" i="26"/>
  <c r="J109" i="26"/>
  <c r="X108" i="26"/>
  <c r="T108" i="26"/>
  <c r="O108" i="26"/>
  <c r="J108" i="26"/>
  <c r="X107" i="26"/>
  <c r="T107" i="26"/>
  <c r="O107" i="26"/>
  <c r="J107" i="26"/>
  <c r="X106" i="26"/>
  <c r="T106" i="26"/>
  <c r="O106" i="26"/>
  <c r="J106" i="26"/>
  <c r="X105" i="26"/>
  <c r="T105" i="26"/>
  <c r="O105" i="26"/>
  <c r="J105" i="26"/>
  <c r="X104" i="26"/>
  <c r="T104" i="26"/>
  <c r="O104" i="26"/>
  <c r="J104" i="26"/>
  <c r="X103" i="26"/>
  <c r="T103" i="26"/>
  <c r="O103" i="26"/>
  <c r="J103" i="26"/>
  <c r="X102" i="26"/>
  <c r="T102" i="26"/>
  <c r="O102" i="26"/>
  <c r="J102" i="26"/>
  <c r="X101" i="26"/>
  <c r="T101" i="26"/>
  <c r="O101" i="26"/>
  <c r="J101" i="26"/>
  <c r="X100" i="26"/>
  <c r="T100" i="26"/>
  <c r="O100" i="26"/>
  <c r="J100" i="26"/>
  <c r="X99" i="26"/>
  <c r="T99" i="26"/>
  <c r="O99" i="26"/>
  <c r="J99" i="26"/>
  <c r="X98" i="26"/>
  <c r="T98" i="26"/>
  <c r="O98" i="26"/>
  <c r="J98" i="26"/>
  <c r="X97" i="26"/>
  <c r="T97" i="26"/>
  <c r="O97" i="26"/>
  <c r="J97" i="26"/>
  <c r="X96" i="26"/>
  <c r="T96" i="26"/>
  <c r="O96" i="26"/>
  <c r="J96" i="26"/>
  <c r="X95" i="26"/>
  <c r="T95" i="26"/>
  <c r="O95" i="26"/>
  <c r="J95" i="26"/>
  <c r="X94" i="26"/>
  <c r="T94" i="26"/>
  <c r="O94" i="26"/>
  <c r="J94" i="26"/>
  <c r="X93" i="26"/>
  <c r="T93" i="26"/>
  <c r="O93" i="26"/>
  <c r="J93" i="26"/>
  <c r="X92" i="26"/>
  <c r="T92" i="26"/>
  <c r="O92" i="26"/>
  <c r="J92" i="26"/>
  <c r="X91" i="26"/>
  <c r="T91" i="26"/>
  <c r="O91" i="26"/>
  <c r="J91" i="26"/>
  <c r="X90" i="26"/>
  <c r="T90" i="26"/>
  <c r="O90" i="26"/>
  <c r="J90" i="26"/>
  <c r="X89" i="26"/>
  <c r="T89" i="26"/>
  <c r="O89" i="26"/>
  <c r="J89" i="26"/>
  <c r="X88" i="26"/>
  <c r="T88" i="26"/>
  <c r="O88" i="26"/>
  <c r="J88" i="26"/>
  <c r="X243" i="25"/>
  <c r="T243" i="25"/>
  <c r="O243" i="25"/>
  <c r="J243" i="25"/>
  <c r="X242" i="25"/>
  <c r="T242" i="25"/>
  <c r="O242" i="25"/>
  <c r="J242" i="25"/>
  <c r="X241" i="25"/>
  <c r="T241" i="25"/>
  <c r="O241" i="25"/>
  <c r="J241" i="25"/>
  <c r="X240" i="25"/>
  <c r="T240" i="25"/>
  <c r="O240" i="25"/>
  <c r="J240" i="25"/>
  <c r="X239" i="25"/>
  <c r="T239" i="25"/>
  <c r="O239" i="25"/>
  <c r="J239" i="25"/>
  <c r="X238" i="25"/>
  <c r="T238" i="25"/>
  <c r="O238" i="25"/>
  <c r="J238" i="25"/>
  <c r="X237" i="25"/>
  <c r="T237" i="25"/>
  <c r="O237" i="25"/>
  <c r="J237" i="25"/>
  <c r="X236" i="25"/>
  <c r="T236" i="25"/>
  <c r="O236" i="25"/>
  <c r="J236" i="25"/>
  <c r="X235" i="25"/>
  <c r="T235" i="25"/>
  <c r="O235" i="25"/>
  <c r="J235" i="25"/>
  <c r="X234" i="25"/>
  <c r="T234" i="25"/>
  <c r="O234" i="25"/>
  <c r="J234" i="25"/>
  <c r="X233" i="25"/>
  <c r="T233" i="25"/>
  <c r="O233" i="25"/>
  <c r="J233" i="25"/>
  <c r="X232" i="25"/>
  <c r="T232" i="25"/>
  <c r="O232" i="25"/>
  <c r="J232" i="25"/>
  <c r="X231" i="25"/>
  <c r="T231" i="25"/>
  <c r="O231" i="25"/>
  <c r="J231" i="25"/>
  <c r="X230" i="25"/>
  <c r="T230" i="25"/>
  <c r="O230" i="25"/>
  <c r="J230" i="25"/>
  <c r="X229" i="25"/>
  <c r="T229" i="25"/>
  <c r="O229" i="25"/>
  <c r="J229" i="25"/>
  <c r="X228" i="25"/>
  <c r="T228" i="25"/>
  <c r="O228" i="25"/>
  <c r="J228" i="25"/>
  <c r="X227" i="25"/>
  <c r="T227" i="25"/>
  <c r="O227" i="25"/>
  <c r="J227" i="25"/>
  <c r="X226" i="25"/>
  <c r="T226" i="25"/>
  <c r="O226" i="25"/>
  <c r="J226" i="25"/>
  <c r="X225" i="25"/>
  <c r="T225" i="25"/>
  <c r="O225" i="25"/>
  <c r="J225" i="25"/>
  <c r="X224" i="25"/>
  <c r="T224" i="25"/>
  <c r="O224" i="25"/>
  <c r="J224" i="25"/>
  <c r="X223" i="25"/>
  <c r="T223" i="25"/>
  <c r="O223" i="25"/>
  <c r="J223" i="25"/>
  <c r="X222" i="25"/>
  <c r="T222" i="25"/>
  <c r="O222" i="25"/>
  <c r="J222" i="25"/>
  <c r="X221" i="25"/>
  <c r="T221" i="25"/>
  <c r="O221" i="25"/>
  <c r="J221" i="25"/>
  <c r="X220" i="25"/>
  <c r="T220" i="25"/>
  <c r="O220" i="25"/>
  <c r="J220" i="25"/>
  <c r="X219" i="25"/>
  <c r="T219" i="25"/>
  <c r="O219" i="25"/>
  <c r="J219" i="25"/>
  <c r="X218" i="25"/>
  <c r="T218" i="25"/>
  <c r="O218" i="25"/>
  <c r="J218" i="25"/>
  <c r="X178" i="25"/>
  <c r="T178" i="25"/>
  <c r="O178" i="25"/>
  <c r="J178" i="25"/>
  <c r="X177" i="25"/>
  <c r="T177" i="25"/>
  <c r="O177" i="25"/>
  <c r="J177" i="25"/>
  <c r="X176" i="25"/>
  <c r="T176" i="25"/>
  <c r="O176" i="25"/>
  <c r="J176" i="25"/>
  <c r="X175" i="25"/>
  <c r="T175" i="25"/>
  <c r="O175" i="25"/>
  <c r="J175" i="25"/>
  <c r="X174" i="25"/>
  <c r="T174" i="25"/>
  <c r="O174" i="25"/>
  <c r="J174" i="25"/>
  <c r="X173" i="25"/>
  <c r="T173" i="25"/>
  <c r="O173" i="25"/>
  <c r="J173" i="25"/>
  <c r="X172" i="25"/>
  <c r="T172" i="25"/>
  <c r="O172" i="25"/>
  <c r="J172" i="25"/>
  <c r="X171" i="25"/>
  <c r="T171" i="25"/>
  <c r="O171" i="25"/>
  <c r="J171" i="25"/>
  <c r="X170" i="25"/>
  <c r="T170" i="25"/>
  <c r="O170" i="25"/>
  <c r="J170" i="25"/>
  <c r="X169" i="25"/>
  <c r="T169" i="25"/>
  <c r="O169" i="25"/>
  <c r="J169" i="25"/>
  <c r="X168" i="25"/>
  <c r="T168" i="25"/>
  <c r="O168" i="25"/>
  <c r="J168" i="25"/>
  <c r="X167" i="25"/>
  <c r="T167" i="25"/>
  <c r="O167" i="25"/>
  <c r="J167" i="25"/>
  <c r="X166" i="25"/>
  <c r="T166" i="25"/>
  <c r="O166" i="25"/>
  <c r="J166" i="25"/>
  <c r="X165" i="25"/>
  <c r="T165" i="25"/>
  <c r="O165" i="25"/>
  <c r="J165" i="25"/>
  <c r="X164" i="25"/>
  <c r="T164" i="25"/>
  <c r="O164" i="25"/>
  <c r="J164" i="25"/>
  <c r="X163" i="25"/>
  <c r="T163" i="25"/>
  <c r="O163" i="25"/>
  <c r="J163" i="25"/>
  <c r="X162" i="25"/>
  <c r="T162" i="25"/>
  <c r="O162" i="25"/>
  <c r="J162" i="25"/>
  <c r="X161" i="25"/>
  <c r="T161" i="25"/>
  <c r="O161" i="25"/>
  <c r="J161" i="25"/>
  <c r="X160" i="25"/>
  <c r="T160" i="25"/>
  <c r="O160" i="25"/>
  <c r="J160" i="25"/>
  <c r="X159" i="25"/>
  <c r="T159" i="25"/>
  <c r="O159" i="25"/>
  <c r="J159" i="25"/>
  <c r="X158" i="25"/>
  <c r="T158" i="25"/>
  <c r="O158" i="25"/>
  <c r="J158" i="25"/>
  <c r="X157" i="25"/>
  <c r="T157" i="25"/>
  <c r="O157" i="25"/>
  <c r="J157" i="25"/>
  <c r="X156" i="25"/>
  <c r="T156" i="25"/>
  <c r="O156" i="25"/>
  <c r="J156" i="25"/>
  <c r="X155" i="25"/>
  <c r="T155" i="25"/>
  <c r="O155" i="25"/>
  <c r="J155" i="25"/>
  <c r="X154" i="25"/>
  <c r="T154" i="25"/>
  <c r="O154" i="25"/>
  <c r="J154" i="25"/>
  <c r="X153" i="25"/>
  <c r="T153" i="25"/>
  <c r="O153" i="25"/>
  <c r="J153" i="25"/>
  <c r="X113" i="25"/>
  <c r="T113" i="25"/>
  <c r="O113" i="25"/>
  <c r="J113" i="25"/>
  <c r="X112" i="25"/>
  <c r="T112" i="25"/>
  <c r="O112" i="25"/>
  <c r="J112" i="25"/>
  <c r="X111" i="25"/>
  <c r="T111" i="25"/>
  <c r="O111" i="25"/>
  <c r="J111" i="25"/>
  <c r="X110" i="25"/>
  <c r="T110" i="25"/>
  <c r="O110" i="25"/>
  <c r="J110" i="25"/>
  <c r="X109" i="25"/>
  <c r="T109" i="25"/>
  <c r="O109" i="25"/>
  <c r="J109" i="25"/>
  <c r="X108" i="25"/>
  <c r="T108" i="25"/>
  <c r="O108" i="25"/>
  <c r="J108" i="25"/>
  <c r="X107" i="25"/>
  <c r="T107" i="25"/>
  <c r="O107" i="25"/>
  <c r="J107" i="25"/>
  <c r="X106" i="25"/>
  <c r="T106" i="25"/>
  <c r="O106" i="25"/>
  <c r="J106" i="25"/>
  <c r="X105" i="25"/>
  <c r="T105" i="25"/>
  <c r="O105" i="25"/>
  <c r="J105" i="25"/>
  <c r="X104" i="25"/>
  <c r="T104" i="25"/>
  <c r="O104" i="25"/>
  <c r="J104" i="25"/>
  <c r="X103" i="25"/>
  <c r="T103" i="25"/>
  <c r="O103" i="25"/>
  <c r="J103" i="25"/>
  <c r="X102" i="25"/>
  <c r="T102" i="25"/>
  <c r="O102" i="25"/>
  <c r="J102" i="25"/>
  <c r="X101" i="25"/>
  <c r="T101" i="25"/>
  <c r="O101" i="25"/>
  <c r="J101" i="25"/>
  <c r="X100" i="25"/>
  <c r="T100" i="25"/>
  <c r="O100" i="25"/>
  <c r="J100" i="25"/>
  <c r="X99" i="25"/>
  <c r="T99" i="25"/>
  <c r="O99" i="25"/>
  <c r="J99" i="25"/>
  <c r="X98" i="25"/>
  <c r="T98" i="25"/>
  <c r="O98" i="25"/>
  <c r="J98" i="25"/>
  <c r="X97" i="25"/>
  <c r="T97" i="25"/>
  <c r="O97" i="25"/>
  <c r="J97" i="25"/>
  <c r="X96" i="25"/>
  <c r="T96" i="25"/>
  <c r="O96" i="25"/>
  <c r="J96" i="25"/>
  <c r="X95" i="25"/>
  <c r="T95" i="25"/>
  <c r="O95" i="25"/>
  <c r="J95" i="25"/>
  <c r="X94" i="25"/>
  <c r="T94" i="25"/>
  <c r="O94" i="25"/>
  <c r="J94" i="25"/>
  <c r="X93" i="25"/>
  <c r="T93" i="25"/>
  <c r="O93" i="25"/>
  <c r="J93" i="25"/>
  <c r="X92" i="25"/>
  <c r="T92" i="25"/>
  <c r="O92" i="25"/>
  <c r="J92" i="25"/>
  <c r="X91" i="25"/>
  <c r="T91" i="25"/>
  <c r="O91" i="25"/>
  <c r="J91" i="25"/>
  <c r="X90" i="25"/>
  <c r="T90" i="25"/>
  <c r="O90" i="25"/>
  <c r="J90" i="25"/>
  <c r="X89" i="25"/>
  <c r="T89" i="25"/>
  <c r="O89" i="25"/>
  <c r="J89" i="25"/>
  <c r="X88" i="25"/>
  <c r="T88" i="25"/>
  <c r="O88" i="25"/>
  <c r="J88" i="25"/>
  <c r="X243" i="24"/>
  <c r="T243" i="24"/>
  <c r="O243" i="24"/>
  <c r="J243" i="24"/>
  <c r="X242" i="24"/>
  <c r="T242" i="24"/>
  <c r="O242" i="24"/>
  <c r="J242" i="24"/>
  <c r="X241" i="24"/>
  <c r="T241" i="24"/>
  <c r="O241" i="24"/>
  <c r="J241" i="24"/>
  <c r="X240" i="24"/>
  <c r="T240" i="24"/>
  <c r="O240" i="24"/>
  <c r="J240" i="24"/>
  <c r="X239" i="24"/>
  <c r="T239" i="24"/>
  <c r="O239" i="24"/>
  <c r="J239" i="24"/>
  <c r="X238" i="24"/>
  <c r="T238" i="24"/>
  <c r="O238" i="24"/>
  <c r="J238" i="24"/>
  <c r="X237" i="24"/>
  <c r="T237" i="24"/>
  <c r="O237" i="24"/>
  <c r="J237" i="24"/>
  <c r="X236" i="24"/>
  <c r="T236" i="24"/>
  <c r="O236" i="24"/>
  <c r="J236" i="24"/>
  <c r="X235" i="24"/>
  <c r="T235" i="24"/>
  <c r="O235" i="24"/>
  <c r="J235" i="24"/>
  <c r="X234" i="24"/>
  <c r="T234" i="24"/>
  <c r="O234" i="24"/>
  <c r="J234" i="24"/>
  <c r="X233" i="24"/>
  <c r="T233" i="24"/>
  <c r="O233" i="24"/>
  <c r="J233" i="24"/>
  <c r="X232" i="24"/>
  <c r="T232" i="24"/>
  <c r="O232" i="24"/>
  <c r="J232" i="24"/>
  <c r="X231" i="24"/>
  <c r="T231" i="24"/>
  <c r="O231" i="24"/>
  <c r="J231" i="24"/>
  <c r="X230" i="24"/>
  <c r="T230" i="24"/>
  <c r="O230" i="24"/>
  <c r="J230" i="24"/>
  <c r="X229" i="24"/>
  <c r="T229" i="24"/>
  <c r="O229" i="24"/>
  <c r="J229" i="24"/>
  <c r="X228" i="24"/>
  <c r="T228" i="24"/>
  <c r="O228" i="24"/>
  <c r="J228" i="24"/>
  <c r="X227" i="24"/>
  <c r="T227" i="24"/>
  <c r="O227" i="24"/>
  <c r="J227" i="24"/>
  <c r="X226" i="24"/>
  <c r="T226" i="24"/>
  <c r="O226" i="24"/>
  <c r="J226" i="24"/>
  <c r="X225" i="24"/>
  <c r="T225" i="24"/>
  <c r="O225" i="24"/>
  <c r="J225" i="24"/>
  <c r="X224" i="24"/>
  <c r="T224" i="24"/>
  <c r="O224" i="24"/>
  <c r="J224" i="24"/>
  <c r="X223" i="24"/>
  <c r="T223" i="24"/>
  <c r="O223" i="24"/>
  <c r="J223" i="24"/>
  <c r="X222" i="24"/>
  <c r="T222" i="24"/>
  <c r="O222" i="24"/>
  <c r="J222" i="24"/>
  <c r="X221" i="24"/>
  <c r="T221" i="24"/>
  <c r="O221" i="24"/>
  <c r="J221" i="24"/>
  <c r="X220" i="24"/>
  <c r="T220" i="24"/>
  <c r="O220" i="24"/>
  <c r="J220" i="24"/>
  <c r="X219" i="24"/>
  <c r="T219" i="24"/>
  <c r="O219" i="24"/>
  <c r="J219" i="24"/>
  <c r="X218" i="24"/>
  <c r="T218" i="24"/>
  <c r="O218" i="24"/>
  <c r="J218" i="24"/>
  <c r="X178" i="24"/>
  <c r="T178" i="24"/>
  <c r="O178" i="24"/>
  <c r="J178" i="24"/>
  <c r="X177" i="24"/>
  <c r="T177" i="24"/>
  <c r="O177" i="24"/>
  <c r="J177" i="24"/>
  <c r="X176" i="24"/>
  <c r="T176" i="24"/>
  <c r="O176" i="24"/>
  <c r="J176" i="24"/>
  <c r="X175" i="24"/>
  <c r="T175" i="24"/>
  <c r="O175" i="24"/>
  <c r="J175" i="24"/>
  <c r="X174" i="24"/>
  <c r="T174" i="24"/>
  <c r="O174" i="24"/>
  <c r="J174" i="24"/>
  <c r="X173" i="24"/>
  <c r="T173" i="24"/>
  <c r="O173" i="24"/>
  <c r="J173" i="24"/>
  <c r="X172" i="24"/>
  <c r="T172" i="24"/>
  <c r="O172" i="24"/>
  <c r="J172" i="24"/>
  <c r="X171" i="24"/>
  <c r="T171" i="24"/>
  <c r="O171" i="24"/>
  <c r="J171" i="24"/>
  <c r="X170" i="24"/>
  <c r="T170" i="24"/>
  <c r="O170" i="24"/>
  <c r="J170" i="24"/>
  <c r="X169" i="24"/>
  <c r="T169" i="24"/>
  <c r="O169" i="24"/>
  <c r="J169" i="24"/>
  <c r="X168" i="24"/>
  <c r="T168" i="24"/>
  <c r="O168" i="24"/>
  <c r="J168" i="24"/>
  <c r="X167" i="24"/>
  <c r="T167" i="24"/>
  <c r="O167" i="24"/>
  <c r="J167" i="24"/>
  <c r="X166" i="24"/>
  <c r="T166" i="24"/>
  <c r="O166" i="24"/>
  <c r="J166" i="24"/>
  <c r="X165" i="24"/>
  <c r="T165" i="24"/>
  <c r="O165" i="24"/>
  <c r="J165" i="24"/>
  <c r="X164" i="24"/>
  <c r="T164" i="24"/>
  <c r="O164" i="24"/>
  <c r="J164" i="24"/>
  <c r="X163" i="24"/>
  <c r="T163" i="24"/>
  <c r="O163" i="24"/>
  <c r="J163" i="24"/>
  <c r="X162" i="24"/>
  <c r="T162" i="24"/>
  <c r="O162" i="24"/>
  <c r="J162" i="24"/>
  <c r="X161" i="24"/>
  <c r="T161" i="24"/>
  <c r="O161" i="24"/>
  <c r="J161" i="24"/>
  <c r="X160" i="24"/>
  <c r="T160" i="24"/>
  <c r="O160" i="24"/>
  <c r="J160" i="24"/>
  <c r="X159" i="24"/>
  <c r="T159" i="24"/>
  <c r="O159" i="24"/>
  <c r="J159" i="24"/>
  <c r="X158" i="24"/>
  <c r="T158" i="24"/>
  <c r="O158" i="24"/>
  <c r="J158" i="24"/>
  <c r="X157" i="24"/>
  <c r="T157" i="24"/>
  <c r="O157" i="24"/>
  <c r="J157" i="24"/>
  <c r="X156" i="24"/>
  <c r="T156" i="24"/>
  <c r="O156" i="24"/>
  <c r="J156" i="24"/>
  <c r="X155" i="24"/>
  <c r="T155" i="24"/>
  <c r="O155" i="24"/>
  <c r="J155" i="24"/>
  <c r="X154" i="24"/>
  <c r="T154" i="24"/>
  <c r="O154" i="24"/>
  <c r="J154" i="24"/>
  <c r="X153" i="24"/>
  <c r="T153" i="24"/>
  <c r="O153" i="24"/>
  <c r="J153" i="24"/>
  <c r="X113" i="24"/>
  <c r="T113" i="24"/>
  <c r="O113" i="24"/>
  <c r="J113" i="24"/>
  <c r="X112" i="24"/>
  <c r="T112" i="24"/>
  <c r="O112" i="24"/>
  <c r="J112" i="24"/>
  <c r="X111" i="24"/>
  <c r="T111" i="24"/>
  <c r="O111" i="24"/>
  <c r="J111" i="24"/>
  <c r="X110" i="24"/>
  <c r="T110" i="24"/>
  <c r="O110" i="24"/>
  <c r="J110" i="24"/>
  <c r="X109" i="24"/>
  <c r="T109" i="24"/>
  <c r="O109" i="24"/>
  <c r="J109" i="24"/>
  <c r="X108" i="24"/>
  <c r="T108" i="24"/>
  <c r="O108" i="24"/>
  <c r="J108" i="24"/>
  <c r="X107" i="24"/>
  <c r="T107" i="24"/>
  <c r="O107" i="24"/>
  <c r="J107" i="24"/>
  <c r="X106" i="24"/>
  <c r="T106" i="24"/>
  <c r="O106" i="24"/>
  <c r="J106" i="24"/>
  <c r="X105" i="24"/>
  <c r="T105" i="24"/>
  <c r="O105" i="24"/>
  <c r="J105" i="24"/>
  <c r="X104" i="24"/>
  <c r="T104" i="24"/>
  <c r="O104" i="24"/>
  <c r="J104" i="24"/>
  <c r="X103" i="24"/>
  <c r="T103" i="24"/>
  <c r="O103" i="24"/>
  <c r="J103" i="24"/>
  <c r="X102" i="24"/>
  <c r="T102" i="24"/>
  <c r="O102" i="24"/>
  <c r="J102" i="24"/>
  <c r="X101" i="24"/>
  <c r="T101" i="24"/>
  <c r="O101" i="24"/>
  <c r="J101" i="24"/>
  <c r="X100" i="24"/>
  <c r="T100" i="24"/>
  <c r="O100" i="24"/>
  <c r="J100" i="24"/>
  <c r="X99" i="24"/>
  <c r="T99" i="24"/>
  <c r="O99" i="24"/>
  <c r="J99" i="24"/>
  <c r="X98" i="24"/>
  <c r="T98" i="24"/>
  <c r="O98" i="24"/>
  <c r="J98" i="24"/>
  <c r="X97" i="24"/>
  <c r="T97" i="24"/>
  <c r="O97" i="24"/>
  <c r="J97" i="24"/>
  <c r="X96" i="24"/>
  <c r="T96" i="24"/>
  <c r="O96" i="24"/>
  <c r="J96" i="24"/>
  <c r="X95" i="24"/>
  <c r="T95" i="24"/>
  <c r="O95" i="24"/>
  <c r="J95" i="24"/>
  <c r="X94" i="24"/>
  <c r="T94" i="24"/>
  <c r="O94" i="24"/>
  <c r="J94" i="24"/>
  <c r="X93" i="24"/>
  <c r="T93" i="24"/>
  <c r="O93" i="24"/>
  <c r="J93" i="24"/>
  <c r="X92" i="24"/>
  <c r="T92" i="24"/>
  <c r="O92" i="24"/>
  <c r="J92" i="24"/>
  <c r="X91" i="24"/>
  <c r="T91" i="24"/>
  <c r="O91" i="24"/>
  <c r="J91" i="24"/>
  <c r="X90" i="24"/>
  <c r="T90" i="24"/>
  <c r="O90" i="24"/>
  <c r="J90" i="24"/>
  <c r="X89" i="24"/>
  <c r="T89" i="24"/>
  <c r="O89" i="24"/>
  <c r="J89" i="24"/>
  <c r="X88" i="24"/>
  <c r="T88" i="24"/>
  <c r="O88" i="24"/>
  <c r="J88" i="24"/>
  <c r="X243" i="23"/>
  <c r="T243" i="23"/>
  <c r="O243" i="23"/>
  <c r="J243" i="23"/>
  <c r="X242" i="23"/>
  <c r="T242" i="23"/>
  <c r="O242" i="23"/>
  <c r="J242" i="23"/>
  <c r="X241" i="23"/>
  <c r="T241" i="23"/>
  <c r="O241" i="23"/>
  <c r="J241" i="23"/>
  <c r="X240" i="23"/>
  <c r="T240" i="23"/>
  <c r="O240" i="23"/>
  <c r="J240" i="23"/>
  <c r="X239" i="23"/>
  <c r="T239" i="23"/>
  <c r="O239" i="23"/>
  <c r="J239" i="23"/>
  <c r="X238" i="23"/>
  <c r="T238" i="23"/>
  <c r="O238" i="23"/>
  <c r="J238" i="23"/>
  <c r="X237" i="23"/>
  <c r="T237" i="23"/>
  <c r="O237" i="23"/>
  <c r="J237" i="23"/>
  <c r="X236" i="23"/>
  <c r="T236" i="23"/>
  <c r="O236" i="23"/>
  <c r="J236" i="23"/>
  <c r="X235" i="23"/>
  <c r="T235" i="23"/>
  <c r="O235" i="23"/>
  <c r="J235" i="23"/>
  <c r="X234" i="23"/>
  <c r="T234" i="23"/>
  <c r="O234" i="23"/>
  <c r="J234" i="23"/>
  <c r="X233" i="23"/>
  <c r="T233" i="23"/>
  <c r="O233" i="23"/>
  <c r="J233" i="23"/>
  <c r="X232" i="23"/>
  <c r="T232" i="23"/>
  <c r="O232" i="23"/>
  <c r="J232" i="23"/>
  <c r="X231" i="23"/>
  <c r="T231" i="23"/>
  <c r="O231" i="23"/>
  <c r="J231" i="23"/>
  <c r="X230" i="23"/>
  <c r="T230" i="23"/>
  <c r="O230" i="23"/>
  <c r="J230" i="23"/>
  <c r="X229" i="23"/>
  <c r="T229" i="23"/>
  <c r="O229" i="23"/>
  <c r="J229" i="23"/>
  <c r="X228" i="23"/>
  <c r="T228" i="23"/>
  <c r="O228" i="23"/>
  <c r="J228" i="23"/>
  <c r="X227" i="23"/>
  <c r="T227" i="23"/>
  <c r="O227" i="23"/>
  <c r="J227" i="23"/>
  <c r="X226" i="23"/>
  <c r="T226" i="23"/>
  <c r="O226" i="23"/>
  <c r="J226" i="23"/>
  <c r="X225" i="23"/>
  <c r="T225" i="23"/>
  <c r="O225" i="23"/>
  <c r="J225" i="23"/>
  <c r="X224" i="23"/>
  <c r="T224" i="23"/>
  <c r="O224" i="23"/>
  <c r="J224" i="23"/>
  <c r="X223" i="23"/>
  <c r="T223" i="23"/>
  <c r="O223" i="23"/>
  <c r="J223" i="23"/>
  <c r="X222" i="23"/>
  <c r="T222" i="23"/>
  <c r="O222" i="23"/>
  <c r="J222" i="23"/>
  <c r="X221" i="23"/>
  <c r="T221" i="23"/>
  <c r="O221" i="23"/>
  <c r="J221" i="23"/>
  <c r="X220" i="23"/>
  <c r="T220" i="23"/>
  <c r="O220" i="23"/>
  <c r="J220" i="23"/>
  <c r="X219" i="23"/>
  <c r="T219" i="23"/>
  <c r="O219" i="23"/>
  <c r="J219" i="23"/>
  <c r="X218" i="23"/>
  <c r="T218" i="23"/>
  <c r="O218" i="23"/>
  <c r="J218" i="23"/>
  <c r="X178" i="23"/>
  <c r="T178" i="23"/>
  <c r="O178" i="23"/>
  <c r="J178" i="23"/>
  <c r="X177" i="23"/>
  <c r="T177" i="23"/>
  <c r="O177" i="23"/>
  <c r="J177" i="23"/>
  <c r="X176" i="23"/>
  <c r="T176" i="23"/>
  <c r="O176" i="23"/>
  <c r="J176" i="23"/>
  <c r="X175" i="23"/>
  <c r="T175" i="23"/>
  <c r="O175" i="23"/>
  <c r="J175" i="23"/>
  <c r="X174" i="23"/>
  <c r="T174" i="23"/>
  <c r="O174" i="23"/>
  <c r="J174" i="23"/>
  <c r="X173" i="23"/>
  <c r="T173" i="23"/>
  <c r="O173" i="23"/>
  <c r="J173" i="23"/>
  <c r="X172" i="23"/>
  <c r="T172" i="23"/>
  <c r="O172" i="23"/>
  <c r="J172" i="23"/>
  <c r="X171" i="23"/>
  <c r="T171" i="23"/>
  <c r="O171" i="23"/>
  <c r="J171" i="23"/>
  <c r="X170" i="23"/>
  <c r="T170" i="23"/>
  <c r="O170" i="23"/>
  <c r="J170" i="23"/>
  <c r="X169" i="23"/>
  <c r="T169" i="23"/>
  <c r="O169" i="23"/>
  <c r="J169" i="23"/>
  <c r="X168" i="23"/>
  <c r="T168" i="23"/>
  <c r="O168" i="23"/>
  <c r="J168" i="23"/>
  <c r="X167" i="23"/>
  <c r="T167" i="23"/>
  <c r="O167" i="23"/>
  <c r="J167" i="23"/>
  <c r="X166" i="23"/>
  <c r="T166" i="23"/>
  <c r="O166" i="23"/>
  <c r="J166" i="23"/>
  <c r="X165" i="23"/>
  <c r="T165" i="23"/>
  <c r="O165" i="23"/>
  <c r="J165" i="23"/>
  <c r="X164" i="23"/>
  <c r="T164" i="23"/>
  <c r="O164" i="23"/>
  <c r="J164" i="23"/>
  <c r="X163" i="23"/>
  <c r="T163" i="23"/>
  <c r="O163" i="23"/>
  <c r="J163" i="23"/>
  <c r="X162" i="23"/>
  <c r="T162" i="23"/>
  <c r="O162" i="23"/>
  <c r="J162" i="23"/>
  <c r="X161" i="23"/>
  <c r="T161" i="23"/>
  <c r="O161" i="23"/>
  <c r="J161" i="23"/>
  <c r="X160" i="23"/>
  <c r="T160" i="23"/>
  <c r="O160" i="23"/>
  <c r="J160" i="23"/>
  <c r="X159" i="23"/>
  <c r="T159" i="23"/>
  <c r="O159" i="23"/>
  <c r="J159" i="23"/>
  <c r="X158" i="23"/>
  <c r="T158" i="23"/>
  <c r="O158" i="23"/>
  <c r="J158" i="23"/>
  <c r="X157" i="23"/>
  <c r="T157" i="23"/>
  <c r="O157" i="23"/>
  <c r="J157" i="23"/>
  <c r="X156" i="23"/>
  <c r="T156" i="23"/>
  <c r="O156" i="23"/>
  <c r="J156" i="23"/>
  <c r="X155" i="23"/>
  <c r="T155" i="23"/>
  <c r="O155" i="23"/>
  <c r="J155" i="23"/>
  <c r="X154" i="23"/>
  <c r="T154" i="23"/>
  <c r="O154" i="23"/>
  <c r="J154" i="23"/>
  <c r="X153" i="23"/>
  <c r="T153" i="23"/>
  <c r="O153" i="23"/>
  <c r="J153" i="23"/>
  <c r="X113" i="23"/>
  <c r="T113" i="23"/>
  <c r="O113" i="23"/>
  <c r="J113" i="23"/>
  <c r="X112" i="23"/>
  <c r="T112" i="23"/>
  <c r="O112" i="23"/>
  <c r="J112" i="23"/>
  <c r="X111" i="23"/>
  <c r="T111" i="23"/>
  <c r="O111" i="23"/>
  <c r="J111" i="23"/>
  <c r="X110" i="23"/>
  <c r="T110" i="23"/>
  <c r="O110" i="23"/>
  <c r="J110" i="23"/>
  <c r="X109" i="23"/>
  <c r="T109" i="23"/>
  <c r="O109" i="23"/>
  <c r="J109" i="23"/>
  <c r="X108" i="23"/>
  <c r="T108" i="23"/>
  <c r="O108" i="23"/>
  <c r="J108" i="23"/>
  <c r="X107" i="23"/>
  <c r="T107" i="23"/>
  <c r="O107" i="23"/>
  <c r="J107" i="23"/>
  <c r="X106" i="23"/>
  <c r="T106" i="23"/>
  <c r="O106" i="23"/>
  <c r="J106" i="23"/>
  <c r="X105" i="23"/>
  <c r="T105" i="23"/>
  <c r="O105" i="23"/>
  <c r="J105" i="23"/>
  <c r="X104" i="23"/>
  <c r="T104" i="23"/>
  <c r="O104" i="23"/>
  <c r="J104" i="23"/>
  <c r="X103" i="23"/>
  <c r="T103" i="23"/>
  <c r="O103" i="23"/>
  <c r="J103" i="23"/>
  <c r="X102" i="23"/>
  <c r="T102" i="23"/>
  <c r="O102" i="23"/>
  <c r="J102" i="23"/>
  <c r="X101" i="23"/>
  <c r="T101" i="23"/>
  <c r="O101" i="23"/>
  <c r="J101" i="23"/>
  <c r="X100" i="23"/>
  <c r="T100" i="23"/>
  <c r="O100" i="23"/>
  <c r="J100" i="23"/>
  <c r="X99" i="23"/>
  <c r="T99" i="23"/>
  <c r="O99" i="23"/>
  <c r="J99" i="23"/>
  <c r="X98" i="23"/>
  <c r="T98" i="23"/>
  <c r="O98" i="23"/>
  <c r="J98" i="23"/>
  <c r="X97" i="23"/>
  <c r="T97" i="23"/>
  <c r="O97" i="23"/>
  <c r="J97" i="23"/>
  <c r="X96" i="23"/>
  <c r="T96" i="23"/>
  <c r="O96" i="23"/>
  <c r="J96" i="23"/>
  <c r="X95" i="23"/>
  <c r="T95" i="23"/>
  <c r="O95" i="23"/>
  <c r="J95" i="23"/>
  <c r="X94" i="23"/>
  <c r="T94" i="23"/>
  <c r="O94" i="23"/>
  <c r="J94" i="23"/>
  <c r="X93" i="23"/>
  <c r="T93" i="23"/>
  <c r="O93" i="23"/>
  <c r="J93" i="23"/>
  <c r="X92" i="23"/>
  <c r="T92" i="23"/>
  <c r="O92" i="23"/>
  <c r="J92" i="23"/>
  <c r="X91" i="23"/>
  <c r="T91" i="23"/>
  <c r="O91" i="23"/>
  <c r="J91" i="23"/>
  <c r="X90" i="23"/>
  <c r="T90" i="23"/>
  <c r="O90" i="23"/>
  <c r="J90" i="23"/>
  <c r="X89" i="23"/>
  <c r="T89" i="23"/>
  <c r="O89" i="23"/>
  <c r="J89" i="23"/>
  <c r="X88" i="23"/>
  <c r="T88" i="23"/>
  <c r="O88" i="23"/>
  <c r="J88" i="23"/>
  <c r="X243" i="22"/>
  <c r="T243" i="22"/>
  <c r="O243" i="22"/>
  <c r="J243" i="22"/>
  <c r="X242" i="22"/>
  <c r="T242" i="22"/>
  <c r="O242" i="22"/>
  <c r="J242" i="22"/>
  <c r="X241" i="22"/>
  <c r="T241" i="22"/>
  <c r="O241" i="22"/>
  <c r="J241" i="22"/>
  <c r="X240" i="22"/>
  <c r="T240" i="22"/>
  <c r="O240" i="22"/>
  <c r="J240" i="22"/>
  <c r="X239" i="22"/>
  <c r="T239" i="22"/>
  <c r="O239" i="22"/>
  <c r="J239" i="22"/>
  <c r="X238" i="22"/>
  <c r="T238" i="22"/>
  <c r="O238" i="22"/>
  <c r="J238" i="22"/>
  <c r="X237" i="22"/>
  <c r="T237" i="22"/>
  <c r="O237" i="22"/>
  <c r="J237" i="22"/>
  <c r="X236" i="22"/>
  <c r="T236" i="22"/>
  <c r="O236" i="22"/>
  <c r="J236" i="22"/>
  <c r="X235" i="22"/>
  <c r="T235" i="22"/>
  <c r="O235" i="22"/>
  <c r="J235" i="22"/>
  <c r="X234" i="22"/>
  <c r="T234" i="22"/>
  <c r="O234" i="22"/>
  <c r="J234" i="22"/>
  <c r="X233" i="22"/>
  <c r="T233" i="22"/>
  <c r="O233" i="22"/>
  <c r="J233" i="22"/>
  <c r="X232" i="22"/>
  <c r="T232" i="22"/>
  <c r="O232" i="22"/>
  <c r="J232" i="22"/>
  <c r="X231" i="22"/>
  <c r="T231" i="22"/>
  <c r="O231" i="22"/>
  <c r="J231" i="22"/>
  <c r="X230" i="22"/>
  <c r="T230" i="22"/>
  <c r="O230" i="22"/>
  <c r="J230" i="22"/>
  <c r="X229" i="22"/>
  <c r="T229" i="22"/>
  <c r="O229" i="22"/>
  <c r="J229" i="22"/>
  <c r="X228" i="22"/>
  <c r="T228" i="22"/>
  <c r="O228" i="22"/>
  <c r="J228" i="22"/>
  <c r="X227" i="22"/>
  <c r="T227" i="22"/>
  <c r="O227" i="22"/>
  <c r="J227" i="22"/>
  <c r="X226" i="22"/>
  <c r="T226" i="22"/>
  <c r="O226" i="22"/>
  <c r="J226" i="22"/>
  <c r="X225" i="22"/>
  <c r="T225" i="22"/>
  <c r="O225" i="22"/>
  <c r="J225" i="22"/>
  <c r="X224" i="22"/>
  <c r="T224" i="22"/>
  <c r="O224" i="22"/>
  <c r="J224" i="22"/>
  <c r="X223" i="22"/>
  <c r="T223" i="22"/>
  <c r="O223" i="22"/>
  <c r="J223" i="22"/>
  <c r="X222" i="22"/>
  <c r="T222" i="22"/>
  <c r="O222" i="22"/>
  <c r="J222" i="22"/>
  <c r="X221" i="22"/>
  <c r="T221" i="22"/>
  <c r="O221" i="22"/>
  <c r="J221" i="22"/>
  <c r="X220" i="22"/>
  <c r="T220" i="22"/>
  <c r="O220" i="22"/>
  <c r="J220" i="22"/>
  <c r="X219" i="22"/>
  <c r="T219" i="22"/>
  <c r="O219" i="22"/>
  <c r="J219" i="22"/>
  <c r="X218" i="22"/>
  <c r="T218" i="22"/>
  <c r="O218" i="22"/>
  <c r="J218" i="22"/>
  <c r="X178" i="22"/>
  <c r="T178" i="22"/>
  <c r="O178" i="22"/>
  <c r="J178" i="22"/>
  <c r="X177" i="22"/>
  <c r="T177" i="22"/>
  <c r="O177" i="22"/>
  <c r="J177" i="22"/>
  <c r="X176" i="22"/>
  <c r="T176" i="22"/>
  <c r="O176" i="22"/>
  <c r="J176" i="22"/>
  <c r="X175" i="22"/>
  <c r="T175" i="22"/>
  <c r="O175" i="22"/>
  <c r="J175" i="22"/>
  <c r="X174" i="22"/>
  <c r="T174" i="22"/>
  <c r="O174" i="22"/>
  <c r="J174" i="22"/>
  <c r="X173" i="22"/>
  <c r="T173" i="22"/>
  <c r="O173" i="22"/>
  <c r="J173" i="22"/>
  <c r="X172" i="22"/>
  <c r="T172" i="22"/>
  <c r="O172" i="22"/>
  <c r="J172" i="22"/>
  <c r="X171" i="22"/>
  <c r="T171" i="22"/>
  <c r="O171" i="22"/>
  <c r="J171" i="22"/>
  <c r="X170" i="22"/>
  <c r="T170" i="22"/>
  <c r="O170" i="22"/>
  <c r="J170" i="22"/>
  <c r="X169" i="22"/>
  <c r="T169" i="22"/>
  <c r="O169" i="22"/>
  <c r="J169" i="22"/>
  <c r="X168" i="22"/>
  <c r="T168" i="22"/>
  <c r="O168" i="22"/>
  <c r="J168" i="22"/>
  <c r="X167" i="22"/>
  <c r="T167" i="22"/>
  <c r="O167" i="22"/>
  <c r="J167" i="22"/>
  <c r="X166" i="22"/>
  <c r="T166" i="22"/>
  <c r="O166" i="22"/>
  <c r="J166" i="22"/>
  <c r="X165" i="22"/>
  <c r="T165" i="22"/>
  <c r="O165" i="22"/>
  <c r="J165" i="22"/>
  <c r="X164" i="22"/>
  <c r="T164" i="22"/>
  <c r="O164" i="22"/>
  <c r="J164" i="22"/>
  <c r="X163" i="22"/>
  <c r="T163" i="22"/>
  <c r="O163" i="22"/>
  <c r="J163" i="22"/>
  <c r="X162" i="22"/>
  <c r="T162" i="22"/>
  <c r="O162" i="22"/>
  <c r="J162" i="22"/>
  <c r="X161" i="22"/>
  <c r="T161" i="22"/>
  <c r="O161" i="22"/>
  <c r="J161" i="22"/>
  <c r="X160" i="22"/>
  <c r="T160" i="22"/>
  <c r="O160" i="22"/>
  <c r="J160" i="22"/>
  <c r="X159" i="22"/>
  <c r="T159" i="22"/>
  <c r="O159" i="22"/>
  <c r="J159" i="22"/>
  <c r="X158" i="22"/>
  <c r="T158" i="22"/>
  <c r="O158" i="22"/>
  <c r="J158" i="22"/>
  <c r="X157" i="22"/>
  <c r="T157" i="22"/>
  <c r="O157" i="22"/>
  <c r="J157" i="22"/>
  <c r="X156" i="22"/>
  <c r="T156" i="22"/>
  <c r="O156" i="22"/>
  <c r="J156" i="22"/>
  <c r="X155" i="22"/>
  <c r="T155" i="22"/>
  <c r="O155" i="22"/>
  <c r="J155" i="22"/>
  <c r="X154" i="22"/>
  <c r="T154" i="22"/>
  <c r="O154" i="22"/>
  <c r="J154" i="22"/>
  <c r="X153" i="22"/>
  <c r="T153" i="22"/>
  <c r="O153" i="22"/>
  <c r="J153" i="22"/>
  <c r="X113" i="22"/>
  <c r="T113" i="22"/>
  <c r="O113" i="22"/>
  <c r="J113" i="22"/>
  <c r="X112" i="22"/>
  <c r="T112" i="22"/>
  <c r="O112" i="22"/>
  <c r="J112" i="22"/>
  <c r="X111" i="22"/>
  <c r="T111" i="22"/>
  <c r="O111" i="22"/>
  <c r="J111" i="22"/>
  <c r="X110" i="22"/>
  <c r="T110" i="22"/>
  <c r="O110" i="22"/>
  <c r="J110" i="22"/>
  <c r="X109" i="22"/>
  <c r="T109" i="22"/>
  <c r="O109" i="22"/>
  <c r="J109" i="22"/>
  <c r="X108" i="22"/>
  <c r="T108" i="22"/>
  <c r="O108" i="22"/>
  <c r="J108" i="22"/>
  <c r="X107" i="22"/>
  <c r="T107" i="22"/>
  <c r="O107" i="22"/>
  <c r="J107" i="22"/>
  <c r="X106" i="22"/>
  <c r="T106" i="22"/>
  <c r="O106" i="22"/>
  <c r="J106" i="22"/>
  <c r="X105" i="22"/>
  <c r="T105" i="22"/>
  <c r="O105" i="22"/>
  <c r="J105" i="22"/>
  <c r="X104" i="22"/>
  <c r="T104" i="22"/>
  <c r="O104" i="22"/>
  <c r="J104" i="22"/>
  <c r="X103" i="22"/>
  <c r="T103" i="22"/>
  <c r="O103" i="22"/>
  <c r="J103" i="22"/>
  <c r="X102" i="22"/>
  <c r="T102" i="22"/>
  <c r="O102" i="22"/>
  <c r="J102" i="22"/>
  <c r="X101" i="22"/>
  <c r="T101" i="22"/>
  <c r="O101" i="22"/>
  <c r="J101" i="22"/>
  <c r="X100" i="22"/>
  <c r="T100" i="22"/>
  <c r="O100" i="22"/>
  <c r="J100" i="22"/>
  <c r="X99" i="22"/>
  <c r="T99" i="22"/>
  <c r="O99" i="22"/>
  <c r="J99" i="22"/>
  <c r="X98" i="22"/>
  <c r="T98" i="22"/>
  <c r="O98" i="22"/>
  <c r="J98" i="22"/>
  <c r="X97" i="22"/>
  <c r="T97" i="22"/>
  <c r="O97" i="22"/>
  <c r="J97" i="22"/>
  <c r="X96" i="22"/>
  <c r="T96" i="22"/>
  <c r="O96" i="22"/>
  <c r="J96" i="22"/>
  <c r="X95" i="22"/>
  <c r="T95" i="22"/>
  <c r="O95" i="22"/>
  <c r="J95" i="22"/>
  <c r="X94" i="22"/>
  <c r="T94" i="22"/>
  <c r="O94" i="22"/>
  <c r="J94" i="22"/>
  <c r="X93" i="22"/>
  <c r="T93" i="22"/>
  <c r="O93" i="22"/>
  <c r="J93" i="22"/>
  <c r="X92" i="22"/>
  <c r="T92" i="22"/>
  <c r="O92" i="22"/>
  <c r="J92" i="22"/>
  <c r="X91" i="22"/>
  <c r="T91" i="22"/>
  <c r="O91" i="22"/>
  <c r="J91" i="22"/>
  <c r="X90" i="22"/>
  <c r="T90" i="22"/>
  <c r="O90" i="22"/>
  <c r="J90" i="22"/>
  <c r="X89" i="22"/>
  <c r="T89" i="22"/>
  <c r="O89" i="22"/>
  <c r="J89" i="22"/>
  <c r="X88" i="22"/>
  <c r="T88" i="22"/>
  <c r="O88" i="22"/>
  <c r="J88" i="22"/>
  <c r="X243" i="21"/>
  <c r="T243" i="21"/>
  <c r="O243" i="21"/>
  <c r="J243" i="21"/>
  <c r="X242" i="21"/>
  <c r="T242" i="21"/>
  <c r="O242" i="21"/>
  <c r="J242" i="21"/>
  <c r="X241" i="21"/>
  <c r="T241" i="21"/>
  <c r="O241" i="21"/>
  <c r="J241" i="21"/>
  <c r="X240" i="21"/>
  <c r="T240" i="21"/>
  <c r="O240" i="21"/>
  <c r="J240" i="21"/>
  <c r="X239" i="21"/>
  <c r="T239" i="21"/>
  <c r="O239" i="21"/>
  <c r="J239" i="21"/>
  <c r="X238" i="21"/>
  <c r="T238" i="21"/>
  <c r="O238" i="21"/>
  <c r="J238" i="21"/>
  <c r="X237" i="21"/>
  <c r="T237" i="21"/>
  <c r="O237" i="21"/>
  <c r="J237" i="21"/>
  <c r="X236" i="21"/>
  <c r="T236" i="21"/>
  <c r="O236" i="21"/>
  <c r="J236" i="21"/>
  <c r="X235" i="21"/>
  <c r="T235" i="21"/>
  <c r="O235" i="21"/>
  <c r="J235" i="21"/>
  <c r="X234" i="21"/>
  <c r="T234" i="21"/>
  <c r="O234" i="21"/>
  <c r="J234" i="21"/>
  <c r="X233" i="21"/>
  <c r="T233" i="21"/>
  <c r="O233" i="21"/>
  <c r="J233" i="21"/>
  <c r="X232" i="21"/>
  <c r="T232" i="21"/>
  <c r="O232" i="21"/>
  <c r="J232" i="21"/>
  <c r="X231" i="21"/>
  <c r="T231" i="21"/>
  <c r="O231" i="21"/>
  <c r="J231" i="21"/>
  <c r="X230" i="21"/>
  <c r="T230" i="21"/>
  <c r="O230" i="21"/>
  <c r="J230" i="21"/>
  <c r="X229" i="21"/>
  <c r="T229" i="21"/>
  <c r="O229" i="21"/>
  <c r="J229" i="21"/>
  <c r="X228" i="21"/>
  <c r="T228" i="21"/>
  <c r="O228" i="21"/>
  <c r="J228" i="21"/>
  <c r="X227" i="21"/>
  <c r="T227" i="21"/>
  <c r="O227" i="21"/>
  <c r="J227" i="21"/>
  <c r="X226" i="21"/>
  <c r="T226" i="21"/>
  <c r="O226" i="21"/>
  <c r="J226" i="21"/>
  <c r="X225" i="21"/>
  <c r="T225" i="21"/>
  <c r="O225" i="21"/>
  <c r="J225" i="21"/>
  <c r="X224" i="21"/>
  <c r="T224" i="21"/>
  <c r="O224" i="21"/>
  <c r="J224" i="21"/>
  <c r="X223" i="21"/>
  <c r="T223" i="21"/>
  <c r="O223" i="21"/>
  <c r="J223" i="21"/>
  <c r="X222" i="21"/>
  <c r="T222" i="21"/>
  <c r="O222" i="21"/>
  <c r="J222" i="21"/>
  <c r="X221" i="21"/>
  <c r="T221" i="21"/>
  <c r="O221" i="21"/>
  <c r="J221" i="21"/>
  <c r="X220" i="21"/>
  <c r="T220" i="21"/>
  <c r="O220" i="21"/>
  <c r="J220" i="21"/>
  <c r="X219" i="21"/>
  <c r="T219" i="21"/>
  <c r="O219" i="21"/>
  <c r="J219" i="21"/>
  <c r="X218" i="21"/>
  <c r="T218" i="21"/>
  <c r="O218" i="21"/>
  <c r="J218" i="21"/>
  <c r="X178" i="21"/>
  <c r="T178" i="21"/>
  <c r="O178" i="21"/>
  <c r="J178" i="21"/>
  <c r="X177" i="21"/>
  <c r="T177" i="21"/>
  <c r="O177" i="21"/>
  <c r="J177" i="21"/>
  <c r="X176" i="21"/>
  <c r="T176" i="21"/>
  <c r="O176" i="21"/>
  <c r="J176" i="21"/>
  <c r="X175" i="21"/>
  <c r="T175" i="21"/>
  <c r="O175" i="21"/>
  <c r="J175" i="21"/>
  <c r="X174" i="21"/>
  <c r="T174" i="21"/>
  <c r="O174" i="21"/>
  <c r="J174" i="21"/>
  <c r="X173" i="21"/>
  <c r="T173" i="21"/>
  <c r="O173" i="21"/>
  <c r="J173" i="21"/>
  <c r="X172" i="21"/>
  <c r="T172" i="21"/>
  <c r="O172" i="21"/>
  <c r="J172" i="21"/>
  <c r="X171" i="21"/>
  <c r="T171" i="21"/>
  <c r="O171" i="21"/>
  <c r="J171" i="21"/>
  <c r="X170" i="21"/>
  <c r="T170" i="21"/>
  <c r="O170" i="21"/>
  <c r="J170" i="21"/>
  <c r="X169" i="21"/>
  <c r="T169" i="21"/>
  <c r="O169" i="21"/>
  <c r="J169" i="21"/>
  <c r="X168" i="21"/>
  <c r="T168" i="21"/>
  <c r="O168" i="21"/>
  <c r="J168" i="21"/>
  <c r="X167" i="21"/>
  <c r="T167" i="21"/>
  <c r="O167" i="21"/>
  <c r="J167" i="21"/>
  <c r="X166" i="21"/>
  <c r="T166" i="21"/>
  <c r="O166" i="21"/>
  <c r="J166" i="21"/>
  <c r="X165" i="21"/>
  <c r="T165" i="21"/>
  <c r="O165" i="21"/>
  <c r="J165" i="21"/>
  <c r="X164" i="21"/>
  <c r="T164" i="21"/>
  <c r="O164" i="21"/>
  <c r="J164" i="21"/>
  <c r="X163" i="21"/>
  <c r="T163" i="21"/>
  <c r="O163" i="21"/>
  <c r="J163" i="21"/>
  <c r="X162" i="21"/>
  <c r="T162" i="21"/>
  <c r="O162" i="21"/>
  <c r="J162" i="21"/>
  <c r="X161" i="21"/>
  <c r="T161" i="21"/>
  <c r="O161" i="21"/>
  <c r="J161" i="21"/>
  <c r="X160" i="21"/>
  <c r="T160" i="21"/>
  <c r="O160" i="21"/>
  <c r="J160" i="21"/>
  <c r="X159" i="21"/>
  <c r="T159" i="21"/>
  <c r="O159" i="21"/>
  <c r="J159" i="21"/>
  <c r="X158" i="21"/>
  <c r="T158" i="21"/>
  <c r="O158" i="21"/>
  <c r="J158" i="21"/>
  <c r="X157" i="21"/>
  <c r="T157" i="21"/>
  <c r="O157" i="21"/>
  <c r="J157" i="21"/>
  <c r="X156" i="21"/>
  <c r="T156" i="21"/>
  <c r="O156" i="21"/>
  <c r="J156" i="21"/>
  <c r="X155" i="21"/>
  <c r="T155" i="21"/>
  <c r="O155" i="21"/>
  <c r="J155" i="21"/>
  <c r="X154" i="21"/>
  <c r="T154" i="21"/>
  <c r="O154" i="21"/>
  <c r="J154" i="21"/>
  <c r="X153" i="21"/>
  <c r="T153" i="21"/>
  <c r="O153" i="21"/>
  <c r="J153" i="21"/>
  <c r="X113" i="21"/>
  <c r="T113" i="21"/>
  <c r="O113" i="21"/>
  <c r="J113" i="21"/>
  <c r="X112" i="21"/>
  <c r="T112" i="21"/>
  <c r="O112" i="21"/>
  <c r="J112" i="21"/>
  <c r="X111" i="21"/>
  <c r="T111" i="21"/>
  <c r="O111" i="21"/>
  <c r="J111" i="21"/>
  <c r="X110" i="21"/>
  <c r="T110" i="21"/>
  <c r="O110" i="21"/>
  <c r="J110" i="21"/>
  <c r="X109" i="21"/>
  <c r="T109" i="21"/>
  <c r="O109" i="21"/>
  <c r="J109" i="21"/>
  <c r="X108" i="21"/>
  <c r="T108" i="21"/>
  <c r="O108" i="21"/>
  <c r="J108" i="21"/>
  <c r="X107" i="21"/>
  <c r="T107" i="21"/>
  <c r="O107" i="21"/>
  <c r="J107" i="21"/>
  <c r="X106" i="21"/>
  <c r="T106" i="21"/>
  <c r="O106" i="21"/>
  <c r="J106" i="21"/>
  <c r="X105" i="21"/>
  <c r="T105" i="21"/>
  <c r="O105" i="21"/>
  <c r="J105" i="21"/>
  <c r="X104" i="21"/>
  <c r="T104" i="21"/>
  <c r="O104" i="21"/>
  <c r="J104" i="21"/>
  <c r="X103" i="21"/>
  <c r="T103" i="21"/>
  <c r="O103" i="21"/>
  <c r="J103" i="21"/>
  <c r="X102" i="21"/>
  <c r="T102" i="21"/>
  <c r="O102" i="21"/>
  <c r="J102" i="21"/>
  <c r="X101" i="21"/>
  <c r="T101" i="21"/>
  <c r="O101" i="21"/>
  <c r="J101" i="21"/>
  <c r="X100" i="21"/>
  <c r="T100" i="21"/>
  <c r="O100" i="21"/>
  <c r="J100" i="21"/>
  <c r="X99" i="21"/>
  <c r="T99" i="21"/>
  <c r="O99" i="21"/>
  <c r="J99" i="21"/>
  <c r="X98" i="21"/>
  <c r="T98" i="21"/>
  <c r="O98" i="21"/>
  <c r="J98" i="21"/>
  <c r="X97" i="21"/>
  <c r="T97" i="21"/>
  <c r="O97" i="21"/>
  <c r="J97" i="21"/>
  <c r="X96" i="21"/>
  <c r="T96" i="21"/>
  <c r="O96" i="21"/>
  <c r="J96" i="21"/>
  <c r="X95" i="21"/>
  <c r="T95" i="21"/>
  <c r="O95" i="21"/>
  <c r="J95" i="21"/>
  <c r="X94" i="21"/>
  <c r="T94" i="21"/>
  <c r="O94" i="21"/>
  <c r="J94" i="21"/>
  <c r="X93" i="21"/>
  <c r="T93" i="21"/>
  <c r="O93" i="21"/>
  <c r="J93" i="21"/>
  <c r="X92" i="21"/>
  <c r="T92" i="21"/>
  <c r="O92" i="21"/>
  <c r="J92" i="21"/>
  <c r="X91" i="21"/>
  <c r="T91" i="21"/>
  <c r="O91" i="21"/>
  <c r="J91" i="21"/>
  <c r="X90" i="21"/>
  <c r="T90" i="21"/>
  <c r="O90" i="21"/>
  <c r="J90" i="21"/>
  <c r="X89" i="21"/>
  <c r="T89" i="21"/>
  <c r="O89" i="21"/>
  <c r="J89" i="21"/>
  <c r="X88" i="21"/>
  <c r="T88" i="21"/>
  <c r="O88" i="21"/>
  <c r="J88" i="21"/>
  <c r="X243" i="20"/>
  <c r="T243" i="20"/>
  <c r="O243" i="20"/>
  <c r="J243" i="20"/>
  <c r="X242" i="20"/>
  <c r="T242" i="20"/>
  <c r="O242" i="20"/>
  <c r="J242" i="20"/>
  <c r="X241" i="20"/>
  <c r="T241" i="20"/>
  <c r="O241" i="20"/>
  <c r="J241" i="20"/>
  <c r="X240" i="20"/>
  <c r="T240" i="20"/>
  <c r="O240" i="20"/>
  <c r="J240" i="20"/>
  <c r="X239" i="20"/>
  <c r="T239" i="20"/>
  <c r="O239" i="20"/>
  <c r="J239" i="20"/>
  <c r="X238" i="20"/>
  <c r="T238" i="20"/>
  <c r="O238" i="20"/>
  <c r="J238" i="20"/>
  <c r="X237" i="20"/>
  <c r="T237" i="20"/>
  <c r="O237" i="20"/>
  <c r="J237" i="20"/>
  <c r="X236" i="20"/>
  <c r="T236" i="20"/>
  <c r="O236" i="20"/>
  <c r="J236" i="20"/>
  <c r="X235" i="20"/>
  <c r="T235" i="20"/>
  <c r="O235" i="20"/>
  <c r="J235" i="20"/>
  <c r="X234" i="20"/>
  <c r="T234" i="20"/>
  <c r="O234" i="20"/>
  <c r="J234" i="20"/>
  <c r="X233" i="20"/>
  <c r="T233" i="20"/>
  <c r="O233" i="20"/>
  <c r="J233" i="20"/>
  <c r="X232" i="20"/>
  <c r="T232" i="20"/>
  <c r="O232" i="20"/>
  <c r="J232" i="20"/>
  <c r="X231" i="20"/>
  <c r="T231" i="20"/>
  <c r="O231" i="20"/>
  <c r="J231" i="20"/>
  <c r="X230" i="20"/>
  <c r="T230" i="20"/>
  <c r="O230" i="20"/>
  <c r="J230" i="20"/>
  <c r="X229" i="20"/>
  <c r="T229" i="20"/>
  <c r="O229" i="20"/>
  <c r="J229" i="20"/>
  <c r="X228" i="20"/>
  <c r="T228" i="20"/>
  <c r="O228" i="20"/>
  <c r="J228" i="20"/>
  <c r="X227" i="20"/>
  <c r="T227" i="20"/>
  <c r="O227" i="20"/>
  <c r="J227" i="20"/>
  <c r="X226" i="20"/>
  <c r="T226" i="20"/>
  <c r="O226" i="20"/>
  <c r="J226" i="20"/>
  <c r="X225" i="20"/>
  <c r="T225" i="20"/>
  <c r="O225" i="20"/>
  <c r="J225" i="20"/>
  <c r="X224" i="20"/>
  <c r="T224" i="20"/>
  <c r="O224" i="20"/>
  <c r="J224" i="20"/>
  <c r="X223" i="20"/>
  <c r="T223" i="20"/>
  <c r="O223" i="20"/>
  <c r="J223" i="20"/>
  <c r="X222" i="20"/>
  <c r="T222" i="20"/>
  <c r="O222" i="20"/>
  <c r="J222" i="20"/>
  <c r="X221" i="20"/>
  <c r="T221" i="20"/>
  <c r="O221" i="20"/>
  <c r="J221" i="20"/>
  <c r="X220" i="20"/>
  <c r="T220" i="20"/>
  <c r="O220" i="20"/>
  <c r="J220" i="20"/>
  <c r="X219" i="20"/>
  <c r="T219" i="20"/>
  <c r="O219" i="20"/>
  <c r="J219" i="20"/>
  <c r="X218" i="20"/>
  <c r="T218" i="20"/>
  <c r="O218" i="20"/>
  <c r="J218" i="20"/>
  <c r="X178" i="20"/>
  <c r="T178" i="20"/>
  <c r="O178" i="20"/>
  <c r="J178" i="20"/>
  <c r="X177" i="20"/>
  <c r="T177" i="20"/>
  <c r="O177" i="20"/>
  <c r="J177" i="20"/>
  <c r="X176" i="20"/>
  <c r="T176" i="20"/>
  <c r="O176" i="20"/>
  <c r="J176" i="20"/>
  <c r="X175" i="20"/>
  <c r="T175" i="20"/>
  <c r="O175" i="20"/>
  <c r="J175" i="20"/>
  <c r="X174" i="20"/>
  <c r="T174" i="20"/>
  <c r="O174" i="20"/>
  <c r="J174" i="20"/>
  <c r="X173" i="20"/>
  <c r="T173" i="20"/>
  <c r="O173" i="20"/>
  <c r="J173" i="20"/>
  <c r="X172" i="20"/>
  <c r="T172" i="20"/>
  <c r="O172" i="20"/>
  <c r="J172" i="20"/>
  <c r="X171" i="20"/>
  <c r="T171" i="20"/>
  <c r="O171" i="20"/>
  <c r="J171" i="20"/>
  <c r="X170" i="20"/>
  <c r="T170" i="20"/>
  <c r="O170" i="20"/>
  <c r="J170" i="20"/>
  <c r="X169" i="20"/>
  <c r="T169" i="20"/>
  <c r="O169" i="20"/>
  <c r="J169" i="20"/>
  <c r="X168" i="20"/>
  <c r="T168" i="20"/>
  <c r="O168" i="20"/>
  <c r="J168" i="20"/>
  <c r="X167" i="20"/>
  <c r="T167" i="20"/>
  <c r="O167" i="20"/>
  <c r="J167" i="20"/>
  <c r="X166" i="20"/>
  <c r="T166" i="20"/>
  <c r="O166" i="20"/>
  <c r="J166" i="20"/>
  <c r="X165" i="20"/>
  <c r="T165" i="20"/>
  <c r="O165" i="20"/>
  <c r="J165" i="20"/>
  <c r="X164" i="20"/>
  <c r="T164" i="20"/>
  <c r="O164" i="20"/>
  <c r="J164" i="20"/>
  <c r="X163" i="20"/>
  <c r="T163" i="20"/>
  <c r="O163" i="20"/>
  <c r="J163" i="20"/>
  <c r="X162" i="20"/>
  <c r="T162" i="20"/>
  <c r="O162" i="20"/>
  <c r="J162" i="20"/>
  <c r="X161" i="20"/>
  <c r="T161" i="20"/>
  <c r="O161" i="20"/>
  <c r="J161" i="20"/>
  <c r="X160" i="20"/>
  <c r="T160" i="20"/>
  <c r="O160" i="20"/>
  <c r="J160" i="20"/>
  <c r="X159" i="20"/>
  <c r="T159" i="20"/>
  <c r="O159" i="20"/>
  <c r="J159" i="20"/>
  <c r="X158" i="20"/>
  <c r="T158" i="20"/>
  <c r="O158" i="20"/>
  <c r="J158" i="20"/>
  <c r="X157" i="20"/>
  <c r="T157" i="20"/>
  <c r="O157" i="20"/>
  <c r="J157" i="20"/>
  <c r="X156" i="20"/>
  <c r="T156" i="20"/>
  <c r="O156" i="20"/>
  <c r="J156" i="20"/>
  <c r="X155" i="20"/>
  <c r="T155" i="20"/>
  <c r="O155" i="20"/>
  <c r="J155" i="20"/>
  <c r="X154" i="20"/>
  <c r="T154" i="20"/>
  <c r="O154" i="20"/>
  <c r="J154" i="20"/>
  <c r="X153" i="20"/>
  <c r="T153" i="20"/>
  <c r="O153" i="20"/>
  <c r="J153" i="20"/>
  <c r="X113" i="20"/>
  <c r="T113" i="20"/>
  <c r="O113" i="20"/>
  <c r="J113" i="20"/>
  <c r="X112" i="20"/>
  <c r="T112" i="20"/>
  <c r="O112" i="20"/>
  <c r="J112" i="20"/>
  <c r="X111" i="20"/>
  <c r="T111" i="20"/>
  <c r="O111" i="20"/>
  <c r="J111" i="20"/>
  <c r="X110" i="20"/>
  <c r="T110" i="20"/>
  <c r="O110" i="20"/>
  <c r="J110" i="20"/>
  <c r="X109" i="20"/>
  <c r="T109" i="20"/>
  <c r="O109" i="20"/>
  <c r="J109" i="20"/>
  <c r="X108" i="20"/>
  <c r="T108" i="20"/>
  <c r="O108" i="20"/>
  <c r="J108" i="20"/>
  <c r="X107" i="20"/>
  <c r="T107" i="20"/>
  <c r="O107" i="20"/>
  <c r="J107" i="20"/>
  <c r="X106" i="20"/>
  <c r="T106" i="20"/>
  <c r="O106" i="20"/>
  <c r="J106" i="20"/>
  <c r="X105" i="20"/>
  <c r="T105" i="20"/>
  <c r="O105" i="20"/>
  <c r="J105" i="20"/>
  <c r="X104" i="20"/>
  <c r="T104" i="20"/>
  <c r="O104" i="20"/>
  <c r="J104" i="20"/>
  <c r="X103" i="20"/>
  <c r="T103" i="20"/>
  <c r="O103" i="20"/>
  <c r="J103" i="20"/>
  <c r="X102" i="20"/>
  <c r="T102" i="20"/>
  <c r="O102" i="20"/>
  <c r="J102" i="20"/>
  <c r="X101" i="20"/>
  <c r="T101" i="20"/>
  <c r="O101" i="20"/>
  <c r="J101" i="20"/>
  <c r="X100" i="20"/>
  <c r="T100" i="20"/>
  <c r="O100" i="20"/>
  <c r="J100" i="20"/>
  <c r="X99" i="20"/>
  <c r="T99" i="20"/>
  <c r="O99" i="20"/>
  <c r="J99" i="20"/>
  <c r="X98" i="20"/>
  <c r="T98" i="20"/>
  <c r="O98" i="20"/>
  <c r="J98" i="20"/>
  <c r="X97" i="20"/>
  <c r="T97" i="20"/>
  <c r="O97" i="20"/>
  <c r="J97" i="20"/>
  <c r="X96" i="20"/>
  <c r="T96" i="20"/>
  <c r="O96" i="20"/>
  <c r="J96" i="20"/>
  <c r="X95" i="20"/>
  <c r="T95" i="20"/>
  <c r="O95" i="20"/>
  <c r="J95" i="20"/>
  <c r="X94" i="20"/>
  <c r="T94" i="20"/>
  <c r="O94" i="20"/>
  <c r="J94" i="20"/>
  <c r="X93" i="20"/>
  <c r="T93" i="20"/>
  <c r="O93" i="20"/>
  <c r="J93" i="20"/>
  <c r="X92" i="20"/>
  <c r="T92" i="20"/>
  <c r="O92" i="20"/>
  <c r="J92" i="20"/>
  <c r="X91" i="20"/>
  <c r="T91" i="20"/>
  <c r="O91" i="20"/>
  <c r="J91" i="20"/>
  <c r="X90" i="20"/>
  <c r="T90" i="20"/>
  <c r="O90" i="20"/>
  <c r="J90" i="20"/>
  <c r="X89" i="20"/>
  <c r="T89" i="20"/>
  <c r="O89" i="20"/>
  <c r="J89" i="20"/>
  <c r="X88" i="20"/>
  <c r="T88" i="20"/>
  <c r="O88" i="20"/>
  <c r="J88" i="20"/>
  <c r="X243" i="19"/>
  <c r="T243" i="19"/>
  <c r="O243" i="19"/>
  <c r="J243" i="19"/>
  <c r="X242" i="19"/>
  <c r="T242" i="19"/>
  <c r="O242" i="19"/>
  <c r="J242" i="19"/>
  <c r="X241" i="19"/>
  <c r="T241" i="19"/>
  <c r="O241" i="19"/>
  <c r="J241" i="19"/>
  <c r="X240" i="19"/>
  <c r="T240" i="19"/>
  <c r="O240" i="19"/>
  <c r="J240" i="19"/>
  <c r="X239" i="19"/>
  <c r="T239" i="19"/>
  <c r="O239" i="19"/>
  <c r="J239" i="19"/>
  <c r="X238" i="19"/>
  <c r="T238" i="19"/>
  <c r="O238" i="19"/>
  <c r="J238" i="19"/>
  <c r="X237" i="19"/>
  <c r="T237" i="19"/>
  <c r="O237" i="19"/>
  <c r="J237" i="19"/>
  <c r="X236" i="19"/>
  <c r="T236" i="19"/>
  <c r="O236" i="19"/>
  <c r="J236" i="19"/>
  <c r="X235" i="19"/>
  <c r="T235" i="19"/>
  <c r="O235" i="19"/>
  <c r="J235" i="19"/>
  <c r="X234" i="19"/>
  <c r="T234" i="19"/>
  <c r="O234" i="19"/>
  <c r="J234" i="19"/>
  <c r="X233" i="19"/>
  <c r="T233" i="19"/>
  <c r="O233" i="19"/>
  <c r="J233" i="19"/>
  <c r="X232" i="19"/>
  <c r="T232" i="19"/>
  <c r="O232" i="19"/>
  <c r="J232" i="19"/>
  <c r="X231" i="19"/>
  <c r="T231" i="19"/>
  <c r="O231" i="19"/>
  <c r="J231" i="19"/>
  <c r="X230" i="19"/>
  <c r="T230" i="19"/>
  <c r="O230" i="19"/>
  <c r="J230" i="19"/>
  <c r="X229" i="19"/>
  <c r="T229" i="19"/>
  <c r="O229" i="19"/>
  <c r="J229" i="19"/>
  <c r="X228" i="19"/>
  <c r="T228" i="19"/>
  <c r="O228" i="19"/>
  <c r="J228" i="19"/>
  <c r="X227" i="19"/>
  <c r="T227" i="19"/>
  <c r="O227" i="19"/>
  <c r="J227" i="19"/>
  <c r="X226" i="19"/>
  <c r="T226" i="19"/>
  <c r="O226" i="19"/>
  <c r="J226" i="19"/>
  <c r="X225" i="19"/>
  <c r="T225" i="19"/>
  <c r="O225" i="19"/>
  <c r="J225" i="19"/>
  <c r="X224" i="19"/>
  <c r="T224" i="19"/>
  <c r="O224" i="19"/>
  <c r="J224" i="19"/>
  <c r="X223" i="19"/>
  <c r="T223" i="19"/>
  <c r="O223" i="19"/>
  <c r="J223" i="19"/>
  <c r="X222" i="19"/>
  <c r="T222" i="19"/>
  <c r="O222" i="19"/>
  <c r="J222" i="19"/>
  <c r="X221" i="19"/>
  <c r="T221" i="19"/>
  <c r="O221" i="19"/>
  <c r="J221" i="19"/>
  <c r="X220" i="19"/>
  <c r="T220" i="19"/>
  <c r="O220" i="19"/>
  <c r="J220" i="19"/>
  <c r="X219" i="19"/>
  <c r="T219" i="19"/>
  <c r="O219" i="19"/>
  <c r="J219" i="19"/>
  <c r="X218" i="19"/>
  <c r="T218" i="19"/>
  <c r="O218" i="19"/>
  <c r="J218" i="19"/>
  <c r="X178" i="19"/>
  <c r="T178" i="19"/>
  <c r="O178" i="19"/>
  <c r="J178" i="19"/>
  <c r="X177" i="19"/>
  <c r="T177" i="19"/>
  <c r="O177" i="19"/>
  <c r="J177" i="19"/>
  <c r="X176" i="19"/>
  <c r="T176" i="19"/>
  <c r="O176" i="19"/>
  <c r="J176" i="19"/>
  <c r="X175" i="19"/>
  <c r="T175" i="19"/>
  <c r="O175" i="19"/>
  <c r="J175" i="19"/>
  <c r="X174" i="19"/>
  <c r="T174" i="19"/>
  <c r="O174" i="19"/>
  <c r="J174" i="19"/>
  <c r="X173" i="19"/>
  <c r="T173" i="19"/>
  <c r="O173" i="19"/>
  <c r="J173" i="19"/>
  <c r="X172" i="19"/>
  <c r="T172" i="19"/>
  <c r="O172" i="19"/>
  <c r="J172" i="19"/>
  <c r="X171" i="19"/>
  <c r="T171" i="19"/>
  <c r="O171" i="19"/>
  <c r="J171" i="19"/>
  <c r="X170" i="19"/>
  <c r="T170" i="19"/>
  <c r="O170" i="19"/>
  <c r="J170" i="19"/>
  <c r="X169" i="19"/>
  <c r="T169" i="19"/>
  <c r="O169" i="19"/>
  <c r="J169" i="19"/>
  <c r="X168" i="19"/>
  <c r="T168" i="19"/>
  <c r="O168" i="19"/>
  <c r="J168" i="19"/>
  <c r="X167" i="19"/>
  <c r="T167" i="19"/>
  <c r="O167" i="19"/>
  <c r="J167" i="19"/>
  <c r="X166" i="19"/>
  <c r="T166" i="19"/>
  <c r="O166" i="19"/>
  <c r="J166" i="19"/>
  <c r="X165" i="19"/>
  <c r="T165" i="19"/>
  <c r="O165" i="19"/>
  <c r="J165" i="19"/>
  <c r="X164" i="19"/>
  <c r="T164" i="19"/>
  <c r="O164" i="19"/>
  <c r="J164" i="19"/>
  <c r="X163" i="19"/>
  <c r="T163" i="19"/>
  <c r="O163" i="19"/>
  <c r="J163" i="19"/>
  <c r="X162" i="19"/>
  <c r="T162" i="19"/>
  <c r="O162" i="19"/>
  <c r="J162" i="19"/>
  <c r="X161" i="19"/>
  <c r="T161" i="19"/>
  <c r="O161" i="19"/>
  <c r="J161" i="19"/>
  <c r="X160" i="19"/>
  <c r="T160" i="19"/>
  <c r="O160" i="19"/>
  <c r="J160" i="19"/>
  <c r="X159" i="19"/>
  <c r="T159" i="19"/>
  <c r="O159" i="19"/>
  <c r="J159" i="19"/>
  <c r="X158" i="19"/>
  <c r="T158" i="19"/>
  <c r="O158" i="19"/>
  <c r="J158" i="19"/>
  <c r="X157" i="19"/>
  <c r="T157" i="19"/>
  <c r="O157" i="19"/>
  <c r="J157" i="19"/>
  <c r="X156" i="19"/>
  <c r="T156" i="19"/>
  <c r="O156" i="19"/>
  <c r="J156" i="19"/>
  <c r="X155" i="19"/>
  <c r="T155" i="19"/>
  <c r="O155" i="19"/>
  <c r="J155" i="19"/>
  <c r="X154" i="19"/>
  <c r="T154" i="19"/>
  <c r="O154" i="19"/>
  <c r="J154" i="19"/>
  <c r="X153" i="19"/>
  <c r="T153" i="19"/>
  <c r="O153" i="19"/>
  <c r="J153" i="19"/>
  <c r="X113" i="19"/>
  <c r="T113" i="19"/>
  <c r="O113" i="19"/>
  <c r="J113" i="19"/>
  <c r="X112" i="19"/>
  <c r="T112" i="19"/>
  <c r="O112" i="19"/>
  <c r="J112" i="19"/>
  <c r="X111" i="19"/>
  <c r="T111" i="19"/>
  <c r="O111" i="19"/>
  <c r="J111" i="19"/>
  <c r="X110" i="19"/>
  <c r="T110" i="19"/>
  <c r="O110" i="19"/>
  <c r="J110" i="19"/>
  <c r="X109" i="19"/>
  <c r="T109" i="19"/>
  <c r="O109" i="19"/>
  <c r="J109" i="19"/>
  <c r="X108" i="19"/>
  <c r="T108" i="19"/>
  <c r="O108" i="19"/>
  <c r="J108" i="19"/>
  <c r="X107" i="19"/>
  <c r="T107" i="19"/>
  <c r="O107" i="19"/>
  <c r="J107" i="19"/>
  <c r="X106" i="19"/>
  <c r="T106" i="19"/>
  <c r="O106" i="19"/>
  <c r="J106" i="19"/>
  <c r="X105" i="19"/>
  <c r="T105" i="19"/>
  <c r="O105" i="19"/>
  <c r="J105" i="19"/>
  <c r="X104" i="19"/>
  <c r="T104" i="19"/>
  <c r="O104" i="19"/>
  <c r="J104" i="19"/>
  <c r="X103" i="19"/>
  <c r="T103" i="19"/>
  <c r="O103" i="19"/>
  <c r="J103" i="19"/>
  <c r="X102" i="19"/>
  <c r="T102" i="19"/>
  <c r="O102" i="19"/>
  <c r="J102" i="19"/>
  <c r="X101" i="19"/>
  <c r="T101" i="19"/>
  <c r="O101" i="19"/>
  <c r="J101" i="19"/>
  <c r="X100" i="19"/>
  <c r="T100" i="19"/>
  <c r="O100" i="19"/>
  <c r="J100" i="19"/>
  <c r="X99" i="19"/>
  <c r="T99" i="19"/>
  <c r="O99" i="19"/>
  <c r="J99" i="19"/>
  <c r="X98" i="19"/>
  <c r="T98" i="19"/>
  <c r="O98" i="19"/>
  <c r="J98" i="19"/>
  <c r="X97" i="19"/>
  <c r="T97" i="19"/>
  <c r="O97" i="19"/>
  <c r="J97" i="19"/>
  <c r="X96" i="19"/>
  <c r="T96" i="19"/>
  <c r="O96" i="19"/>
  <c r="J96" i="19"/>
  <c r="X95" i="19"/>
  <c r="T95" i="19"/>
  <c r="O95" i="19"/>
  <c r="J95" i="19"/>
  <c r="X94" i="19"/>
  <c r="T94" i="19"/>
  <c r="O94" i="19"/>
  <c r="J94" i="19"/>
  <c r="X93" i="19"/>
  <c r="T93" i="19"/>
  <c r="O93" i="19"/>
  <c r="J93" i="19"/>
  <c r="X92" i="19"/>
  <c r="T92" i="19"/>
  <c r="O92" i="19"/>
  <c r="J92" i="19"/>
  <c r="X91" i="19"/>
  <c r="T91" i="19"/>
  <c r="O91" i="19"/>
  <c r="J91" i="19"/>
  <c r="X90" i="19"/>
  <c r="T90" i="19"/>
  <c r="O90" i="19"/>
  <c r="J90" i="19"/>
  <c r="X89" i="19"/>
  <c r="T89" i="19"/>
  <c r="O89" i="19"/>
  <c r="J89" i="19"/>
  <c r="X88" i="19"/>
  <c r="T88" i="19"/>
  <c r="O88" i="19"/>
  <c r="J88" i="19"/>
  <c r="X243" i="16"/>
  <c r="T243" i="16"/>
  <c r="O243" i="16"/>
  <c r="J243" i="16"/>
  <c r="X242" i="16"/>
  <c r="T242" i="16"/>
  <c r="O242" i="16"/>
  <c r="J242" i="16"/>
  <c r="X241" i="16"/>
  <c r="T241" i="16"/>
  <c r="O241" i="16"/>
  <c r="J241" i="16"/>
  <c r="X240" i="16"/>
  <c r="T240" i="16"/>
  <c r="O240" i="16"/>
  <c r="J240" i="16"/>
  <c r="X239" i="16"/>
  <c r="T239" i="16"/>
  <c r="O239" i="16"/>
  <c r="J239" i="16"/>
  <c r="X238" i="16"/>
  <c r="T238" i="16"/>
  <c r="O238" i="16"/>
  <c r="J238" i="16"/>
  <c r="X237" i="16"/>
  <c r="T237" i="16"/>
  <c r="O237" i="16"/>
  <c r="J237" i="16"/>
  <c r="X236" i="16"/>
  <c r="T236" i="16"/>
  <c r="O236" i="16"/>
  <c r="J236" i="16"/>
  <c r="X235" i="16"/>
  <c r="T235" i="16"/>
  <c r="O235" i="16"/>
  <c r="J235" i="16"/>
  <c r="X234" i="16"/>
  <c r="T234" i="16"/>
  <c r="O234" i="16"/>
  <c r="J234" i="16"/>
  <c r="X233" i="16"/>
  <c r="T233" i="16"/>
  <c r="O233" i="16"/>
  <c r="J233" i="16"/>
  <c r="X232" i="16"/>
  <c r="T232" i="16"/>
  <c r="O232" i="16"/>
  <c r="J232" i="16"/>
  <c r="X231" i="16"/>
  <c r="T231" i="16"/>
  <c r="O231" i="16"/>
  <c r="J231" i="16"/>
  <c r="X230" i="16"/>
  <c r="T230" i="16"/>
  <c r="O230" i="16"/>
  <c r="J230" i="16"/>
  <c r="X229" i="16"/>
  <c r="T229" i="16"/>
  <c r="O229" i="16"/>
  <c r="J229" i="16"/>
  <c r="X228" i="16"/>
  <c r="T228" i="16"/>
  <c r="O228" i="16"/>
  <c r="J228" i="16"/>
  <c r="X227" i="16"/>
  <c r="T227" i="16"/>
  <c r="O227" i="16"/>
  <c r="J227" i="16"/>
  <c r="X226" i="16"/>
  <c r="T226" i="16"/>
  <c r="O226" i="16"/>
  <c r="J226" i="16"/>
  <c r="X225" i="16"/>
  <c r="T225" i="16"/>
  <c r="O225" i="16"/>
  <c r="J225" i="16"/>
  <c r="X224" i="16"/>
  <c r="T224" i="16"/>
  <c r="O224" i="16"/>
  <c r="J224" i="16"/>
  <c r="X223" i="16"/>
  <c r="T223" i="16"/>
  <c r="O223" i="16"/>
  <c r="J223" i="16"/>
  <c r="X222" i="16"/>
  <c r="T222" i="16"/>
  <c r="O222" i="16"/>
  <c r="J222" i="16"/>
  <c r="X221" i="16"/>
  <c r="T221" i="16"/>
  <c r="O221" i="16"/>
  <c r="J221" i="16"/>
  <c r="X220" i="16"/>
  <c r="T220" i="16"/>
  <c r="O220" i="16"/>
  <c r="J220" i="16"/>
  <c r="X219" i="16"/>
  <c r="T219" i="16"/>
  <c r="O219" i="16"/>
  <c r="J219" i="16"/>
  <c r="X218" i="16"/>
  <c r="T218" i="16"/>
  <c r="O218" i="16"/>
  <c r="J218" i="16"/>
  <c r="X178" i="16"/>
  <c r="T178" i="16"/>
  <c r="O178" i="16"/>
  <c r="J178" i="16"/>
  <c r="X177" i="16"/>
  <c r="T177" i="16"/>
  <c r="O177" i="16"/>
  <c r="J177" i="16"/>
  <c r="X176" i="16"/>
  <c r="T176" i="16"/>
  <c r="O176" i="16"/>
  <c r="J176" i="16"/>
  <c r="X175" i="16"/>
  <c r="T175" i="16"/>
  <c r="O175" i="16"/>
  <c r="J175" i="16"/>
  <c r="X174" i="16"/>
  <c r="T174" i="16"/>
  <c r="O174" i="16"/>
  <c r="J174" i="16"/>
  <c r="X173" i="16"/>
  <c r="T173" i="16"/>
  <c r="O173" i="16"/>
  <c r="J173" i="16"/>
  <c r="X172" i="16"/>
  <c r="T172" i="16"/>
  <c r="O172" i="16"/>
  <c r="J172" i="16"/>
  <c r="X171" i="16"/>
  <c r="T171" i="16"/>
  <c r="O171" i="16"/>
  <c r="J171" i="16"/>
  <c r="X170" i="16"/>
  <c r="T170" i="16"/>
  <c r="O170" i="16"/>
  <c r="J170" i="16"/>
  <c r="X169" i="16"/>
  <c r="T169" i="16"/>
  <c r="O169" i="16"/>
  <c r="J169" i="16"/>
  <c r="X168" i="16"/>
  <c r="T168" i="16"/>
  <c r="O168" i="16"/>
  <c r="J168" i="16"/>
  <c r="X167" i="16"/>
  <c r="T167" i="16"/>
  <c r="O167" i="16"/>
  <c r="J167" i="16"/>
  <c r="X166" i="16"/>
  <c r="T166" i="16"/>
  <c r="O166" i="16"/>
  <c r="J166" i="16"/>
  <c r="X165" i="16"/>
  <c r="T165" i="16"/>
  <c r="O165" i="16"/>
  <c r="J165" i="16"/>
  <c r="X164" i="16"/>
  <c r="T164" i="16"/>
  <c r="O164" i="16"/>
  <c r="J164" i="16"/>
  <c r="X163" i="16"/>
  <c r="T163" i="16"/>
  <c r="O163" i="16"/>
  <c r="J163" i="16"/>
  <c r="X162" i="16"/>
  <c r="T162" i="16"/>
  <c r="O162" i="16"/>
  <c r="J162" i="16"/>
  <c r="X161" i="16"/>
  <c r="T161" i="16"/>
  <c r="O161" i="16"/>
  <c r="J161" i="16"/>
  <c r="X160" i="16"/>
  <c r="T160" i="16"/>
  <c r="O160" i="16"/>
  <c r="J160" i="16"/>
  <c r="X159" i="16"/>
  <c r="T159" i="16"/>
  <c r="O159" i="16"/>
  <c r="J159" i="16"/>
  <c r="X158" i="16"/>
  <c r="T158" i="16"/>
  <c r="O158" i="16"/>
  <c r="J158" i="16"/>
  <c r="X157" i="16"/>
  <c r="T157" i="16"/>
  <c r="O157" i="16"/>
  <c r="J157" i="16"/>
  <c r="X156" i="16"/>
  <c r="T156" i="16"/>
  <c r="O156" i="16"/>
  <c r="J156" i="16"/>
  <c r="X155" i="16"/>
  <c r="T155" i="16"/>
  <c r="O155" i="16"/>
  <c r="J155" i="16"/>
  <c r="X154" i="16"/>
  <c r="T154" i="16"/>
  <c r="O154" i="16"/>
  <c r="J154" i="16"/>
  <c r="X153" i="16"/>
  <c r="T153" i="16"/>
  <c r="O153" i="16"/>
  <c r="J153" i="16"/>
  <c r="X113" i="16"/>
  <c r="T113" i="16"/>
  <c r="O113" i="16"/>
  <c r="J113" i="16"/>
  <c r="X112" i="16"/>
  <c r="T112" i="16"/>
  <c r="O112" i="16"/>
  <c r="J112" i="16"/>
  <c r="X111" i="16"/>
  <c r="T111" i="16"/>
  <c r="O111" i="16"/>
  <c r="J111" i="16"/>
  <c r="X110" i="16"/>
  <c r="T110" i="16"/>
  <c r="O110" i="16"/>
  <c r="J110" i="16"/>
  <c r="X109" i="16"/>
  <c r="T109" i="16"/>
  <c r="O109" i="16"/>
  <c r="J109" i="16"/>
  <c r="X108" i="16"/>
  <c r="T108" i="16"/>
  <c r="O108" i="16"/>
  <c r="J108" i="16"/>
  <c r="X107" i="16"/>
  <c r="T107" i="16"/>
  <c r="O107" i="16"/>
  <c r="J107" i="16"/>
  <c r="X106" i="16"/>
  <c r="T106" i="16"/>
  <c r="O106" i="16"/>
  <c r="J106" i="16"/>
  <c r="X105" i="16"/>
  <c r="T105" i="16"/>
  <c r="O105" i="16"/>
  <c r="J105" i="16"/>
  <c r="X104" i="16"/>
  <c r="T104" i="16"/>
  <c r="O104" i="16"/>
  <c r="J104" i="16"/>
  <c r="X103" i="16"/>
  <c r="T103" i="16"/>
  <c r="O103" i="16"/>
  <c r="J103" i="16"/>
  <c r="X102" i="16"/>
  <c r="T102" i="16"/>
  <c r="O102" i="16"/>
  <c r="J102" i="16"/>
  <c r="X101" i="16"/>
  <c r="T101" i="16"/>
  <c r="O101" i="16"/>
  <c r="J101" i="16"/>
  <c r="X100" i="16"/>
  <c r="T100" i="16"/>
  <c r="O100" i="16"/>
  <c r="J100" i="16"/>
  <c r="X99" i="16"/>
  <c r="T99" i="16"/>
  <c r="O99" i="16"/>
  <c r="J99" i="16"/>
  <c r="X98" i="16"/>
  <c r="T98" i="16"/>
  <c r="O98" i="16"/>
  <c r="J98" i="16"/>
  <c r="X97" i="16"/>
  <c r="T97" i="16"/>
  <c r="O97" i="16"/>
  <c r="J97" i="16"/>
  <c r="X96" i="16"/>
  <c r="T96" i="16"/>
  <c r="O96" i="16"/>
  <c r="J96" i="16"/>
  <c r="X95" i="16"/>
  <c r="T95" i="16"/>
  <c r="O95" i="16"/>
  <c r="J95" i="16"/>
  <c r="X94" i="16"/>
  <c r="T94" i="16"/>
  <c r="O94" i="16"/>
  <c r="J94" i="16"/>
  <c r="X93" i="16"/>
  <c r="T93" i="16"/>
  <c r="O93" i="16"/>
  <c r="J93" i="16"/>
  <c r="X92" i="16"/>
  <c r="T92" i="16"/>
  <c r="O92" i="16"/>
  <c r="J92" i="16"/>
  <c r="X91" i="16"/>
  <c r="T91" i="16"/>
  <c r="O91" i="16"/>
  <c r="J91" i="16"/>
  <c r="X90" i="16"/>
  <c r="T90" i="16"/>
  <c r="O90" i="16"/>
  <c r="J90" i="16"/>
  <c r="X89" i="16"/>
  <c r="T89" i="16"/>
  <c r="O89" i="16"/>
  <c r="J89" i="16"/>
  <c r="X88" i="16"/>
  <c r="T88" i="16"/>
  <c r="O88" i="16"/>
  <c r="J88" i="16"/>
  <c r="X36" i="8"/>
  <c r="X35" i="8"/>
  <c r="X34" i="8"/>
  <c r="X33" i="8"/>
  <c r="X32" i="8"/>
  <c r="X31" i="8"/>
  <c r="X30" i="8"/>
  <c r="X29" i="8"/>
  <c r="T36" i="8"/>
  <c r="T35" i="8"/>
  <c r="T34" i="8"/>
  <c r="T33" i="8"/>
  <c r="T32" i="8"/>
  <c r="T31" i="8"/>
  <c r="T30" i="8"/>
  <c r="T29" i="8"/>
  <c r="O36" i="8"/>
  <c r="O35" i="8"/>
  <c r="O34" i="8"/>
  <c r="O33" i="8"/>
  <c r="O32" i="8"/>
  <c r="O31" i="8"/>
  <c r="O30" i="8"/>
  <c r="O29" i="8"/>
  <c r="J36" i="8"/>
  <c r="J35" i="8"/>
  <c r="J34" i="8"/>
  <c r="J33" i="8"/>
  <c r="J32" i="8"/>
  <c r="J31" i="8"/>
  <c r="J30" i="8"/>
  <c r="J29" i="8"/>
  <c r="R23" i="8"/>
  <c r="R22" i="8"/>
  <c r="R21" i="8"/>
  <c r="R20" i="8"/>
  <c r="R17" i="8"/>
  <c r="R16" i="8"/>
  <c r="R15" i="8"/>
  <c r="R14" i="8"/>
  <c r="L62" i="20" l="1"/>
  <c r="V17" i="8"/>
  <c r="Q14" i="11" s="1"/>
  <c r="L62" i="32"/>
  <c r="L62" i="28"/>
  <c r="L62" i="26"/>
  <c r="Q55" i="24"/>
  <c r="Q62" i="24" s="1"/>
  <c r="L62" i="29"/>
  <c r="Q55" i="30"/>
  <c r="Q62" i="30" s="1"/>
  <c r="Q62" i="32"/>
  <c r="V57" i="32"/>
  <c r="V62" i="32" s="1"/>
  <c r="L62" i="31"/>
  <c r="Q55" i="31"/>
  <c r="Q62" i="31" s="1"/>
  <c r="Q62" i="29"/>
  <c r="V57" i="29"/>
  <c r="V62" i="29" s="1"/>
  <c r="Q62" i="28"/>
  <c r="V57" i="28"/>
  <c r="V62" i="28" s="1"/>
  <c r="Q55" i="27"/>
  <c r="Q62" i="26"/>
  <c r="V57" i="26"/>
  <c r="V62" i="26" s="1"/>
  <c r="L62" i="25"/>
  <c r="Q55" i="25"/>
  <c r="Q62" i="25" s="1"/>
  <c r="Q55" i="23"/>
  <c r="Q62" i="23" s="1"/>
  <c r="L62" i="23"/>
  <c r="L62" i="22"/>
  <c r="Q55" i="22"/>
  <c r="Q62" i="22" s="1"/>
  <c r="Q62" i="21"/>
  <c r="V57" i="21"/>
  <c r="V62" i="21" s="1"/>
  <c r="Q62" i="20"/>
  <c r="V57" i="20"/>
  <c r="V62" i="20" s="1"/>
  <c r="L62" i="19"/>
  <c r="Q55" i="19"/>
  <c r="Q62" i="19" s="1"/>
  <c r="V57" i="30" l="1"/>
  <c r="V62" i="30" s="1"/>
  <c r="V57" i="24"/>
  <c r="V62" i="24" s="1"/>
  <c r="V57" i="22"/>
  <c r="V62" i="22" s="1"/>
  <c r="V57" i="31"/>
  <c r="V62" i="31" s="1"/>
  <c r="Q62" i="27"/>
  <c r="V57" i="27"/>
  <c r="V62" i="27" s="1"/>
  <c r="V57" i="25"/>
  <c r="V62" i="25" s="1"/>
  <c r="V57" i="23"/>
  <c r="V62" i="23" s="1"/>
  <c r="V57" i="19"/>
  <c r="V62" i="19" s="1"/>
  <c r="L268" i="32"/>
  <c r="E244" i="32"/>
  <c r="V244" i="32"/>
  <c r="L20" i="32" s="1"/>
  <c r="R244" i="32"/>
  <c r="L17" i="32" s="1"/>
  <c r="M244" i="32"/>
  <c r="H244" i="32"/>
  <c r="L14" i="32" s="1"/>
  <c r="L203" i="32"/>
  <c r="E179" i="32"/>
  <c r="V179" i="32"/>
  <c r="Q20" i="32" s="1"/>
  <c r="R179" i="32"/>
  <c r="Q17" i="32" s="1"/>
  <c r="M179" i="32"/>
  <c r="H179" i="32"/>
  <c r="Q14" i="32" s="1"/>
  <c r="L138" i="32"/>
  <c r="E114" i="32"/>
  <c r="V114" i="32"/>
  <c r="V20" i="32" s="1"/>
  <c r="R114" i="32"/>
  <c r="V17" i="32" s="1"/>
  <c r="M114" i="32"/>
  <c r="V135" i="32" s="1"/>
  <c r="V29" i="32" s="1"/>
  <c r="H114" i="32"/>
  <c r="V14" i="32" s="1"/>
  <c r="L73" i="32"/>
  <c r="Q9" i="32"/>
  <c r="Q212" i="32" s="1"/>
  <c r="B9" i="32"/>
  <c r="R7" i="32"/>
  <c r="R210" i="32" s="1"/>
  <c r="E7" i="32"/>
  <c r="B6" i="32"/>
  <c r="B209" i="32" s="1"/>
  <c r="W5" i="32"/>
  <c r="W208" i="32" s="1"/>
  <c r="W210" i="32" s="1"/>
  <c r="U5" i="32"/>
  <c r="U208" i="32" s="1"/>
  <c r="U210" i="32" s="1"/>
  <c r="Q5" i="32"/>
  <c r="Q208" i="32" s="1"/>
  <c r="B5" i="32"/>
  <c r="B208" i="32" s="1"/>
  <c r="L268" i="31"/>
  <c r="E244" i="31"/>
  <c r="V244" i="31"/>
  <c r="L20" i="31" s="1"/>
  <c r="R244" i="31"/>
  <c r="L17" i="31" s="1"/>
  <c r="M244" i="31"/>
  <c r="H244" i="31"/>
  <c r="L14" i="31" s="1"/>
  <c r="L203" i="31"/>
  <c r="E179" i="31"/>
  <c r="V179" i="31"/>
  <c r="Q20" i="31" s="1"/>
  <c r="R179" i="31"/>
  <c r="Q17" i="31" s="1"/>
  <c r="M179" i="31"/>
  <c r="H179" i="31"/>
  <c r="Q14" i="31" s="1"/>
  <c r="L138" i="31"/>
  <c r="E114" i="31"/>
  <c r="V114" i="31"/>
  <c r="V20" i="31" s="1"/>
  <c r="R114" i="31"/>
  <c r="V17" i="31" s="1"/>
  <c r="M114" i="31"/>
  <c r="V135" i="31" s="1"/>
  <c r="V29" i="31" s="1"/>
  <c r="H114" i="31"/>
  <c r="V14" i="31" s="1"/>
  <c r="L73" i="31"/>
  <c r="Q9" i="31"/>
  <c r="Q212" i="31" s="1"/>
  <c r="B9" i="31"/>
  <c r="R7" i="31"/>
  <c r="R210" i="31" s="1"/>
  <c r="E7" i="31"/>
  <c r="B6" i="31"/>
  <c r="B209" i="31" s="1"/>
  <c r="W5" i="31"/>
  <c r="W208" i="31" s="1"/>
  <c r="W210" i="31" s="1"/>
  <c r="U5" i="31"/>
  <c r="U7" i="31" s="1"/>
  <c r="Q5" i="31"/>
  <c r="Q208" i="31" s="1"/>
  <c r="B5" i="31"/>
  <c r="B208" i="31" s="1"/>
  <c r="L268" i="30"/>
  <c r="E244" i="30"/>
  <c r="V244" i="30"/>
  <c r="L20" i="30" s="1"/>
  <c r="R244" i="30"/>
  <c r="L17" i="30" s="1"/>
  <c r="M244" i="30"/>
  <c r="H244" i="30"/>
  <c r="L14" i="30" s="1"/>
  <c r="L203" i="30"/>
  <c r="E179" i="30"/>
  <c r="R179" i="30"/>
  <c r="Q17" i="30" s="1"/>
  <c r="M179" i="30"/>
  <c r="H179" i="30"/>
  <c r="Q14" i="30" s="1"/>
  <c r="L138" i="30"/>
  <c r="E114" i="30"/>
  <c r="V114" i="30"/>
  <c r="V20" i="30" s="1"/>
  <c r="R114" i="30"/>
  <c r="V17" i="30" s="1"/>
  <c r="M114" i="30"/>
  <c r="V135" i="30" s="1"/>
  <c r="V29" i="30" s="1"/>
  <c r="H114" i="30"/>
  <c r="V14" i="30" s="1"/>
  <c r="L73" i="30"/>
  <c r="Q9" i="30"/>
  <c r="Q212" i="30" s="1"/>
  <c r="B9" i="30"/>
  <c r="R7" i="30"/>
  <c r="R210" i="30" s="1"/>
  <c r="E7" i="30"/>
  <c r="B6" i="30"/>
  <c r="B209" i="30" s="1"/>
  <c r="W5" i="30"/>
  <c r="W208" i="30" s="1"/>
  <c r="W210" i="30" s="1"/>
  <c r="U5" i="30"/>
  <c r="U7" i="30" s="1"/>
  <c r="Q5" i="30"/>
  <c r="Q208" i="30" s="1"/>
  <c r="B5" i="30"/>
  <c r="B208" i="30" s="1"/>
  <c r="L268" i="29"/>
  <c r="E244" i="29"/>
  <c r="V244" i="29"/>
  <c r="L20" i="29" s="1"/>
  <c r="R244" i="29"/>
  <c r="L17" i="29" s="1"/>
  <c r="M244" i="29"/>
  <c r="H244" i="29"/>
  <c r="L14" i="29" s="1"/>
  <c r="L203" i="29"/>
  <c r="E179" i="29"/>
  <c r="V179" i="29"/>
  <c r="Q20" i="29" s="1"/>
  <c r="R179" i="29"/>
  <c r="Q17" i="29" s="1"/>
  <c r="M179" i="29"/>
  <c r="H179" i="29"/>
  <c r="Q14" i="29" s="1"/>
  <c r="L138" i="29"/>
  <c r="E114" i="29"/>
  <c r="V114" i="29"/>
  <c r="V20" i="29" s="1"/>
  <c r="R114" i="29"/>
  <c r="V17" i="29" s="1"/>
  <c r="M114" i="29"/>
  <c r="V135" i="29" s="1"/>
  <c r="V29" i="29" s="1"/>
  <c r="H114" i="29"/>
  <c r="V14" i="29" s="1"/>
  <c r="L73" i="29"/>
  <c r="Q9" i="29"/>
  <c r="Q212" i="29" s="1"/>
  <c r="B9" i="29"/>
  <c r="R7" i="29"/>
  <c r="R210" i="29" s="1"/>
  <c r="E7" i="29"/>
  <c r="B6" i="29"/>
  <c r="B209" i="29" s="1"/>
  <c r="W5" i="29"/>
  <c r="W208" i="29" s="1"/>
  <c r="W210" i="29" s="1"/>
  <c r="U5" i="29"/>
  <c r="U7" i="29" s="1"/>
  <c r="Q5" i="29"/>
  <c r="Q208" i="29" s="1"/>
  <c r="B5" i="29"/>
  <c r="B208" i="29" s="1"/>
  <c r="L268" i="28"/>
  <c r="E244" i="28"/>
  <c r="V244" i="28"/>
  <c r="L20" i="28" s="1"/>
  <c r="R244" i="28"/>
  <c r="L17" i="28" s="1"/>
  <c r="M244" i="28"/>
  <c r="H244" i="28"/>
  <c r="L14" i="28" s="1"/>
  <c r="L203" i="28"/>
  <c r="E179" i="28"/>
  <c r="V179" i="28"/>
  <c r="Q20" i="28" s="1"/>
  <c r="R179" i="28"/>
  <c r="Q17" i="28" s="1"/>
  <c r="M179" i="28"/>
  <c r="H179" i="28"/>
  <c r="Q14" i="28" s="1"/>
  <c r="L138" i="28"/>
  <c r="E114" i="28"/>
  <c r="V114" i="28"/>
  <c r="V20" i="28" s="1"/>
  <c r="R114" i="28"/>
  <c r="V17" i="28" s="1"/>
  <c r="M114" i="28"/>
  <c r="V135" i="28" s="1"/>
  <c r="V29" i="28" s="1"/>
  <c r="H114" i="28"/>
  <c r="V14" i="28" s="1"/>
  <c r="L73" i="28"/>
  <c r="Q9" i="28"/>
  <c r="Q212" i="28" s="1"/>
  <c r="B9" i="28"/>
  <c r="R7" i="28"/>
  <c r="R210" i="28" s="1"/>
  <c r="E7" i="28"/>
  <c r="B6" i="28"/>
  <c r="B209" i="28" s="1"/>
  <c r="W5" i="28"/>
  <c r="W208" i="28" s="1"/>
  <c r="W210" i="28" s="1"/>
  <c r="U5" i="28"/>
  <c r="U7" i="28" s="1"/>
  <c r="Q5" i="28"/>
  <c r="Q208" i="28" s="1"/>
  <c r="B5" i="28"/>
  <c r="B208" i="28" s="1"/>
  <c r="U200" i="28" l="1"/>
  <c r="V200" i="28"/>
  <c r="Q29" i="28" s="1"/>
  <c r="U200" i="29"/>
  <c r="V200" i="29"/>
  <c r="Q29" i="29" s="1"/>
  <c r="U200" i="30"/>
  <c r="V200" i="30"/>
  <c r="Q29" i="30" s="1"/>
  <c r="U200" i="31"/>
  <c r="V200" i="31"/>
  <c r="Q29" i="31" s="1"/>
  <c r="U265" i="30"/>
  <c r="V265" i="30"/>
  <c r="L29" i="30" s="1"/>
  <c r="U265" i="31"/>
  <c r="V265" i="31"/>
  <c r="L29" i="31" s="1"/>
  <c r="U265" i="32"/>
  <c r="V265" i="32"/>
  <c r="L29" i="32" s="1"/>
  <c r="U200" i="32"/>
  <c r="V200" i="32"/>
  <c r="Q29" i="32" s="1"/>
  <c r="U265" i="28"/>
  <c r="V265" i="28"/>
  <c r="L29" i="28" s="1"/>
  <c r="U265" i="29"/>
  <c r="V265" i="29"/>
  <c r="L29" i="29" s="1"/>
  <c r="L22" i="30"/>
  <c r="L31" i="30"/>
  <c r="L22" i="31"/>
  <c r="Q24" i="31" s="1"/>
  <c r="L22" i="32"/>
  <c r="L31" i="32" s="1"/>
  <c r="L22" i="28"/>
  <c r="L31" i="28" s="1"/>
  <c r="L22" i="29"/>
  <c r="Q24" i="29" s="1"/>
  <c r="W7" i="30"/>
  <c r="V179" i="30"/>
  <c r="Q20" i="30" s="1"/>
  <c r="W7" i="31"/>
  <c r="U7" i="32"/>
  <c r="W7" i="32"/>
  <c r="B78" i="32"/>
  <c r="U78" i="32"/>
  <c r="U80" i="32" s="1"/>
  <c r="B79" i="32"/>
  <c r="Q82" i="32"/>
  <c r="B143" i="32"/>
  <c r="U143" i="32"/>
  <c r="U145" i="32" s="1"/>
  <c r="B144" i="32"/>
  <c r="Q147" i="32"/>
  <c r="Q78" i="32"/>
  <c r="W78" i="32"/>
  <c r="W80" i="32" s="1"/>
  <c r="R80" i="32"/>
  <c r="Q143" i="32"/>
  <c r="W143" i="32"/>
  <c r="W145" i="32" s="1"/>
  <c r="R145" i="32"/>
  <c r="B78" i="31"/>
  <c r="U78" i="31"/>
  <c r="U80" i="31" s="1"/>
  <c r="B79" i="31"/>
  <c r="Q82" i="31"/>
  <c r="B143" i="31"/>
  <c r="U143" i="31"/>
  <c r="U145" i="31" s="1"/>
  <c r="B144" i="31"/>
  <c r="Q147" i="31"/>
  <c r="U208" i="31"/>
  <c r="U210" i="31" s="1"/>
  <c r="Q78" i="31"/>
  <c r="W78" i="31"/>
  <c r="W80" i="31" s="1"/>
  <c r="R80" i="31"/>
  <c r="Q143" i="31"/>
  <c r="W143" i="31"/>
  <c r="W145" i="31" s="1"/>
  <c r="R145" i="31"/>
  <c r="B78" i="30"/>
  <c r="U78" i="30"/>
  <c r="U80" i="30" s="1"/>
  <c r="B79" i="30"/>
  <c r="Q82" i="30"/>
  <c r="B143" i="30"/>
  <c r="U143" i="30"/>
  <c r="U145" i="30" s="1"/>
  <c r="B144" i="30"/>
  <c r="Q147" i="30"/>
  <c r="U208" i="30"/>
  <c r="U210" i="30" s="1"/>
  <c r="Q78" i="30"/>
  <c r="W78" i="30"/>
  <c r="W80" i="30" s="1"/>
  <c r="R80" i="30"/>
  <c r="Q143" i="30"/>
  <c r="W143" i="30"/>
  <c r="W145" i="30" s="1"/>
  <c r="R145" i="30"/>
  <c r="W7" i="29"/>
  <c r="B78" i="29"/>
  <c r="U78" i="29"/>
  <c r="U80" i="29" s="1"/>
  <c r="B79" i="29"/>
  <c r="Q82" i="29"/>
  <c r="B143" i="29"/>
  <c r="U143" i="29"/>
  <c r="U145" i="29" s="1"/>
  <c r="B144" i="29"/>
  <c r="Q147" i="29"/>
  <c r="U208" i="29"/>
  <c r="U210" i="29" s="1"/>
  <c r="Q78" i="29"/>
  <c r="W78" i="29"/>
  <c r="W80" i="29" s="1"/>
  <c r="R80" i="29"/>
  <c r="Q143" i="29"/>
  <c r="W143" i="29"/>
  <c r="W145" i="29" s="1"/>
  <c r="R145" i="29"/>
  <c r="W7" i="28"/>
  <c r="B78" i="28"/>
  <c r="U78" i="28"/>
  <c r="U80" i="28" s="1"/>
  <c r="B79" i="28"/>
  <c r="Q82" i="28"/>
  <c r="B143" i="28"/>
  <c r="U143" i="28"/>
  <c r="U145" i="28" s="1"/>
  <c r="B144" i="28"/>
  <c r="Q147" i="28"/>
  <c r="U208" i="28"/>
  <c r="U210" i="28" s="1"/>
  <c r="Q78" i="28"/>
  <c r="W78" i="28"/>
  <c r="W80" i="28" s="1"/>
  <c r="R80" i="28"/>
  <c r="Q143" i="28"/>
  <c r="W143" i="28"/>
  <c r="W145" i="28" s="1"/>
  <c r="R145" i="28"/>
  <c r="Q31" i="29" l="1"/>
  <c r="Q31" i="31"/>
  <c r="Q24" i="32"/>
  <c r="Q31" i="32" s="1"/>
  <c r="L31" i="31"/>
  <c r="V26" i="31"/>
  <c r="V31" i="31" s="1"/>
  <c r="Q24" i="28"/>
  <c r="Q31" i="28" s="1"/>
  <c r="L31" i="29"/>
  <c r="V26" i="29"/>
  <c r="V31" i="29" s="1"/>
  <c r="V26" i="32"/>
  <c r="V31" i="32" s="1"/>
  <c r="Q24" i="30"/>
  <c r="Q31" i="30" s="1"/>
  <c r="V64" i="30"/>
  <c r="V64" i="29"/>
  <c r="L268" i="27"/>
  <c r="E244" i="27"/>
  <c r="V244" i="27"/>
  <c r="L20" i="27" s="1"/>
  <c r="R244" i="27"/>
  <c r="L17" i="27" s="1"/>
  <c r="M244" i="27"/>
  <c r="H244" i="27"/>
  <c r="L14" i="27" s="1"/>
  <c r="L203" i="27"/>
  <c r="E179" i="27"/>
  <c r="V179" i="27"/>
  <c r="Q20" i="27" s="1"/>
  <c r="R179" i="27"/>
  <c r="Q17" i="27" s="1"/>
  <c r="M179" i="27"/>
  <c r="H179" i="27"/>
  <c r="Q14" i="27" s="1"/>
  <c r="L138" i="27"/>
  <c r="E114" i="27"/>
  <c r="V114" i="27"/>
  <c r="V20" i="27" s="1"/>
  <c r="R114" i="27"/>
  <c r="V17" i="27" s="1"/>
  <c r="M114" i="27"/>
  <c r="V135" i="27" s="1"/>
  <c r="V29" i="27" s="1"/>
  <c r="H114" i="27"/>
  <c r="V14" i="27" s="1"/>
  <c r="L73" i="27"/>
  <c r="Q9" i="27"/>
  <c r="Q212" i="27" s="1"/>
  <c r="B9" i="27"/>
  <c r="R7" i="27"/>
  <c r="R210" i="27" s="1"/>
  <c r="E7" i="27"/>
  <c r="B6" i="27"/>
  <c r="B209" i="27" s="1"/>
  <c r="W5" i="27"/>
  <c r="W208" i="27" s="1"/>
  <c r="W210" i="27" s="1"/>
  <c r="U5" i="27"/>
  <c r="U7" i="27" s="1"/>
  <c r="Q5" i="27"/>
  <c r="Q208" i="27" s="1"/>
  <c r="B5" i="27"/>
  <c r="B208" i="27" s="1"/>
  <c r="U200" i="27" l="1"/>
  <c r="V200" i="27"/>
  <c r="Q29" i="27" s="1"/>
  <c r="U265" i="27"/>
  <c r="V265" i="27"/>
  <c r="L29" i="27" s="1"/>
  <c r="V26" i="28"/>
  <c r="V31" i="28" s="1"/>
  <c r="V33" i="28" s="1"/>
  <c r="L22" i="27"/>
  <c r="V26" i="30"/>
  <c r="V31" i="30" s="1"/>
  <c r="V33" i="31"/>
  <c r="V33" i="29"/>
  <c r="V69" i="29" s="1"/>
  <c r="V64" i="32"/>
  <c r="V64" i="31"/>
  <c r="W7" i="27"/>
  <c r="B78" i="27"/>
  <c r="U78" i="27"/>
  <c r="U80" i="27" s="1"/>
  <c r="B79" i="27"/>
  <c r="Q82" i="27"/>
  <c r="B143" i="27"/>
  <c r="U143" i="27"/>
  <c r="U145" i="27" s="1"/>
  <c r="B144" i="27"/>
  <c r="Q147" i="27"/>
  <c r="U208" i="27"/>
  <c r="U210" i="27" s="1"/>
  <c r="Q78" i="27"/>
  <c r="W78" i="27"/>
  <c r="W80" i="27" s="1"/>
  <c r="R80" i="27"/>
  <c r="Q143" i="27"/>
  <c r="W143" i="27"/>
  <c r="W145" i="27" s="1"/>
  <c r="R145" i="27"/>
  <c r="L268" i="26"/>
  <c r="E244" i="26"/>
  <c r="V244" i="26"/>
  <c r="L20" i="26" s="1"/>
  <c r="R244" i="26"/>
  <c r="L17" i="26" s="1"/>
  <c r="M244" i="26"/>
  <c r="H244" i="26"/>
  <c r="L14" i="26" s="1"/>
  <c r="L203" i="26"/>
  <c r="E179" i="26"/>
  <c r="V179" i="26"/>
  <c r="Q20" i="26" s="1"/>
  <c r="R179" i="26"/>
  <c r="Q17" i="26" s="1"/>
  <c r="M179" i="26"/>
  <c r="H179" i="26"/>
  <c r="Q14" i="26" s="1"/>
  <c r="L138" i="26"/>
  <c r="E114" i="26"/>
  <c r="V114" i="26"/>
  <c r="V20" i="26" s="1"/>
  <c r="R114" i="26"/>
  <c r="V17" i="26" s="1"/>
  <c r="M114" i="26"/>
  <c r="V135" i="26" s="1"/>
  <c r="V29" i="26" s="1"/>
  <c r="H114" i="26"/>
  <c r="V14" i="26" s="1"/>
  <c r="L73" i="26"/>
  <c r="Q9" i="26"/>
  <c r="Q212" i="26" s="1"/>
  <c r="B9" i="26"/>
  <c r="R7" i="26"/>
  <c r="R210" i="26" s="1"/>
  <c r="E7" i="26"/>
  <c r="B6" i="26"/>
  <c r="B209" i="26" s="1"/>
  <c r="W5" i="26"/>
  <c r="W208" i="26" s="1"/>
  <c r="W210" i="26" s="1"/>
  <c r="U5" i="26"/>
  <c r="U208" i="26" s="1"/>
  <c r="U210" i="26" s="1"/>
  <c r="Q5" i="26"/>
  <c r="Q208" i="26" s="1"/>
  <c r="B5" i="26"/>
  <c r="B208" i="26" s="1"/>
  <c r="L268" i="25"/>
  <c r="E244" i="25"/>
  <c r="V244" i="25"/>
  <c r="L20" i="25" s="1"/>
  <c r="R244" i="25"/>
  <c r="L17" i="25" s="1"/>
  <c r="M244" i="25"/>
  <c r="H244" i="25"/>
  <c r="L14" i="25" s="1"/>
  <c r="L203" i="25"/>
  <c r="E179" i="25"/>
  <c r="V179" i="25"/>
  <c r="Q20" i="25" s="1"/>
  <c r="R179" i="25"/>
  <c r="Q17" i="25" s="1"/>
  <c r="M179" i="25"/>
  <c r="H179" i="25"/>
  <c r="Q14" i="25" s="1"/>
  <c r="L138" i="25"/>
  <c r="E114" i="25"/>
  <c r="V114" i="25"/>
  <c r="V20" i="25" s="1"/>
  <c r="R114" i="25"/>
  <c r="V17" i="25" s="1"/>
  <c r="M114" i="25"/>
  <c r="V135" i="25" s="1"/>
  <c r="V29" i="25" s="1"/>
  <c r="H114" i="25"/>
  <c r="V14" i="25" s="1"/>
  <c r="L73" i="25"/>
  <c r="Q9" i="25"/>
  <c r="Q212" i="25" s="1"/>
  <c r="B9" i="25"/>
  <c r="R7" i="25"/>
  <c r="R210" i="25" s="1"/>
  <c r="E7" i="25"/>
  <c r="B6" i="25"/>
  <c r="B209" i="25" s="1"/>
  <c r="W5" i="25"/>
  <c r="W208" i="25" s="1"/>
  <c r="W210" i="25" s="1"/>
  <c r="U5" i="25"/>
  <c r="U7" i="25" s="1"/>
  <c r="Q5" i="25"/>
  <c r="Q208" i="25" s="1"/>
  <c r="B5" i="25"/>
  <c r="B208" i="25" s="1"/>
  <c r="L268" i="24"/>
  <c r="E244" i="24"/>
  <c r="V244" i="24"/>
  <c r="L20" i="24" s="1"/>
  <c r="R244" i="24"/>
  <c r="L17" i="24" s="1"/>
  <c r="M244" i="24"/>
  <c r="H244" i="24"/>
  <c r="L14" i="24" s="1"/>
  <c r="L203" i="24"/>
  <c r="E179" i="24"/>
  <c r="V179" i="24"/>
  <c r="Q20" i="24" s="1"/>
  <c r="R179" i="24"/>
  <c r="Q17" i="24" s="1"/>
  <c r="M179" i="24"/>
  <c r="L138" i="24"/>
  <c r="E114" i="24"/>
  <c r="V114" i="24"/>
  <c r="V20" i="24" s="1"/>
  <c r="R114" i="24"/>
  <c r="V17" i="24" s="1"/>
  <c r="M114" i="24"/>
  <c r="V135" i="24" s="1"/>
  <c r="V29" i="24" s="1"/>
  <c r="H114" i="24"/>
  <c r="V14" i="24" s="1"/>
  <c r="L73" i="24"/>
  <c r="Q9" i="24"/>
  <c r="Q212" i="24" s="1"/>
  <c r="B9" i="24"/>
  <c r="R7" i="24"/>
  <c r="R210" i="24" s="1"/>
  <c r="E7" i="24"/>
  <c r="B6" i="24"/>
  <c r="B209" i="24" s="1"/>
  <c r="W5" i="24"/>
  <c r="W208" i="24" s="1"/>
  <c r="W210" i="24" s="1"/>
  <c r="U5" i="24"/>
  <c r="U7" i="24" s="1"/>
  <c r="Q5" i="24"/>
  <c r="Q208" i="24" s="1"/>
  <c r="B5" i="24"/>
  <c r="B208" i="24" s="1"/>
  <c r="L268" i="23"/>
  <c r="E244" i="23"/>
  <c r="V244" i="23"/>
  <c r="L20" i="23" s="1"/>
  <c r="R244" i="23"/>
  <c r="L17" i="23" s="1"/>
  <c r="M244" i="23"/>
  <c r="U265" i="23" s="1"/>
  <c r="L203" i="23"/>
  <c r="E179" i="23"/>
  <c r="V179" i="23"/>
  <c r="R179" i="23"/>
  <c r="Q17" i="23" s="1"/>
  <c r="M179" i="23"/>
  <c r="U200" i="23" s="1"/>
  <c r="H179" i="23"/>
  <c r="Q14" i="23" s="1"/>
  <c r="L138" i="23"/>
  <c r="E114" i="23"/>
  <c r="V114" i="23"/>
  <c r="V20" i="23" s="1"/>
  <c r="R114" i="23"/>
  <c r="V17" i="23" s="1"/>
  <c r="M114" i="23"/>
  <c r="V135" i="23" s="1"/>
  <c r="V29" i="23" s="1"/>
  <c r="H114" i="23"/>
  <c r="V14" i="23" s="1"/>
  <c r="L73" i="23"/>
  <c r="Q9" i="23"/>
  <c r="Q212" i="23" s="1"/>
  <c r="B9" i="23"/>
  <c r="R7" i="23"/>
  <c r="R210" i="23" s="1"/>
  <c r="E7" i="23"/>
  <c r="B6" i="23"/>
  <c r="B209" i="23" s="1"/>
  <c r="W5" i="23"/>
  <c r="W208" i="23" s="1"/>
  <c r="W210" i="23" s="1"/>
  <c r="U5" i="23"/>
  <c r="U7" i="23" s="1"/>
  <c r="Q5" i="23"/>
  <c r="Q208" i="23" s="1"/>
  <c r="B5" i="23"/>
  <c r="B208" i="23" s="1"/>
  <c r="U265" i="25" l="1"/>
  <c r="V265" i="25"/>
  <c r="L29" i="25" s="1"/>
  <c r="U265" i="26"/>
  <c r="V265" i="26"/>
  <c r="L29" i="26" s="1"/>
  <c r="Q20" i="23"/>
  <c r="AD200" i="23"/>
  <c r="U200" i="24"/>
  <c r="V200" i="24"/>
  <c r="Q29" i="24" s="1"/>
  <c r="U200" i="25"/>
  <c r="V200" i="25"/>
  <c r="Q29" i="25" s="1"/>
  <c r="U200" i="26"/>
  <c r="V200" i="26"/>
  <c r="Q29" i="26" s="1"/>
  <c r="L31" i="27"/>
  <c r="U265" i="24"/>
  <c r="V265" i="24"/>
  <c r="L29" i="24" s="1"/>
  <c r="Q24" i="27"/>
  <c r="Q31" i="27" s="1"/>
  <c r="L22" i="24"/>
  <c r="L22" i="25"/>
  <c r="Q24" i="25" s="1"/>
  <c r="Q31" i="25" s="1"/>
  <c r="V26" i="25"/>
  <c r="V31" i="25" s="1"/>
  <c r="L22" i="26"/>
  <c r="Q24" i="26" s="1"/>
  <c r="V33" i="30"/>
  <c r="V69" i="30" s="1"/>
  <c r="V69" i="31"/>
  <c r="H179" i="24"/>
  <c r="Q14" i="24" s="1"/>
  <c r="H244" i="23"/>
  <c r="L14" i="23" s="1"/>
  <c r="W7" i="24"/>
  <c r="W7" i="25"/>
  <c r="U7" i="26"/>
  <c r="V33" i="32"/>
  <c r="V69" i="32" s="1"/>
  <c r="V64" i="28"/>
  <c r="V69" i="28" s="1"/>
  <c r="W7" i="26"/>
  <c r="B78" i="26"/>
  <c r="U78" i="26"/>
  <c r="U80" i="26" s="1"/>
  <c r="B79" i="26"/>
  <c r="Q82" i="26"/>
  <c r="B143" i="26"/>
  <c r="U143" i="26"/>
  <c r="U145" i="26" s="1"/>
  <c r="B144" i="26"/>
  <c r="Q147" i="26"/>
  <c r="Q78" i="26"/>
  <c r="W78" i="26"/>
  <c r="W80" i="26" s="1"/>
  <c r="R80" i="26"/>
  <c r="Q143" i="26"/>
  <c r="W143" i="26"/>
  <c r="W145" i="26" s="1"/>
  <c r="R145" i="26"/>
  <c r="B78" i="25"/>
  <c r="U78" i="25"/>
  <c r="U80" i="25" s="1"/>
  <c r="B79" i="25"/>
  <c r="Q82" i="25"/>
  <c r="B143" i="25"/>
  <c r="U143" i="25"/>
  <c r="U145" i="25" s="1"/>
  <c r="B144" i="25"/>
  <c r="Q147" i="25"/>
  <c r="U208" i="25"/>
  <c r="U210" i="25" s="1"/>
  <c r="Q78" i="25"/>
  <c r="W78" i="25"/>
  <c r="W80" i="25" s="1"/>
  <c r="R80" i="25"/>
  <c r="Q143" i="25"/>
  <c r="W143" i="25"/>
  <c r="W145" i="25" s="1"/>
  <c r="R145" i="25"/>
  <c r="B78" i="24"/>
  <c r="U78" i="24"/>
  <c r="U80" i="24" s="1"/>
  <c r="B79" i="24"/>
  <c r="Q82" i="24"/>
  <c r="B143" i="24"/>
  <c r="U143" i="24"/>
  <c r="U145" i="24" s="1"/>
  <c r="B144" i="24"/>
  <c r="Q147" i="24"/>
  <c r="U208" i="24"/>
  <c r="U210" i="24" s="1"/>
  <c r="Q78" i="24"/>
  <c r="W78" i="24"/>
  <c r="W80" i="24" s="1"/>
  <c r="R80" i="24"/>
  <c r="Q143" i="24"/>
  <c r="W143" i="24"/>
  <c r="W145" i="24" s="1"/>
  <c r="R145" i="24"/>
  <c r="W7" i="23"/>
  <c r="B78" i="23"/>
  <c r="U78" i="23"/>
  <c r="U80" i="23" s="1"/>
  <c r="B79" i="23"/>
  <c r="Q82" i="23"/>
  <c r="B143" i="23"/>
  <c r="U143" i="23"/>
  <c r="U145" i="23" s="1"/>
  <c r="B144" i="23"/>
  <c r="Q147" i="23"/>
  <c r="U208" i="23"/>
  <c r="U210" i="23" s="1"/>
  <c r="Q78" i="23"/>
  <c r="W78" i="23"/>
  <c r="W80" i="23" s="1"/>
  <c r="R80" i="23"/>
  <c r="Q143" i="23"/>
  <c r="W143" i="23"/>
  <c r="W145" i="23" s="1"/>
  <c r="R145" i="23"/>
  <c r="Q9" i="22"/>
  <c r="Q212" i="22" s="1"/>
  <c r="Q9" i="21"/>
  <c r="Q212" i="21" s="1"/>
  <c r="Q9" i="20"/>
  <c r="Q212" i="20" s="1"/>
  <c r="Q9" i="19"/>
  <c r="Q212" i="19" s="1"/>
  <c r="Q9" i="16"/>
  <c r="Q9" i="10"/>
  <c r="Q9" i="12"/>
  <c r="Q9" i="11"/>
  <c r="L31" i="24" l="1"/>
  <c r="L31" i="25"/>
  <c r="Q31" i="26"/>
  <c r="Q147" i="16"/>
  <c r="Q82" i="16"/>
  <c r="V26" i="27"/>
  <c r="V31" i="27" s="1"/>
  <c r="V26" i="26"/>
  <c r="V31" i="26" s="1"/>
  <c r="L31" i="26"/>
  <c r="Q24" i="24"/>
  <c r="V26" i="24" s="1"/>
  <c r="V31" i="24" s="1"/>
  <c r="L22" i="23"/>
  <c r="L31" i="23" s="1"/>
  <c r="V33" i="27"/>
  <c r="V64" i="25"/>
  <c r="V64" i="24"/>
  <c r="Q212" i="16"/>
  <c r="Q82" i="19"/>
  <c r="Q82" i="21"/>
  <c r="Q147" i="19"/>
  <c r="Q147" i="21"/>
  <c r="Q82" i="20"/>
  <c r="Q82" i="22"/>
  <c r="Q147" i="20"/>
  <c r="Q147" i="22"/>
  <c r="V33" i="26" l="1"/>
  <c r="Q31" i="24"/>
  <c r="V33" i="24" s="1"/>
  <c r="V69" i="24" s="1"/>
  <c r="Q24" i="23"/>
  <c r="V64" i="27"/>
  <c r="V69" i="27" s="1"/>
  <c r="V64" i="26"/>
  <c r="V69" i="26" s="1"/>
  <c r="V33" i="25"/>
  <c r="V69" i="25" s="1"/>
  <c r="R7" i="16"/>
  <c r="R145" i="16" s="1"/>
  <c r="R7" i="19"/>
  <c r="R210" i="19" s="1"/>
  <c r="R80" i="16" l="1"/>
  <c r="R210" i="16"/>
  <c r="V26" i="23"/>
  <c r="V31" i="23" s="1"/>
  <c r="Q31" i="23"/>
  <c r="R145" i="19"/>
  <c r="R80" i="19"/>
  <c r="V64" i="23"/>
  <c r="B144" i="19"/>
  <c r="B143" i="19"/>
  <c r="V33" i="23" l="1"/>
  <c r="V69" i="23" s="1"/>
  <c r="B9" i="22"/>
  <c r="E7" i="22"/>
  <c r="B9" i="21"/>
  <c r="E7" i="21"/>
  <c r="B9" i="20"/>
  <c r="E7" i="20"/>
  <c r="B9" i="19"/>
  <c r="E7" i="19"/>
  <c r="B9" i="16"/>
  <c r="E7" i="16"/>
  <c r="L268" i="22" l="1"/>
  <c r="E244" i="22"/>
  <c r="R244" i="22"/>
  <c r="L17" i="22" s="1"/>
  <c r="M244" i="22"/>
  <c r="H244" i="22"/>
  <c r="L14" i="22" s="1"/>
  <c r="L203" i="22"/>
  <c r="E179" i="22"/>
  <c r="V179" i="22"/>
  <c r="Q20" i="22" s="1"/>
  <c r="R179" i="22"/>
  <c r="Q17" i="22" s="1"/>
  <c r="M179" i="22"/>
  <c r="U200" i="22" s="1"/>
  <c r="H179" i="22"/>
  <c r="Q14" i="22" s="1"/>
  <c r="L138" i="22"/>
  <c r="E114" i="22"/>
  <c r="V114" i="22"/>
  <c r="V20" i="22" s="1"/>
  <c r="R114" i="22"/>
  <c r="V17" i="22" s="1"/>
  <c r="M114" i="22"/>
  <c r="V135" i="22" s="1"/>
  <c r="V29" i="22" s="1"/>
  <c r="H114" i="22"/>
  <c r="V14" i="22" s="1"/>
  <c r="L73" i="22"/>
  <c r="R7" i="22"/>
  <c r="B6" i="22"/>
  <c r="W5" i="22"/>
  <c r="U5" i="22"/>
  <c r="Q5" i="22"/>
  <c r="B5" i="22"/>
  <c r="L268" i="21"/>
  <c r="E244" i="21"/>
  <c r="V244" i="21"/>
  <c r="L20" i="21" s="1"/>
  <c r="R244" i="21"/>
  <c r="L17" i="21" s="1"/>
  <c r="M244" i="21"/>
  <c r="V265" i="21" s="1"/>
  <c r="L29" i="21" s="1"/>
  <c r="H244" i="21"/>
  <c r="L14" i="21" s="1"/>
  <c r="L203" i="21"/>
  <c r="E179" i="21"/>
  <c r="V179" i="21"/>
  <c r="Q20" i="21" s="1"/>
  <c r="R179" i="21"/>
  <c r="Q17" i="21" s="1"/>
  <c r="M179" i="21"/>
  <c r="V200" i="21" s="1"/>
  <c r="Q29" i="21" s="1"/>
  <c r="H179" i="21"/>
  <c r="Q14" i="21" s="1"/>
  <c r="L138" i="21"/>
  <c r="E114" i="21"/>
  <c r="V114" i="21"/>
  <c r="V20" i="21" s="1"/>
  <c r="R114" i="21"/>
  <c r="V17" i="21" s="1"/>
  <c r="M114" i="21"/>
  <c r="V135" i="21" s="1"/>
  <c r="V29" i="21" s="1"/>
  <c r="H114" i="21"/>
  <c r="V14" i="21" s="1"/>
  <c r="L73" i="21"/>
  <c r="R7" i="21"/>
  <c r="B6" i="21"/>
  <c r="W5" i="21"/>
  <c r="U5" i="21"/>
  <c r="Q5" i="21"/>
  <c r="B5" i="21"/>
  <c r="L268" i="20"/>
  <c r="E244" i="20"/>
  <c r="V244" i="20"/>
  <c r="L20" i="20" s="1"/>
  <c r="R244" i="20"/>
  <c r="L17" i="20" s="1"/>
  <c r="M244" i="20"/>
  <c r="V265" i="20" s="1"/>
  <c r="L29" i="20" s="1"/>
  <c r="H244" i="20"/>
  <c r="L14" i="20" s="1"/>
  <c r="L203" i="20"/>
  <c r="E179" i="20"/>
  <c r="V179" i="20"/>
  <c r="Q20" i="20" s="1"/>
  <c r="R179" i="20"/>
  <c r="Q17" i="20" s="1"/>
  <c r="M179" i="20"/>
  <c r="V200" i="20" s="1"/>
  <c r="Q29" i="20" s="1"/>
  <c r="H179" i="20"/>
  <c r="Q14" i="20" s="1"/>
  <c r="L138" i="20"/>
  <c r="E114" i="20"/>
  <c r="V114" i="20"/>
  <c r="V20" i="20" s="1"/>
  <c r="R114" i="20"/>
  <c r="V17" i="20" s="1"/>
  <c r="M114" i="20"/>
  <c r="V135" i="20" s="1"/>
  <c r="V29" i="20" s="1"/>
  <c r="H114" i="20"/>
  <c r="V14" i="20" s="1"/>
  <c r="L73" i="20"/>
  <c r="R7" i="20"/>
  <c r="B6" i="20"/>
  <c r="W5" i="20"/>
  <c r="U5" i="20"/>
  <c r="Q5" i="20"/>
  <c r="B5" i="20"/>
  <c r="L268" i="19"/>
  <c r="E244" i="19"/>
  <c r="V244" i="19"/>
  <c r="L20" i="19" s="1"/>
  <c r="R244" i="19"/>
  <c r="L17" i="19" s="1"/>
  <c r="M244" i="19"/>
  <c r="V265" i="19" s="1"/>
  <c r="L29" i="19" s="1"/>
  <c r="H244" i="19"/>
  <c r="L14" i="19" s="1"/>
  <c r="L203" i="19"/>
  <c r="E179" i="19"/>
  <c r="V179" i="19"/>
  <c r="Q20" i="19" s="1"/>
  <c r="R179" i="19"/>
  <c r="Q17" i="19" s="1"/>
  <c r="M179" i="19"/>
  <c r="V200" i="19" s="1"/>
  <c r="Q29" i="19" s="1"/>
  <c r="H179" i="19"/>
  <c r="Q14" i="19" s="1"/>
  <c r="L138" i="19"/>
  <c r="E114" i="19"/>
  <c r="R114" i="19"/>
  <c r="V17" i="19" s="1"/>
  <c r="M114" i="19"/>
  <c r="V135" i="19" s="1"/>
  <c r="V29" i="19" s="1"/>
  <c r="H114" i="19"/>
  <c r="V14" i="19" s="1"/>
  <c r="L73" i="19"/>
  <c r="B6" i="19"/>
  <c r="W5" i="19"/>
  <c r="U5" i="19"/>
  <c r="Q5" i="19"/>
  <c r="B5" i="19"/>
  <c r="L22" i="21" l="1"/>
  <c r="Q24" i="21" s="1"/>
  <c r="Q31" i="21" s="1"/>
  <c r="L22" i="19"/>
  <c r="L31" i="19" s="1"/>
  <c r="L22" i="20"/>
  <c r="Q24" i="20" s="1"/>
  <c r="V244" i="22"/>
  <c r="L20" i="22" s="1"/>
  <c r="L22" i="22" s="1"/>
  <c r="R210" i="20"/>
  <c r="R145" i="20"/>
  <c r="R80" i="20"/>
  <c r="R210" i="22"/>
  <c r="R145" i="22"/>
  <c r="R80" i="22"/>
  <c r="R210" i="21"/>
  <c r="R145" i="21"/>
  <c r="R80" i="21"/>
  <c r="B209" i="19"/>
  <c r="B79" i="19"/>
  <c r="B209" i="21"/>
  <c r="B79" i="21"/>
  <c r="B144" i="21"/>
  <c r="B144" i="20"/>
  <c r="B209" i="20"/>
  <c r="B79" i="20"/>
  <c r="B144" i="22"/>
  <c r="B209" i="22"/>
  <c r="B79" i="22"/>
  <c r="W7" i="19"/>
  <c r="W208" i="19"/>
  <c r="W210" i="19" s="1"/>
  <c r="W78" i="19"/>
  <c r="W80" i="19" s="1"/>
  <c r="W143" i="19"/>
  <c r="W145" i="19" s="1"/>
  <c r="W7" i="20"/>
  <c r="W143" i="20"/>
  <c r="W145" i="20" s="1"/>
  <c r="W208" i="20"/>
  <c r="W210" i="20" s="1"/>
  <c r="W78" i="20"/>
  <c r="W80" i="20" s="1"/>
  <c r="W7" i="21"/>
  <c r="W208" i="21"/>
  <c r="W210" i="21" s="1"/>
  <c r="W143" i="21"/>
  <c r="W145" i="21" s="1"/>
  <c r="W78" i="21"/>
  <c r="W80" i="21" s="1"/>
  <c r="W7" i="22"/>
  <c r="W208" i="22"/>
  <c r="W210" i="22" s="1"/>
  <c r="W143" i="22"/>
  <c r="W145" i="22" s="1"/>
  <c r="W78" i="22"/>
  <c r="W80" i="22" s="1"/>
  <c r="U7" i="19"/>
  <c r="U208" i="19"/>
  <c r="U210" i="19" s="1"/>
  <c r="U143" i="19"/>
  <c r="U145" i="19" s="1"/>
  <c r="U78" i="19"/>
  <c r="U80" i="19" s="1"/>
  <c r="U7" i="21"/>
  <c r="U208" i="21"/>
  <c r="U210" i="21" s="1"/>
  <c r="U78" i="21"/>
  <c r="U80" i="21" s="1"/>
  <c r="U143" i="21"/>
  <c r="U145" i="21" s="1"/>
  <c r="U7" i="20"/>
  <c r="U143" i="20"/>
  <c r="U145" i="20" s="1"/>
  <c r="U208" i="20"/>
  <c r="U210" i="20" s="1"/>
  <c r="U78" i="20"/>
  <c r="U80" i="20" s="1"/>
  <c r="U7" i="22"/>
  <c r="U143" i="22"/>
  <c r="U145" i="22" s="1"/>
  <c r="U208" i="22"/>
  <c r="U210" i="22" s="1"/>
  <c r="U78" i="22"/>
  <c r="U80" i="22" s="1"/>
  <c r="Q208" i="19"/>
  <c r="Q78" i="19"/>
  <c r="Q143" i="19"/>
  <c r="Q78" i="20"/>
  <c r="Q208" i="20"/>
  <c r="Q143" i="20"/>
  <c r="Q208" i="22"/>
  <c r="Q143" i="22"/>
  <c r="Q78" i="22"/>
  <c r="Q208" i="21"/>
  <c r="Q143" i="21"/>
  <c r="Q78" i="21"/>
  <c r="B143" i="21"/>
  <c r="B208" i="21"/>
  <c r="B78" i="21"/>
  <c r="B78" i="19"/>
  <c r="B208" i="19"/>
  <c r="B143" i="20"/>
  <c r="B208" i="20"/>
  <c r="B78" i="20"/>
  <c r="B208" i="22"/>
  <c r="B143" i="22"/>
  <c r="B78" i="22"/>
  <c r="V114" i="19"/>
  <c r="V20" i="19" s="1"/>
  <c r="E244" i="16"/>
  <c r="E179" i="16"/>
  <c r="L73" i="16"/>
  <c r="B6" i="16"/>
  <c r="W5" i="16"/>
  <c r="U5" i="16"/>
  <c r="Q5" i="16"/>
  <c r="B5" i="16"/>
  <c r="L31" i="20" l="1"/>
  <c r="Q31" i="20"/>
  <c r="V26" i="20"/>
  <c r="V31" i="20" s="1"/>
  <c r="V26" i="21"/>
  <c r="V31" i="21" s="1"/>
  <c r="Q24" i="22"/>
  <c r="Q31" i="22" s="1"/>
  <c r="L31" i="22"/>
  <c r="L31" i="21"/>
  <c r="Q24" i="19"/>
  <c r="L53" i="16"/>
  <c r="L45" i="10"/>
  <c r="L45" i="11"/>
  <c r="L42" i="12"/>
  <c r="B144" i="16"/>
  <c r="B209" i="16"/>
  <c r="B79" i="16"/>
  <c r="W7" i="16"/>
  <c r="W208" i="16"/>
  <c r="W143" i="16"/>
  <c r="W145" i="16" s="1"/>
  <c r="W78" i="16"/>
  <c r="W80" i="16" s="1"/>
  <c r="U7" i="16"/>
  <c r="U208" i="16"/>
  <c r="U78" i="16"/>
  <c r="U80" i="16" s="1"/>
  <c r="U143" i="16"/>
  <c r="U145" i="16" s="1"/>
  <c r="Q208" i="16"/>
  <c r="Q143" i="16"/>
  <c r="Q78" i="16"/>
  <c r="B143" i="16"/>
  <c r="B208" i="16"/>
  <c r="B78" i="16"/>
  <c r="V64" i="22"/>
  <c r="V64" i="20"/>
  <c r="V26" i="22" l="1"/>
  <c r="V31" i="22" s="1"/>
  <c r="Q31" i="19"/>
  <c r="V26" i="19"/>
  <c r="V31" i="19" s="1"/>
  <c r="Q55" i="16"/>
  <c r="L62" i="16"/>
  <c r="V64" i="21"/>
  <c r="V64" i="19"/>
  <c r="V33" i="19"/>
  <c r="V33" i="21"/>
  <c r="V33" i="20"/>
  <c r="V69" i="20" s="1"/>
  <c r="V244" i="16"/>
  <c r="L20" i="16" s="1"/>
  <c r="R244" i="16"/>
  <c r="L17" i="16" s="1"/>
  <c r="M244" i="16"/>
  <c r="V265" i="16" s="1"/>
  <c r="L29" i="16" s="1"/>
  <c r="H244" i="16"/>
  <c r="M179" i="16"/>
  <c r="V200" i="16" s="1"/>
  <c r="Q29" i="16" s="1"/>
  <c r="H179" i="16"/>
  <c r="Q14" i="16" s="1"/>
  <c r="L268" i="16"/>
  <c r="W210" i="16"/>
  <c r="U210" i="16"/>
  <c r="L203" i="16"/>
  <c r="L138" i="16"/>
  <c r="E114" i="16"/>
  <c r="R114" i="16"/>
  <c r="V17" i="16" s="1"/>
  <c r="H114" i="16"/>
  <c r="V14" i="16" s="1"/>
  <c r="L14" i="16" l="1"/>
  <c r="V57" i="16"/>
  <c r="L55" i="11" s="1"/>
  <c r="L57" i="11" s="1"/>
  <c r="Q62" i="16"/>
  <c r="V33" i="22"/>
  <c r="V69" i="22" s="1"/>
  <c r="V179" i="16"/>
  <c r="Q20" i="16" s="1"/>
  <c r="V114" i="16"/>
  <c r="V20" i="16" s="1"/>
  <c r="M114" i="16"/>
  <c r="V135" i="16" s="1"/>
  <c r="V29" i="16" s="1"/>
  <c r="L63" i="12" s="1"/>
  <c r="V69" i="21"/>
  <c r="V69" i="19"/>
  <c r="R179" i="16"/>
  <c r="Q17" i="16" s="1"/>
  <c r="L20" i="10" s="1"/>
  <c r="R7" i="11"/>
  <c r="R7" i="12"/>
  <c r="W5" i="11"/>
  <c r="W7" i="11" s="1"/>
  <c r="U5" i="11"/>
  <c r="U7" i="11" s="1"/>
  <c r="Q5" i="11"/>
  <c r="W5" i="12"/>
  <c r="W7" i="12" s="1"/>
  <c r="U5" i="12"/>
  <c r="U7" i="12" s="1"/>
  <c r="Q5" i="12"/>
  <c r="B9" i="11"/>
  <c r="B5" i="11"/>
  <c r="B6" i="11"/>
  <c r="L28" i="11" l="1"/>
  <c r="L55" i="10"/>
  <c r="L23" i="10"/>
  <c r="L25" i="11"/>
  <c r="L25" i="12"/>
  <c r="L62" i="10"/>
  <c r="Q57" i="10"/>
  <c r="Q62" i="10" s="1"/>
  <c r="V62" i="16"/>
  <c r="L22" i="11"/>
  <c r="L17" i="10"/>
  <c r="L19" i="12"/>
  <c r="L30" i="10"/>
  <c r="L52" i="12"/>
  <c r="L54" i="12" s="1"/>
  <c r="L22" i="16"/>
  <c r="L31" i="16" s="1"/>
  <c r="L22" i="12"/>
  <c r="L66" i="11"/>
  <c r="V64" i="16"/>
  <c r="Q24" i="16"/>
  <c r="V26" i="16" l="1"/>
  <c r="V31" i="16" s="1"/>
  <c r="Q31" i="16"/>
  <c r="L30" i="11" l="1"/>
  <c r="L32" i="11" s="1"/>
  <c r="L27" i="12"/>
  <c r="L29" i="12" s="1"/>
  <c r="L25" i="10"/>
  <c r="L32" i="10" s="1"/>
  <c r="V33" i="16"/>
  <c r="V69" i="16" s="1"/>
  <c r="K118" i="6"/>
  <c r="L72" i="10" l="1"/>
  <c r="L73" i="11"/>
  <c r="K42" i="6" l="1"/>
  <c r="L67" i="8"/>
  <c r="L72" i="12"/>
  <c r="R7" i="10" l="1"/>
  <c r="B9" i="12"/>
  <c r="B6" i="12"/>
  <c r="W5" i="10"/>
  <c r="U5" i="10"/>
  <c r="Q5" i="10"/>
  <c r="B9" i="10"/>
  <c r="E7" i="10"/>
  <c r="B6" i="10"/>
  <c r="B5" i="10"/>
  <c r="K69" i="6" l="1"/>
  <c r="V58" i="12"/>
  <c r="V61" i="11"/>
  <c r="W7" i="10"/>
  <c r="U7" i="10"/>
  <c r="V62" i="10" l="1"/>
  <c r="V57" i="11"/>
  <c r="F37" i="8" l="1"/>
  <c r="V37" i="8"/>
  <c r="R37" i="8"/>
  <c r="M37" i="8"/>
  <c r="W7" i="8"/>
  <c r="U7" i="8"/>
  <c r="A118" i="6"/>
  <c r="A69" i="6"/>
  <c r="V7" i="4"/>
  <c r="T7" i="4"/>
  <c r="Q25" i="12" l="1"/>
  <c r="Q28" i="11"/>
  <c r="Q23" i="10"/>
  <c r="Q22" i="12"/>
  <c r="Q20" i="10"/>
  <c r="Q25" i="11"/>
  <c r="H37" i="8"/>
  <c r="V64" i="8"/>
  <c r="V23" i="8"/>
  <c r="Q17" i="11" l="1"/>
  <c r="V17" i="11" s="1"/>
  <c r="Q14" i="12"/>
  <c r="Q14" i="10"/>
  <c r="Q63" i="12"/>
  <c r="Q30" i="10"/>
  <c r="Q66" i="11"/>
  <c r="Q22" i="11"/>
  <c r="Q17" i="10"/>
  <c r="Q19" i="12"/>
  <c r="V14" i="11"/>
  <c r="Q29" i="12" l="1"/>
  <c r="V29" i="12" s="1"/>
  <c r="Q32" i="11"/>
  <c r="Q27" i="10"/>
  <c r="V14" i="12"/>
  <c r="Q32" i="10" l="1"/>
  <c r="V32" i="10" s="1"/>
  <c r="V67" i="10" s="1"/>
  <c r="V32" i="11"/>
  <c r="Q63" i="11" s="1"/>
  <c r="V63" i="11" l="1"/>
  <c r="V70" i="11" s="1"/>
  <c r="V54" i="12"/>
  <c r="Q60" i="12" s="1"/>
  <c r="V60" i="12" l="1"/>
  <c r="V67" i="12" s="1"/>
</calcChain>
</file>

<file path=xl/sharedStrings.xml><?xml version="1.0" encoding="utf-8"?>
<sst xmlns="http://schemas.openxmlformats.org/spreadsheetml/2006/main" count="3536" uniqueCount="599">
  <si>
    <t>Change Order Instructions</t>
  </si>
  <si>
    <t>a.</t>
  </si>
  <si>
    <t>b.</t>
  </si>
  <si>
    <t>1.</t>
  </si>
  <si>
    <t>2.</t>
  </si>
  <si>
    <t>3.</t>
  </si>
  <si>
    <t>4.</t>
  </si>
  <si>
    <t>5.</t>
  </si>
  <si>
    <t>6.</t>
  </si>
  <si>
    <t>8.</t>
  </si>
  <si>
    <t>9.</t>
  </si>
  <si>
    <t>10.</t>
  </si>
  <si>
    <t>1.                   </t>
  </si>
  <si>
    <t>2.                   </t>
  </si>
  <si>
    <t>3.                   </t>
  </si>
  <si>
    <t>4.                   </t>
  </si>
  <si>
    <t>5.                   </t>
  </si>
  <si>
    <t>6.                   </t>
  </si>
  <si>
    <t>7.                   </t>
  </si>
  <si>
    <t>Date</t>
  </si>
  <si>
    <t>Project No.</t>
  </si>
  <si>
    <t>Phase</t>
  </si>
  <si>
    <t>Owner Request</t>
  </si>
  <si>
    <t>Value Engineering</t>
  </si>
  <si>
    <t>Field Resolution</t>
  </si>
  <si>
    <t>Other</t>
  </si>
  <si>
    <t>Signature</t>
  </si>
  <si>
    <t>Contract Number</t>
  </si>
  <si>
    <t>Legend</t>
  </si>
  <si>
    <t>Yellow</t>
  </si>
  <si>
    <t>Turquoise</t>
  </si>
  <si>
    <t>Red</t>
  </si>
  <si>
    <t>Contract Days Changed</t>
  </si>
  <si>
    <t>Step by Step Instructions</t>
  </si>
  <si>
    <t>Basis of Change Order</t>
  </si>
  <si>
    <t>Introduction</t>
  </si>
  <si>
    <t>General Instructions for Change Orders</t>
  </si>
  <si>
    <t xml:space="preserve"> -- continued on next page --</t>
  </si>
  <si>
    <t>Contracting Authority Approval</t>
  </si>
  <si>
    <t>State of Ohio Standard Forms and Documents</t>
  </si>
  <si>
    <t>Contract</t>
  </si>
  <si>
    <t>Project Number</t>
  </si>
  <si>
    <t>Hours</t>
  </si>
  <si>
    <t>Rate</t>
  </si>
  <si>
    <t>Extension</t>
  </si>
  <si>
    <t>E. Allowable
Payroll Expenses</t>
  </si>
  <si>
    <t>C. Straight
Time Portion</t>
  </si>
  <si>
    <t>Change Order Amount</t>
  </si>
  <si>
    <t>Enter the "Construction Stage Personnel Costs."</t>
  </si>
  <si>
    <t>Tab over to and complete the "Fringe Benefits" column for each classification by entering the Rate for Fringes and the Extension will be calculated and added to the subtotal on line D. This field does not apply for contracts that are not governed by state or federal Prevailing Wage law.</t>
  </si>
  <si>
    <t>Other Funds  (LFI)</t>
  </si>
  <si>
    <t>Project Name and Location</t>
  </si>
  <si>
    <t>D. Fringe
Benefits</t>
  </si>
  <si>
    <t>Error / Omission</t>
  </si>
  <si>
    <t>Differing Site Condition</t>
  </si>
  <si>
    <t>Funding Information</t>
  </si>
  <si>
    <t>Revised Contract Sum</t>
  </si>
  <si>
    <t>Adjustment to the Contract Sum</t>
  </si>
  <si>
    <t>B. Personnel Costs (on-Site management, supervision, and administrative personnel not subject to prevailing wages)</t>
  </si>
  <si>
    <t>A.</t>
  </si>
  <si>
    <t>B.</t>
  </si>
  <si>
    <t>C.</t>
  </si>
  <si>
    <t>D.</t>
  </si>
  <si>
    <t>E.</t>
  </si>
  <si>
    <t>Enter the amount of the adjustments to the components of the Contract Sum below:</t>
  </si>
  <si>
    <t>1)</t>
  </si>
  <si>
    <t>O.</t>
  </si>
  <si>
    <t>Tab to the next line and begin again at C. and repeat until all classifications have been entered.</t>
  </si>
  <si>
    <t>H.</t>
  </si>
  <si>
    <t>I.</t>
  </si>
  <si>
    <t>J.</t>
  </si>
  <si>
    <t>K.</t>
  </si>
  <si>
    <t>L.</t>
  </si>
  <si>
    <t>Miscellaneous – The Premium portion for approved overtime will be added from the "Labor Detail Summary" above in item (1). Enter the amount of state sales and use tax allowed by Section 12.7.2 of the General Conditions in item (2). The total will be calculated automatically.</t>
  </si>
  <si>
    <t>General Conditions Costs:</t>
  </si>
  <si>
    <t>State Funds</t>
  </si>
  <si>
    <t>Local Funds</t>
  </si>
  <si>
    <t>F340-04</t>
  </si>
  <si>
    <t>Change Order Form</t>
  </si>
  <si>
    <t>Modification No.</t>
  </si>
  <si>
    <t>Architect/Engineer / Criteria A/E Recommendation</t>
  </si>
  <si>
    <t>Prime Contract</t>
  </si>
  <si>
    <t>Subtotal</t>
  </si>
  <si>
    <t>) =</t>
  </si>
  <si>
    <t>1) Premium portion of approved overtime</t>
  </si>
  <si>
    <t>Contractor / CM / DB Name</t>
  </si>
  <si>
    <t xml:space="preserve">    administrative personnel not subject to prevailing wages)</t>
  </si>
  <si>
    <t>B. Personnel Costs (on-Site management, supervision, and</t>
  </si>
  <si>
    <t xml:space="preserve">    accrual, apprenticeship training, pension)</t>
  </si>
  <si>
    <t xml:space="preserve">    Tax, Unemployment Compensation)</t>
  </si>
  <si>
    <t xml:space="preserve">    overtime premium)</t>
  </si>
  <si>
    <t>C. Labor (excluding fringe benefits and</t>
  </si>
  <si>
    <t>D. Fringes (e.g., health and welfare, vacation</t>
  </si>
  <si>
    <t>E. Allowable Payroll Expenses (e.g., Payroll</t>
  </si>
  <si>
    <t>Sequence No.</t>
  </si>
  <si>
    <t>Proposal Worksheet Detail Form (Prime Contract)</t>
  </si>
  <si>
    <t>L. General Conditions Costs</t>
  </si>
  <si>
    <t>Q. Miscellaneous</t>
  </si>
  <si>
    <t>1. Performance &amp; Payment Bond premium</t>
  </si>
  <si>
    <t>4. Other General Conditions Costs</t>
  </si>
  <si>
    <t>1. Performance and Payment Bond premium</t>
  </si>
  <si>
    <t xml:space="preserve">N. Contractor's Fee ((H+I+J+K+L+M) x </t>
  </si>
  <si>
    <t>1. Premium portion of approved overtime</t>
  </si>
  <si>
    <t>H. Equipment Rentals (attach itemized quotes or invoices)</t>
  </si>
  <si>
    <t>Proposal Worksheet Summary Form (Contractor)</t>
  </si>
  <si>
    <t>Proposal Worksheet Summary Form (Design-Builder)</t>
  </si>
  <si>
    <t>P. DB's Fee</t>
  </si>
  <si>
    <t>DB Contract</t>
  </si>
  <si>
    <t>CM Contract</t>
  </si>
  <si>
    <t>P. CM's Fee</t>
  </si>
  <si>
    <t>Total Change Order Amount ( B+C+D+E+F+G+H+I+J+K+L+M+N+Q</t>
  </si>
  <si>
    <t>Page 2</t>
  </si>
  <si>
    <t>Page 1</t>
  </si>
  <si>
    <t xml:space="preserve">G. Contractor's Fee ((B+C+D+E+F) x </t>
  </si>
  <si>
    <t xml:space="preserve">((A+B+C+D+E+F+H+I+J+K+L+M+O)  x </t>
  </si>
  <si>
    <t>Total Change Order Amount ( A+B+C+D+E+F+H+I+J+K+L+M+O+P+Q1+Q2</t>
  </si>
  <si>
    <t xml:space="preserve">((B+C+D+E+F+H+I+J+K+L+M+O)  x </t>
  </si>
  <si>
    <t>Page 3</t>
  </si>
  <si>
    <t>Q.</t>
  </si>
  <si>
    <t>Tab over to and complete the "Premium Portion of Approved Overtime" column for each classification by entering the overtime premium Rate and the Extension will be calculated and added to the subtotal under Miscellaneous item Q.1.</t>
  </si>
  <si>
    <t>Subcontract Type</t>
  </si>
  <si>
    <t>Contract Type</t>
  </si>
  <si>
    <t>Contractor Name</t>
  </si>
  <si>
    <t>Design-Builder Name</t>
  </si>
  <si>
    <t>Construction Manager Name</t>
  </si>
  <si>
    <t>Total Subcontractor Change Order Amount ( C+D+E+F+H+I+J+K+L+M+Q</t>
  </si>
  <si>
    <t>Page 4a</t>
  </si>
  <si>
    <t>Page 4b</t>
  </si>
  <si>
    <t>Page 5a</t>
  </si>
  <si>
    <t>Page 5b</t>
  </si>
  <si>
    <t>Page 6a</t>
  </si>
  <si>
    <t>Page 6b</t>
  </si>
  <si>
    <t>Page 7a</t>
  </si>
  <si>
    <t>Page 7b</t>
  </si>
  <si>
    <t>Page 4c</t>
  </si>
  <si>
    <t>Page 5c</t>
  </si>
  <si>
    <t>Page 6c</t>
  </si>
  <si>
    <t>Page 7c</t>
  </si>
  <si>
    <t>For projects utilizing the State's web-based project management system, complete the appropriate Summary and Detail tabs and attach the document to the Change Order or Contract Modifications business process record.</t>
  </si>
  <si>
    <r>
      <t>Proposal Worksheet forms</t>
    </r>
    <r>
      <rPr>
        <i/>
        <sz val="10"/>
        <rFont val="Arial"/>
        <family val="2"/>
      </rPr>
      <t xml:space="preserve"> (completed by Prime Contractor / Subcontractor at each tier)</t>
    </r>
  </si>
  <si>
    <t>7.</t>
  </si>
  <si>
    <r>
      <t>Proposal Worksheet forms</t>
    </r>
    <r>
      <rPr>
        <i/>
        <sz val="10"/>
        <rFont val="Arial"/>
        <family val="2"/>
      </rPr>
      <t xml:space="preserve"> (completed by Prime Contractor / Subcontractor) -- continued --</t>
    </r>
  </si>
  <si>
    <t>If the Change Order results in a change to the Contract Time for Completion:</t>
  </si>
  <si>
    <t>Print appropriate Proposal Worksheet Detail Form and Proposal Worksheet Summary Form pages, staple attachments and forward to the A/E for approval and continued processing.</t>
  </si>
  <si>
    <t>Tab over to and complete the "Allowable Payroll Expenses" column for each classification by entering the Rate for Payroll Expenses and the Extension will be calculated and added to the subtotal on line E. This item does not include overhead items such as insurance or line of credit.</t>
  </si>
  <si>
    <t>Page 4d</t>
  </si>
  <si>
    <t>Page 7d</t>
  </si>
  <si>
    <t>Page 6d</t>
  </si>
  <si>
    <t>Page 5d</t>
  </si>
  <si>
    <t>Page 6e</t>
  </si>
  <si>
    <t>Page 7e</t>
  </si>
  <si>
    <t>Page 5e</t>
  </si>
  <si>
    <t>Page 4e</t>
  </si>
  <si>
    <t>Review Proposal Worksheet Summary and Detail forms submitted by the Contractor and its Subcontractor(s) for accuracy.</t>
  </si>
  <si>
    <t>The A/E or Criteria A/E will recommend approval by signing the Change Order, then obtain signatures from the CM Adviser (if any) or Owner Agent (if any), and the Contractor. Ensure the Change Order is transmitted to the Owner for acceptance and funding, then to the Contracting Authority for approval.</t>
  </si>
  <si>
    <t>Page 2a</t>
  </si>
  <si>
    <t>Page 2b</t>
  </si>
  <si>
    <t>Page 2c</t>
  </si>
  <si>
    <r>
      <t>Change Order</t>
    </r>
    <r>
      <rPr>
        <sz val="10"/>
        <rFont val="Arial"/>
        <family val="2"/>
      </rPr>
      <t xml:space="preserve"> </t>
    </r>
    <r>
      <rPr>
        <i/>
        <sz val="10"/>
        <rFont val="Arial"/>
        <family val="2"/>
      </rPr>
      <t xml:space="preserve">(completed by </t>
    </r>
    <r>
      <rPr>
        <i/>
        <u/>
        <sz val="10"/>
        <rFont val="Arial"/>
        <family val="2"/>
      </rPr>
      <t>A/E</t>
    </r>
    <r>
      <rPr>
        <i/>
        <sz val="10"/>
        <rFont val="Arial"/>
        <family val="2"/>
      </rPr>
      <t xml:space="preserve">, or by the </t>
    </r>
    <r>
      <rPr>
        <i/>
        <u/>
        <sz val="10"/>
        <rFont val="Arial"/>
        <family val="2"/>
      </rPr>
      <t>Contracting Authority</t>
    </r>
    <r>
      <rPr>
        <i/>
        <sz val="10"/>
        <rFont val="Arial"/>
        <family val="2"/>
      </rPr>
      <t xml:space="preserve"> in a Design-Build project)</t>
    </r>
  </si>
  <si>
    <t>F. / M.</t>
  </si>
  <si>
    <t>Project Name and Location or Owner:</t>
  </si>
  <si>
    <t>Proposal Date:</t>
  </si>
  <si>
    <t>Contract Number:</t>
  </si>
  <si>
    <t>Modification Number:</t>
  </si>
  <si>
    <t>In Basis of the Change Order, Click each checkbox that applies.</t>
  </si>
  <si>
    <t>Manual</t>
  </si>
  <si>
    <t xml:space="preserve"> Entry</t>
  </si>
  <si>
    <t>K. Material (attach itemized quotes or invoices)</t>
  </si>
  <si>
    <t>2. Subcontractor Default Insurance premium (if applicable)</t>
  </si>
  <si>
    <t>3. Builder's Risk Insurance premium (if applicable)</t>
  </si>
  <si>
    <t>K.  Material (attach itemized quotes or</t>
  </si>
  <si>
    <t>H. Equipment Rentals (attach itemized</t>
  </si>
  <si>
    <t>Proposal Worksheet Summary Form (Subcontracts - Branch A)</t>
  </si>
  <si>
    <t>Proposal Worksheet Summary Form (Subcontracts - Branch B)</t>
  </si>
  <si>
    <t>Proposal Worksheet Summary Form (Subcontracts - Branch C)</t>
  </si>
  <si>
    <t>Proposal Worksheet Summary Form (Subcontracts - Branch D)</t>
  </si>
  <si>
    <t>Proposal Worksheet Summary Form (Subcontracts - Branch E)</t>
  </si>
  <si>
    <t>2. Sales and Use Tax (see General Conditions Section 12.7.2)</t>
  </si>
  <si>
    <t>Subcontractor Name</t>
  </si>
  <si>
    <t>Labor</t>
  </si>
  <si>
    <t>Q. Miscellaneous Costs</t>
  </si>
  <si>
    <t>Q.1. Premium Portion
of Approved Overtime</t>
  </si>
  <si>
    <t>Fee / Contingency / Miscellaneous</t>
  </si>
  <si>
    <t>Services</t>
  </si>
  <si>
    <t>A. Construction Stage Design Services Fee (AOR for Design-Build Contracts only)</t>
  </si>
  <si>
    <t>Material</t>
  </si>
  <si>
    <t>1. Premium portion of approved overtime (from Labor table above)</t>
  </si>
  <si>
    <t>G. / N. Contractor's Fee (overhead and profit), P. CM's Fee, or P. DB's Fee</t>
  </si>
  <si>
    <t>F.3. / M.3. Subcontractor's overhead and profit</t>
  </si>
  <si>
    <t>I. Owned Equipment (attach supporting documentation)</t>
  </si>
  <si>
    <t>J. Trucking (attach supporting documentation)</t>
  </si>
  <si>
    <t>2) Sales and Use Tax (see GC Section 12.7.2)</t>
  </si>
  <si>
    <t>J. Trucking (attach supporting</t>
  </si>
  <si>
    <t>Labor Subtotal ( Tier 3 + Tier 2 + Tier 1</t>
  </si>
  <si>
    <t>Material Subtotal ( Tier 3 + Tier 2 + Tier 1</t>
  </si>
  <si>
    <t>Tier 1 Subcontractor Name</t>
  </si>
  <si>
    <t>I.  Owned Equipment (attach supporting</t>
  </si>
  <si>
    <t xml:space="preserve">    documentation)</t>
  </si>
  <si>
    <t xml:space="preserve">     quotes or invoices)</t>
  </si>
  <si>
    <t xml:space="preserve">      invoices)</t>
  </si>
  <si>
    <t>2. Sales and Use Tax (see GC Section 12.7.2)</t>
  </si>
  <si>
    <t>3. Builder's Risk Insurance premium (if any)</t>
  </si>
  <si>
    <t>2. Subcontractor Default Insurance (if any)</t>
  </si>
  <si>
    <t xml:space="preserve"> Construction Manager at Risk</t>
  </si>
  <si>
    <t>O. Adjustments (if any) to CM's Contingency</t>
  </si>
  <si>
    <t>O. Adjustments (if any) to DB's Contingency</t>
  </si>
  <si>
    <t xml:space="preserve">    (Architect or Engineer of Record (AOR))</t>
  </si>
  <si>
    <t>A. Construction Stage Design Services Fee</t>
  </si>
  <si>
    <t>O. Adjustments (if any) to CM or DB's Contingency (CMR and DB projects only)</t>
  </si>
  <si>
    <t>Change Order Workbook Relationship Diagram</t>
  </si>
  <si>
    <r>
      <t xml:space="preserve">Enter Project Name, Contractor’s name, type of Contract and Contractor’s Contract Number </t>
    </r>
    <r>
      <rPr>
        <u/>
        <sz val="9"/>
        <rFont val="Arial"/>
        <family val="2"/>
      </rPr>
      <t>as they each appear on the Contractor’s Contract</t>
    </r>
    <r>
      <rPr>
        <b/>
        <sz val="9"/>
        <rFont val="Arial"/>
        <family val="2"/>
      </rPr>
      <t>.</t>
    </r>
    <r>
      <rPr>
        <sz val="9"/>
        <rFont val="Arial"/>
        <family val="2"/>
      </rPr>
      <t xml:space="preserve"> (use the Project Number for CM at Risk or Design-Builder)</t>
    </r>
  </si>
  <si>
    <t>Enter the amount of Other General Conditions Costs – These costs are generally due to an adjustment of the Contract Time for Completion. In no event shall this amount exceed an amount equal to the sum of the General Conditions line items in the original Schedule of Values approved by the Contracting Authority, divided by the total number of days of the original Contract Time for Completion. Refer to the release language on the Change Order Form for the definition of Completion.</t>
  </si>
  <si>
    <t>Owned Equipment – Enter the total amount of costs matching attached supporting documentation.</t>
  </si>
  <si>
    <t>Trucking – Enter the total amount of your cost for trucking matching attached supporting documentation.</t>
  </si>
  <si>
    <t>Equipment Rentals – Enter the total amount as indicated in attached itemized quotes or invoices.</t>
  </si>
  <si>
    <t>Complete the item in the Labor table for each separate labor classification:</t>
  </si>
  <si>
    <t>For example, for Contract SFC-140123-01-02:</t>
  </si>
  <si>
    <t>SFC-140123 represents the 10-digit OAKS Project Number;</t>
  </si>
  <si>
    <t>01 represents the project phase number (use 01 for projects with only one phase); and</t>
  </si>
  <si>
    <t>02 represents the specific contractor contract (use 01 for projects with only one contract).</t>
  </si>
  <si>
    <t>Proposal Worksheet Summary Form (Construction Manager at Risk)</t>
  </si>
  <si>
    <t xml:space="preserve"> Normal entry information (unlocked fields)</t>
  </si>
  <si>
    <t xml:space="preserve"> Information entered under special circumstances (overrides formulas)</t>
  </si>
  <si>
    <t xml:space="preserve"> Information entered by the Contracting Authority or Owner</t>
  </si>
  <si>
    <t>Prime Contract Number</t>
  </si>
  <si>
    <t>Enter the Contract Number as it appears on the Contract.</t>
  </si>
  <si>
    <t>Contractor / CM / DB Name or Subcontractor Name:</t>
  </si>
  <si>
    <t>Enter the number of days to be added or deleted (enter deleted days with a leading "minus" sign) to the Contract Time for Completion. Document adjustment of other Contract Times in the Description field.</t>
  </si>
  <si>
    <t>Enter the date you prepared the Proposal Worksheet form.</t>
  </si>
  <si>
    <r>
      <t xml:space="preserve">The procedure for processing Change Orders may vary depending on if the Change Order is initiated as a Change Directive, Proposal Request, or Request for Change Order. All methods require completion of the Change Order and the Proposal Worksheet forms. The acceptable variation to this is that "Time and Material" Change Orders may eliminate the Proposal Worksheet forms, provided however, that other acceptable supporting documentation is provided and attached. </t>
    </r>
    <r>
      <rPr>
        <u/>
        <sz val="9"/>
        <rFont val="Arial"/>
        <family val="2"/>
      </rPr>
      <t>Only the Change Order Form and Proposal Worksheet forms approved by OFCC will be accepted for processing</t>
    </r>
    <r>
      <rPr>
        <sz val="9"/>
        <rFont val="Arial"/>
        <family val="2"/>
      </rPr>
      <t>.</t>
    </r>
  </si>
  <si>
    <t>G. / N.</t>
  </si>
  <si>
    <t>Contractor Fee or P.  CM / DB Fee – This amount is automatically calculated against the applicable costs above. The Fee does not calculate against the Miscellaneous costs below. The Contractor's Fee may be up to 10 percent. The CM's Fee or DB's Fee is the percentage proposed by the CM or DB in its Proposal.</t>
  </si>
  <si>
    <t>Material – Enter total cost of material as indicated in attached itemized quotes or invoices.</t>
  </si>
  <si>
    <t>hours  x</t>
  </si>
  <si>
    <t>/ hour  =</t>
  </si>
  <si>
    <t>Description</t>
  </si>
  <si>
    <t>Description /</t>
  </si>
  <si>
    <t>Labor Classification</t>
  </si>
  <si>
    <t>Proposal Worksheet Detail Form (Subcontract - Branch A / Tier 1)</t>
  </si>
  <si>
    <t>Proposal Worksheet Detail Form (Subcontract - Branch A / Tier 2)</t>
  </si>
  <si>
    <t>Proposal Worksheet Detail Form (Subcontract - Branch A / Tier 3)</t>
  </si>
  <si>
    <t>Proposal Worksheet Detail Form (Subcontract - Branch B / Tier 1)</t>
  </si>
  <si>
    <t>Proposal Worksheet Detail Form (Subcontract - Branch B / Tier 2)</t>
  </si>
  <si>
    <t>Proposal Worksheet Detail Form (Subcontract - Branch B / Tier 3)</t>
  </si>
  <si>
    <t>Proposal Worksheet Detail Form (Subcontract - Branch C / Tier 1)</t>
  </si>
  <si>
    <t>Proposal Worksheet Detail Form (Subcontract - Branch C / Tier 2)</t>
  </si>
  <si>
    <t>Proposal Worksheet Detail Form (Subcontract - Branch C / Tier 3)</t>
  </si>
  <si>
    <t>Tier 1</t>
  </si>
  <si>
    <t>Tier 2</t>
  </si>
  <si>
    <t>Tier 3</t>
  </si>
  <si>
    <t xml:space="preserve">F.2. Tier 2 O&amp;P ((C+D+E+F1) x </t>
  </si>
  <si>
    <t xml:space="preserve">F.1. Tier 3 O&amp;P ((C+D+E) x </t>
  </si>
  <si>
    <t xml:space="preserve">F.3. Tier 1 O&amp;P ((C+D+E+F1+F2) x </t>
  </si>
  <si>
    <t xml:space="preserve">M.1. Tier 3 O&amp;P ((H+I+J+K+L) x </t>
  </si>
  <si>
    <t xml:space="preserve">M.2. Tier 2 O&amp;P ((H+I+J+K+L+M1) x </t>
  </si>
  <si>
    <t xml:space="preserve">M.3. Tier 1 O&amp;P ((H+I+J+K+L+M1+M2) x </t>
  </si>
  <si>
    <t>Branch A Labor</t>
  </si>
  <si>
    <t>Branch A Material</t>
  </si>
  <si>
    <t>Branch A Total</t>
  </si>
  <si>
    <t>Branch B Labor</t>
  </si>
  <si>
    <t>Branch B Material</t>
  </si>
  <si>
    <t>Branch B Total</t>
  </si>
  <si>
    <t>Branch C Labor</t>
  </si>
  <si>
    <t>Branch C Material</t>
  </si>
  <si>
    <t>Branch C Total</t>
  </si>
  <si>
    <t>Branch D Labor</t>
  </si>
  <si>
    <t>Branch D Material</t>
  </si>
  <si>
    <t>Branch D Total</t>
  </si>
  <si>
    <t>Proposal Worksheet Detail Form (Subcontract - Branch D / Tier 1)</t>
  </si>
  <si>
    <t>Proposal Worksheet Detail Form (Subcontract - Branch D / Tier 2)</t>
  </si>
  <si>
    <t>Proposal Worksheet Detail Form (Subcontract - Branch D / Tier 3)</t>
  </si>
  <si>
    <t>Branch E Labor</t>
  </si>
  <si>
    <t>Branch E Material</t>
  </si>
  <si>
    <t>Branch E Total</t>
  </si>
  <si>
    <t>Proposal Worksheet Detail Form (Subcontract - Branch E / Tier 1)</t>
  </si>
  <si>
    <t>Proposal Worksheet Detail Form (Subcontract - Branch E / Tier 2)</t>
  </si>
  <si>
    <t>Proposal Worksheet Detail Form (Subcontract - Branch E / Tier 3)</t>
  </si>
  <si>
    <t>Branch E / Tier 1 Labor</t>
  </si>
  <si>
    <t>Branch E / Tier 1 Material</t>
  </si>
  <si>
    <t>Branch E / Tier 1 Overhead &amp; Profit / Miscellaneous</t>
  </si>
  <si>
    <t>Branch E / Tier 2 Labor</t>
  </si>
  <si>
    <t>Branch E / Tier 2 Material</t>
  </si>
  <si>
    <t>Branch E / Tier 2 Overhead &amp; Profit / Miscellaneous</t>
  </si>
  <si>
    <t>Branch E / Tier 3 Labor</t>
  </si>
  <si>
    <t>Branch E / Tier 3 Material</t>
  </si>
  <si>
    <t>Branch E / Tier 3 Overhead &amp; Profit / Miscellaneous</t>
  </si>
  <si>
    <t>Branch D / Tier 1 Labor</t>
  </si>
  <si>
    <t>Branch D / Tier 1 Material</t>
  </si>
  <si>
    <t>Branch D / Tier 1 Overhead &amp; Profit / Miscellaneous</t>
  </si>
  <si>
    <t>Branch D / Tier 2 Labor</t>
  </si>
  <si>
    <t>Branch D / Tier 2 Material</t>
  </si>
  <si>
    <t>Branch D / Tier 2 Overhead &amp; Profit / Miscellaneous</t>
  </si>
  <si>
    <t>Branch D / Tier 3 Labor</t>
  </si>
  <si>
    <t>Branch D / Tier 3 Material</t>
  </si>
  <si>
    <t>Branch D / Tier 3 Overhead &amp; Profit / Miscellaneous</t>
  </si>
  <si>
    <t>Branch C / Tier 1 Labor</t>
  </si>
  <si>
    <t>Branch C / Tier 1 Material</t>
  </si>
  <si>
    <t>Branch C / Tier 1 Overhead &amp; Profit / Miscellaneous</t>
  </si>
  <si>
    <t>Branch C / Tier 2 Labor</t>
  </si>
  <si>
    <t>Branch C / Tier 2 Material</t>
  </si>
  <si>
    <t>Branch C / Tier 2 Overhead &amp; Profit / Miscellaneous</t>
  </si>
  <si>
    <t>Branch C / Tier 3 Labor</t>
  </si>
  <si>
    <t>Branch C / Tier 3 Material</t>
  </si>
  <si>
    <t>Branch C / Tier 3 Overhead &amp; Profit / Miscellaneous</t>
  </si>
  <si>
    <t>Branch B / Tier 1 Labor</t>
  </si>
  <si>
    <t>Branch B / Tier 1 Material</t>
  </si>
  <si>
    <t>Branch B / Tier 1 Overhead &amp; Profit / Miscellaneous</t>
  </si>
  <si>
    <t>Branch B / Tier 2 Labor</t>
  </si>
  <si>
    <t>Branch B / Tier 2 Material</t>
  </si>
  <si>
    <t>Branch B / Tier 2 Overhead &amp; Profit / Miscellaneous</t>
  </si>
  <si>
    <t>Branch B / Tier 3 Labor</t>
  </si>
  <si>
    <t>Branch B / Tier 3 Material</t>
  </si>
  <si>
    <t>Branch B / Tier 3 Overhead &amp; Profit / Miscellaneous</t>
  </si>
  <si>
    <t>Branch A / Tier 1 Labor</t>
  </si>
  <si>
    <t>Branch A / Tier 1 Material</t>
  </si>
  <si>
    <t>Branch A / Tier 1 Overhead &amp; Profit / Miscellaneous</t>
  </si>
  <si>
    <t>Branch A / Tier 2 Labor</t>
  </si>
  <si>
    <t>Branch A / Tier 2 Material</t>
  </si>
  <si>
    <t>Branch A / Tier 2 Overhead &amp; Profit / Miscellaneous</t>
  </si>
  <si>
    <t>Branch A / Tier 3 Labor</t>
  </si>
  <si>
    <t>Branch A / Tier 3 Material</t>
  </si>
  <si>
    <t>Branch A / Tier 3 Overhead &amp; Profit / Miscellaneous</t>
  </si>
  <si>
    <t>Subcontracts</t>
  </si>
  <si>
    <t>Total Change Order Amount ( B+C+D+E+F+H+I+J+K+L+M+O+P+Q</t>
  </si>
  <si>
    <t>M. Subcontract Overhead &amp; Profit on Material</t>
  </si>
  <si>
    <t>For each classification, enter a brief description, tab to the next column and list the total number of hours worked, tab over to the next column, enter the hourly rate and press the Tab key, and the Extension will automatically be calculated. This item does not apply to Subcontracts.</t>
  </si>
  <si>
    <t>Complete all areas shaded in yellow in the appropriate Detail Form. Data will then flow to the Summary Forms.</t>
  </si>
  <si>
    <t>Enter the name of the Project as it appears on your Contract.</t>
  </si>
  <si>
    <t>Enter the name of your company or joint venture as appropriate.</t>
  </si>
  <si>
    <t>Enter the Change Order sequence number as identified on the Proposal Request or Change Directive. Leave blank for a Request for Change Order. The phase and contract will transfer from Contract Number.</t>
  </si>
  <si>
    <t>For each classification, enter a brief description, tab to the next column and list the total number of hours worked, tab over to the "Straight Time Portion" column, enter the base hourly Rate and press the Tab key, and the Extension will automatically be calculated and added to the subtotal on line C.</t>
  </si>
  <si>
    <t>Enter the premium amount to extend the Penal Sum of the Performance and Payment Bond(s) to the amount of the Contract Sum as amended by this and other approved Change Orders.</t>
  </si>
  <si>
    <t>Subcontractor Overhead and Profit (O&amp;P) – If this Cost Breakdown is used to document the costs associated with Subcontractor-performed Scopes of Work, an allowance up to 15 percent of the sum of the Subcontractor's costs is permitted. This item does not apply to the Prime Contract Detail Form.</t>
  </si>
  <si>
    <t>Tab past “Total” and the worksheet will automatically calculate the Total.</t>
  </si>
  <si>
    <t>Enter the Change Order Number. (refer to example on page 1)</t>
  </si>
  <si>
    <t>Enter the total amount of the Change Order indicated on the Proposal Worksheet Summary Form provided by the Contractor. Enter the revised Contract Sum if known. Attach the Change Proposal Worksheet Summary Form(s) and supporting documentation submitted by the Contractor and its Subcontractor(s).</t>
  </si>
  <si>
    <t>Enter the revised date for Completion if known. Refer to release language for description of Completion.</t>
  </si>
  <si>
    <t>Print the Change Order Form page and attach appropriate Proposal Worksheet Summary and Detail forms and appropriate supporting documentation.</t>
  </si>
  <si>
    <r>
      <t xml:space="preserve">The detail required on the Change Order form is necessary to confirm the total cost and compliance with the Change Order Cost or Credit Determination as outlined in Section 7.7 of the </t>
    </r>
    <r>
      <rPr>
        <i/>
        <sz val="9"/>
        <rFont val="Arial"/>
        <family val="2"/>
      </rPr>
      <t>State of Ohio Standard Requirements for Public Facility Construction</t>
    </r>
    <r>
      <rPr>
        <sz val="9"/>
        <rFont val="Arial"/>
        <family val="2"/>
      </rPr>
      <t xml:space="preserve"> ("Standard Requirements"). </t>
    </r>
    <r>
      <rPr>
        <u/>
        <sz val="9"/>
        <rFont val="Arial"/>
        <family val="2"/>
      </rPr>
      <t>Unused worksheet tabs may be hidden to reduce confusion</t>
    </r>
    <r>
      <rPr>
        <sz val="9"/>
        <rFont val="Arial"/>
        <family val="2"/>
      </rPr>
      <t>.</t>
    </r>
  </si>
  <si>
    <t>Enter the premium amount to extend the Subcontractor Default Insurance (if applicable) to the portion of the Contract Sum performed by covered Subcontractors as amended by this and other approved Change Orders. This item is not applicable to Subcontracts.</t>
  </si>
  <si>
    <t>Enter the premium amount to extend coverage for the Builder's Risk insurance (if applicable) to the Contract Sum as amended by this and other Change Orders. Not applicable to Subcontracts.</t>
  </si>
  <si>
    <t>Enter a description of the Change Order. Use an additional sheet of paper if necessary.</t>
  </si>
  <si>
    <t>Enter the justification for the Change Order. Use an additional sheet of paper if necessary.</t>
  </si>
  <si>
    <t>+</t>
  </si>
  <si>
    <t>=</t>
  </si>
  <si>
    <t>)</t>
  </si>
  <si>
    <t>Material ( H+I+J+K+L+M+Q2 )</t>
  </si>
  <si>
    <t>Labor ( C+D+E+F+Q1 )</t>
  </si>
  <si>
    <t>Labor ( B+C+D+E+F+G+Q1 )</t>
  </si>
  <si>
    <t>Material ( H+I+J+K+L+M+N+Q2 )</t>
  </si>
  <si>
    <t>Enter the "Construction Stage Design Services Fee."</t>
  </si>
  <si>
    <t>For each classification, enter a brief description, tab to the next column and list the total number of hours worked, tab over to the next column, enter the hourly rate and press the Tab key, and the Extension will automatically be calculated. This category applies to the Professional Design Services provided by the Architect or Engineer of Record (AOR) and its Consultants in a Design-Build Contract only. Leave these fields blank for all other methods of project delivery. This item does not apply to Subcontracts.</t>
  </si>
  <si>
    <t>Adjustments to CM's or DB's Contingency – This field applies to CM at Risk and Design-Build projects only. Enter the amount of adjustment of the Contractor's Contingency for reconciliation at the Contingency Review Dates or Completion. Adjustment at final Contract Completion may be subject to a Shared Savings provision. Refer to Section 9.2.5.5 of the General Conditions for limitations on adjustments. In no event shall the percentage exceed the rate proposed by the Contractor in the Best Value Selection Process. Adjustments of the Contractor's Fee apply to adjustment of the CM's or DB's Contingency.</t>
  </si>
  <si>
    <t>F. Subcontract Overhead &amp; Profit on Labor</t>
  </si>
  <si>
    <t>Proposal Worksheet Summary Form (Subcontracts - Branch F)</t>
  </si>
  <si>
    <t>Branch F Labor</t>
  </si>
  <si>
    <t>Branch F Material</t>
  </si>
  <si>
    <t>Branch F Total</t>
  </si>
  <si>
    <t>Page 4f</t>
  </si>
  <si>
    <t>Proposal Worksheet Detail Form (Subcontract - Branch F / Tier 1)</t>
  </si>
  <si>
    <t>Branch F / Tier 1 Labor</t>
  </si>
  <si>
    <t>Branch F / Tier 1 Material</t>
  </si>
  <si>
    <t>Branch F / Tier 1 Overhead &amp; Profit / Miscellaneous</t>
  </si>
  <si>
    <t>Page 5f</t>
  </si>
  <si>
    <t>Proposal Worksheet Detail Form (Subcontract - Branch F / Tier 2)</t>
  </si>
  <si>
    <t>Branch F / Tier 2 Labor</t>
  </si>
  <si>
    <t>Branch F / Tier 2 Material</t>
  </si>
  <si>
    <t>Branch F / Tier 2 Overhead &amp; Profit / Miscellaneous</t>
  </si>
  <si>
    <t>Page 6f</t>
  </si>
  <si>
    <t>Proposal Worksheet Detail Form (Subcontract - Branch F / Tier 3)</t>
  </si>
  <si>
    <t>Branch F / Tier 3 Labor</t>
  </si>
  <si>
    <t>Branch F / Tier 3 Material</t>
  </si>
  <si>
    <t>Branch F / Tier 3 Overhead &amp; Profit / Miscellaneous</t>
  </si>
  <si>
    <t>Page 7f</t>
  </si>
  <si>
    <t>Proposal Worksheet Summary Form (Subcontracts - Branch G)</t>
  </si>
  <si>
    <t>Branch G Labor</t>
  </si>
  <si>
    <t>Branch G Material</t>
  </si>
  <si>
    <t>Branch G Total</t>
  </si>
  <si>
    <t>Page 4g</t>
  </si>
  <si>
    <t>Proposal Worksheet Detail Form (Subcontract - Branch G / Tier 1)</t>
  </si>
  <si>
    <t>Branch G / Tier 1 Labor</t>
  </si>
  <si>
    <t>Branch G / Tier 1 Material</t>
  </si>
  <si>
    <t>Branch G / Tier 1 Overhead &amp; Profit / Miscellaneous</t>
  </si>
  <si>
    <t>Page 5g</t>
  </si>
  <si>
    <t>Branch G / Tier 2 Labor</t>
  </si>
  <si>
    <t>Branch G / Tier 2 Material</t>
  </si>
  <si>
    <t>Branch G / Tier 2 Overhead &amp; Profit / Miscellaneous</t>
  </si>
  <si>
    <t>Page 6g</t>
  </si>
  <si>
    <t>Proposal Worksheet Detail Form (Subcontract - Branch G / Tier 3)</t>
  </si>
  <si>
    <t>Branch G / Tier 3 Labor</t>
  </si>
  <si>
    <t>Branch G / Tier 3 Material</t>
  </si>
  <si>
    <t>Branch G / Tier 3 Overhead &amp; Profit / Miscellaneous</t>
  </si>
  <si>
    <t>Page 7g</t>
  </si>
  <si>
    <t>Proposal Worksheet Detail Form (Subcontract - Branch G / Tier 2)</t>
  </si>
  <si>
    <t>Proposal Worksheet Summary Form (Subcontracts - Branch H)</t>
  </si>
  <si>
    <t>Branch H Labor</t>
  </si>
  <si>
    <t>Branch H Material</t>
  </si>
  <si>
    <t>Branch H Total</t>
  </si>
  <si>
    <t>Page 4h</t>
  </si>
  <si>
    <t>Proposal Worksheet Detail Form (Subcontract - Branch H / Tier 1)</t>
  </si>
  <si>
    <t>Branch H / Tier 1 Labor</t>
  </si>
  <si>
    <t>Branch H / Tier 1 Material</t>
  </si>
  <si>
    <t>Branch H / Tier 1 Overhead &amp; Profit / Miscellaneous</t>
  </si>
  <si>
    <t>Page 5h</t>
  </si>
  <si>
    <t>Proposal Worksheet Detail Form (Subcontract - Branch H / Tier 2)</t>
  </si>
  <si>
    <t>Branch H / Tier 2 Labor</t>
  </si>
  <si>
    <t>Branch H / Tier 2 Material</t>
  </si>
  <si>
    <t>Branch H / Tier 2 Overhead &amp; Profit / Miscellaneous</t>
  </si>
  <si>
    <t>Page 6h</t>
  </si>
  <si>
    <t>Proposal Worksheet Detail Form (Subcontract - Branch H / Tier 3)</t>
  </si>
  <si>
    <t>Branch H / Tier 3 Labor</t>
  </si>
  <si>
    <t>Branch H / Tier 3 Material</t>
  </si>
  <si>
    <t>Branch H / Tier 3 Overhead &amp; Profit / Miscellaneous</t>
  </si>
  <si>
    <t>Page 7h</t>
  </si>
  <si>
    <t>Proposal Worksheet Summary Form (Subcontracts - Branch J)</t>
  </si>
  <si>
    <t>Branch J Labor</t>
  </si>
  <si>
    <t>Branch J Material</t>
  </si>
  <si>
    <t>Branch J Total</t>
  </si>
  <si>
    <t>Page 4j</t>
  </si>
  <si>
    <t>Proposal Worksheet Detail Form (Subcontract - Branch J / Tier 1)</t>
  </si>
  <si>
    <t>Branch J / Tier 1 Labor</t>
  </si>
  <si>
    <t>Branch J / Tier 1 Material</t>
  </si>
  <si>
    <t>Branch J / Tier 1 Overhead &amp; Profit / Miscellaneous</t>
  </si>
  <si>
    <t>Page 5j</t>
  </si>
  <si>
    <t>Proposal Worksheet Detail Form (Subcontract - Branch J / Tier 2)</t>
  </si>
  <si>
    <t>Branch J / Tier 2 Labor</t>
  </si>
  <si>
    <t>Branch J / Tier 2 Material</t>
  </si>
  <si>
    <t>Branch J / Tier 2 Overhead &amp; Profit / Miscellaneous</t>
  </si>
  <si>
    <t>Page 6j</t>
  </si>
  <si>
    <t>Proposal Worksheet Detail Form (Subcontract - Branch J / Tier 3)</t>
  </si>
  <si>
    <t>Branch J / Tier 3 Labor</t>
  </si>
  <si>
    <t>Branch J / Tier 3 Material</t>
  </si>
  <si>
    <t>Branch J / Tier 3 Overhead &amp; Profit / Miscellaneous</t>
  </si>
  <si>
    <t>Page 7j</t>
  </si>
  <si>
    <t>Proposal Worksheet Summary Form (Subcontracts - Branch K)</t>
  </si>
  <si>
    <t>Branch K Labor</t>
  </si>
  <si>
    <t>Branch K Material</t>
  </si>
  <si>
    <t>Branch K Total</t>
  </si>
  <si>
    <t>Page 4k</t>
  </si>
  <si>
    <t>Proposal Worksheet Detail Form (Subcontract - Branch K / Tier 1)</t>
  </si>
  <si>
    <t>Branch K / Tier 1 Labor</t>
  </si>
  <si>
    <t>Branch K / Tier 1 Material</t>
  </si>
  <si>
    <t>Branch K / Tier 1 Overhead &amp; Profit / Miscellaneous</t>
  </si>
  <si>
    <t>Proposal Worksheet Detail Form (Subcontract - Branch K / Tier 2)</t>
  </si>
  <si>
    <t>Branch K / Tier 2 Labor</t>
  </si>
  <si>
    <t>Branch K / Tier 2 Material</t>
  </si>
  <si>
    <t>Branch K / Tier 2 Overhead &amp; Profit / Miscellaneous</t>
  </si>
  <si>
    <t>Page 6k</t>
  </si>
  <si>
    <t>Proposal Worksheet Detail Form (Subcontract - Branch K / Tier 3)</t>
  </si>
  <si>
    <t>Branch K / Tier 3 Labor</t>
  </si>
  <si>
    <t>Branch K / Tier 3 Material</t>
  </si>
  <si>
    <t>Branch K / Tier 3 Overhead &amp; Profit / Miscellaneous</t>
  </si>
  <si>
    <t>Page 7k</t>
  </si>
  <si>
    <t>Page 7m</t>
  </si>
  <si>
    <t>Branch M / Tier 3 Overhead &amp; Profit / Miscellaneous</t>
  </si>
  <si>
    <t>Branch M / Tier 3 Material</t>
  </si>
  <si>
    <t>Branch M / Tier 3 Labor</t>
  </si>
  <si>
    <t>Proposal Worksheet Detail Form (Subcontract - Branch M / Tier 3)</t>
  </si>
  <si>
    <t>Page 6m</t>
  </si>
  <si>
    <t>Branch M / Tier 2 Overhead &amp; Profit / Miscellaneous</t>
  </si>
  <si>
    <t>Branch M / Tier 2 Material</t>
  </si>
  <si>
    <t>Branch M / Tier 2 Labor</t>
  </si>
  <si>
    <t>Proposal Worksheet Detail Form (Subcontract - Branch M / Tier 2)</t>
  </si>
  <si>
    <t>Page 5m</t>
  </si>
  <si>
    <t>Branch M / Tier 1 Overhead &amp; Profit / Miscellaneous</t>
  </si>
  <si>
    <t>Branch M / Tier 1 Material</t>
  </si>
  <si>
    <t>Branch M / Tier 1 Labor</t>
  </si>
  <si>
    <t>Proposal Worksheet Detail Form (Subcontract - Branch M / Tier 1)</t>
  </si>
  <si>
    <t>Page 4m</t>
  </si>
  <si>
    <t>Branch M Total</t>
  </si>
  <si>
    <t>Branch M Material</t>
  </si>
  <si>
    <t>Branch M Labor</t>
  </si>
  <si>
    <t>Proposal Worksheet Summary Form (Subcontracts - Branch M)</t>
  </si>
  <si>
    <t>Proposal Worksheet Summary Form (Subcontracts - Branch N)</t>
  </si>
  <si>
    <t>Branch N Labor</t>
  </si>
  <si>
    <t>Branch N Material</t>
  </si>
  <si>
    <t>Branch N Total</t>
  </si>
  <si>
    <t>Page 4n</t>
  </si>
  <si>
    <t>Proposal Worksheet Detail Form (Subcontract - Branch N / Tier 1)</t>
  </si>
  <si>
    <t>Branch N / Tier 1 Labor</t>
  </si>
  <si>
    <t>Branch N / Tier 1 Material</t>
  </si>
  <si>
    <t>Branch N / Tier 1 Overhead &amp; Profit / Miscellaneous</t>
  </si>
  <si>
    <t>Page 5n</t>
  </si>
  <si>
    <t>Proposal Worksheet Detail Form (Subcontract - Branch N / Tier 2)</t>
  </si>
  <si>
    <t>Branch N / Tier 2 Labor</t>
  </si>
  <si>
    <t>Branch N / Tier 2 Material</t>
  </si>
  <si>
    <t>Branch N / Tier 2 Overhead &amp; Profit / Miscellaneous</t>
  </si>
  <si>
    <t>Page 6n</t>
  </si>
  <si>
    <t>Proposal Worksheet Detail Form (Subcontract - Branch N / Tier 3)</t>
  </si>
  <si>
    <t>Branch N / Tier 3 Labor</t>
  </si>
  <si>
    <t>Branch N / Tier 3 Material</t>
  </si>
  <si>
    <t>Branch N / Tier 3 Overhead &amp; Profit / Miscellaneous</t>
  </si>
  <si>
    <t>Page 7n</t>
  </si>
  <si>
    <t>Proposal Worksheet Summary Form (Subcontracts - Branch P)</t>
  </si>
  <si>
    <t>Branch P Labor</t>
  </si>
  <si>
    <t>Branch P Material</t>
  </si>
  <si>
    <t>Branch P Total</t>
  </si>
  <si>
    <t>Page 4p</t>
  </si>
  <si>
    <t>Proposal Worksheet Detail Form (Subcontract - Branch P / Tier 1)</t>
  </si>
  <si>
    <t>Branch P / Tier 1 Labor</t>
  </si>
  <si>
    <t>Branch P / Tier 1 Material</t>
  </si>
  <si>
    <t>Branch P / Tier 1 Overhead &amp; Profit / Miscellaneous</t>
  </si>
  <si>
    <t>Page 5p</t>
  </si>
  <si>
    <t>Proposal Worksheet Detail Form (Subcontract - Branch P / Tier 2)</t>
  </si>
  <si>
    <t>Branch P / Tier 2 Labor</t>
  </si>
  <si>
    <t>Branch P / Tier 2 Material</t>
  </si>
  <si>
    <t>Branch P / Tier 2 Overhead &amp; Profit / Miscellaneous</t>
  </si>
  <si>
    <t>Page 6p</t>
  </si>
  <si>
    <t>Proposal Worksheet Detail Form (Subcontract - Branch P / Tier 3)</t>
  </si>
  <si>
    <t>Branch P / Tier 3 Labor</t>
  </si>
  <si>
    <t>Branch P / Tier 3 Material</t>
  </si>
  <si>
    <t>Branch P / Tier 3 Overhead &amp; Profit / Miscellaneous</t>
  </si>
  <si>
    <t>Page 7p</t>
  </si>
  <si>
    <t>Proposal Worksheet Summary Form (Subcontracts - Branch R)</t>
  </si>
  <si>
    <t>Branch R Labor</t>
  </si>
  <si>
    <t>Branch R Material</t>
  </si>
  <si>
    <t>Branch R Total</t>
  </si>
  <si>
    <t>Page 4r</t>
  </si>
  <si>
    <t>Proposal Worksheet Detail Form (Subcontract - Branch R / Tier 1)</t>
  </si>
  <si>
    <t>Branch R / Tier 1 Labor</t>
  </si>
  <si>
    <t>Branch R / Tier 1 Material</t>
  </si>
  <si>
    <t>Branch R / Tier 1 Overhead &amp; Profit / Miscellaneous</t>
  </si>
  <si>
    <t>Page 5r</t>
  </si>
  <si>
    <t>Proposal Worksheet Detail Form (Subcontract - Branch R / Tier 2)</t>
  </si>
  <si>
    <t>Branch R / Tier 2 Labor</t>
  </si>
  <si>
    <t>Branch R / Tier 2 Material</t>
  </si>
  <si>
    <t>Branch R / Tier 2 Overhead &amp; Profit / Miscellaneous</t>
  </si>
  <si>
    <t>Page 6r</t>
  </si>
  <si>
    <t>Proposal Worksheet Detail Form (Subcontract - Branch R / Tier 3)</t>
  </si>
  <si>
    <t>Branch R / Tier 3 Labor</t>
  </si>
  <si>
    <t>Branch R / Tier 3 Material</t>
  </si>
  <si>
    <t>Branch R / Tier 3 Overhead &amp; Profit / Miscellaneous</t>
  </si>
  <si>
    <t>Page 7r</t>
  </si>
  <si>
    <t>Proposal Worksheet Summary Form (Subcontracts - Branch S)</t>
  </si>
  <si>
    <t>Branch S Labor</t>
  </si>
  <si>
    <t>Branch S Material</t>
  </si>
  <si>
    <t>Branch S Total</t>
  </si>
  <si>
    <t>Page 4s</t>
  </si>
  <si>
    <t>Proposal Worksheet Detail Form (Subcontract - Branch S / Tier 1)</t>
  </si>
  <si>
    <t>Branch S / Tier 1 Labor</t>
  </si>
  <si>
    <t>Branch S / Tier 1 Material</t>
  </si>
  <si>
    <t>Branch S / Tier 1 Overhead &amp; Profit / Miscellaneous</t>
  </si>
  <si>
    <t>Page 5s</t>
  </si>
  <si>
    <t>Proposal Worksheet Detail Form (Subcontract - Branch S / Tier 2)</t>
  </si>
  <si>
    <t>Branch S / Tier 2 Labor</t>
  </si>
  <si>
    <t>Branch S / Tier 2 Material</t>
  </si>
  <si>
    <t>Branch S / Tier 2 Overhead &amp; Profit / Miscellaneous</t>
  </si>
  <si>
    <t>Page 6s</t>
  </si>
  <si>
    <t>Proposal Worksheet Detail Form (Subcontract - Branch S / Tier 3)</t>
  </si>
  <si>
    <t>Branch S / Tier 3 Labor</t>
  </si>
  <si>
    <t>Branch S / Tier 3 Material</t>
  </si>
  <si>
    <t>Branch S / Tier 3 Overhead &amp; Profit / Miscellaneous</t>
  </si>
  <si>
    <t>Page 7s</t>
  </si>
  <si>
    <t>This workbook will accommodate up to 15 separate Subcontract branches and up to 3 tiers of Subcontractors. Scroll down in the tab for each Branch to see the summary form and detail forms for each tier. The workbook provides flexibility for most but not every situation. For example, if the Subcontracts involved divide after the first tier, you may enter the First Tier Sub's name and overhead and profit in Tier 1 Detail forms A and B, then enter their two Sub-subcontractors in Tier 2 Detail forms A and B respectively. Divisions at lower tiers may be handled in a similar manner.</t>
  </si>
  <si>
    <t>A Change Order is recommended by the Architect/Engineer (A/E) or Criteria A/E and the CM Adviser (if any) or Owner Agent (if any), accepted by the Owner, and approved by the Contractor and Contracting Authority. A Change Order formally modifies the Contract. It may authorize a change to the Scope of Work, the Contract Sum, the Contract Times, or any combination of them. Generally, the A/E (or the Contracting Authority in a Design-Build project) prepares Change Directives, Proposal Requests, and Change Orders. Change Directives and Change Orders must include the cost and time adjustment of the change. The Contractor may submit a Request for Change Order. Change Orders must have supporting documentation supplied by the Contractor.</t>
  </si>
  <si>
    <t>Page 5k</t>
  </si>
  <si>
    <t>The Subcontract summary and detail forms for each branch are in the same worksheet tab (up to 15 branches available): Scroll down past the summary form to use the detail forms for all tiers (up to 3 tiers available).</t>
  </si>
  <si>
    <t>→</t>
  </si>
  <si>
    <t xml:space="preserve"> Design-Build</t>
  </si>
  <si>
    <t xml:space="preserve">Name  </t>
  </si>
  <si>
    <t>Total</t>
  </si>
  <si>
    <t>Page 3a</t>
  </si>
  <si>
    <t>Item</t>
  </si>
  <si>
    <t>Actual</t>
  </si>
  <si>
    <t>Estimated</t>
  </si>
  <si>
    <t>Unit of</t>
  </si>
  <si>
    <t>Measure</t>
  </si>
  <si>
    <t>Quantity</t>
  </si>
  <si>
    <t>Add (Deduct)</t>
  </si>
  <si>
    <t>Unit</t>
  </si>
  <si>
    <t>Extension $</t>
  </si>
  <si>
    <t>Actual Amount $</t>
  </si>
  <si>
    <t>Original Amount $</t>
  </si>
  <si>
    <t>Difference to Add (Deduct)</t>
  </si>
  <si>
    <t>Difference to</t>
  </si>
  <si>
    <t>1. Reconciliation of Allowances</t>
  </si>
  <si>
    <t>2. Reconciliation of Unit Prices</t>
  </si>
  <si>
    <t>K.  Material (attach itemized quotes or invoices)</t>
  </si>
  <si>
    <t>Page 3b</t>
  </si>
  <si>
    <t>Proposal Worksheet Detail Form (Prime Contract Reconciliation)</t>
  </si>
  <si>
    <t>Price $</t>
  </si>
  <si>
    <r>
      <t>Reconciliation of Cash Allowances</t>
    </r>
    <r>
      <rPr>
        <sz val="9"/>
        <rFont val="Arial"/>
        <family val="2"/>
      </rPr>
      <t xml:space="preserve"> (K.1.)</t>
    </r>
  </si>
  <si>
    <r>
      <t>Reconciliation of Unit Prices</t>
    </r>
    <r>
      <rPr>
        <sz val="9"/>
        <rFont val="Arial"/>
        <family val="2"/>
      </rPr>
      <t xml:space="preserve"> (K.2.)</t>
    </r>
  </si>
  <si>
    <t>Allowances – Enter item, description, original and actual amounts to reconcile each cash allowance.</t>
  </si>
  <si>
    <t>Unit Prices – Enter item, description, estimated and actual quantities, unit price, and unit of measure to reconcile each unit price. (Allowances &amp; Unit Prices appear on the second page of the Prime Detail tab)</t>
  </si>
  <si>
    <t>1. Reconciliation of Allowances (from page 3b)</t>
  </si>
  <si>
    <t>2. Reconciliation of Unit Prices (from page 3b)</t>
  </si>
  <si>
    <t>Code Directive</t>
  </si>
  <si>
    <t>Revised Completion Date</t>
  </si>
  <si>
    <t>This Change Order provides full and complete satisfaction for all adjustments of the Contract Sum, Contract Times, or both, for the described changes and shall not serve as the basis for a cumulative impact Claim.</t>
  </si>
  <si>
    <t>Contractor / CM at Risk / Design-Builder / ESCO Approval</t>
  </si>
  <si>
    <t>Adjustment of the Contract Times</t>
  </si>
  <si>
    <r>
      <rPr>
        <b/>
        <sz val="9"/>
        <rFont val="Arial"/>
        <family val="2"/>
      </rPr>
      <t>Description</t>
    </r>
    <r>
      <rPr>
        <sz val="9"/>
        <rFont val="Arial"/>
        <family val="2"/>
      </rPr>
      <t xml:space="preserve"> (attach Change Order Summary and Detail forms and additional pages as necessary)</t>
    </r>
  </si>
  <si>
    <r>
      <rPr>
        <b/>
        <sz val="9"/>
        <rFont val="Arial"/>
        <family val="2"/>
      </rPr>
      <t>Justification</t>
    </r>
    <r>
      <rPr>
        <sz val="9"/>
        <rFont val="Arial"/>
        <family val="2"/>
      </rPr>
      <t xml:space="preserve"> (attach additional pages as necessary)</t>
    </r>
  </si>
  <si>
    <t>Contractor / CM / DB / ESCO Name</t>
  </si>
  <si>
    <t>Owner 1 Acceptance</t>
  </si>
  <si>
    <r>
      <t>Owner 2 Acceptance</t>
    </r>
    <r>
      <rPr>
        <sz val="8"/>
        <rFont val="Arial"/>
        <family val="2"/>
      </rPr>
      <t xml:space="preserve"> (if applicable)</t>
    </r>
  </si>
  <si>
    <r>
      <t>CM Adviser / Owner Agent Recommendation</t>
    </r>
    <r>
      <rPr>
        <sz val="8"/>
        <rFont val="Arial"/>
        <family val="2"/>
      </rPr>
      <t xml:space="preserve"> (if any)</t>
    </r>
  </si>
  <si>
    <t>2019-SEP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</si>
</sst>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7" formatCode="&quot;$&quot;#,##0.00_);\(&quot;$&quot;#,##0.00\)"/>
    <numFmt numFmtId="164" formatCode="0_);\(0\)"/>
    <numFmt numFmtId="165" formatCode="&quot;$&quot;#,##0.00"/>
    <numFmt numFmtId="166" formatCode="000\-0000\-000"/>
    <numFmt numFmtId="167" formatCode="#,##0.00;[Red]\-#,##0.00"/>
    <numFmt numFmtId="168" formatCode="#,##0;[Red]\-#,##0"/>
    <numFmt numFmtId="169" formatCode="[$-409]mmmm\ d\,\ yyyy;@"/>
    <numFmt numFmtId="170" formatCode="###0.00;[Red]\-###0.00"/>
    <numFmt numFmtId="171" formatCode="###0.0;[Red]\-###0.0"/>
    <numFmt numFmtId="172" formatCode="0.0_);\(0.0\)"/>
    <numFmt numFmtId="173" formatCode="_(#,##0_);_(\(#,##0\);_(&quot;0&quot;??_);_(@_)"/>
    <numFmt numFmtId="174" formatCode="&quot;$&quot;#,##0.00_);\(&quot;$&quot;#,##0.00\);&quot;$0.00&quot;_)"/>
    <numFmt numFmtId="175" formatCode="#,##0.0_);\(#,##0.0\);&quot;0.0&quot;_)"/>
    <numFmt numFmtId="176" formatCode="#,##0.00_);\(#,##0.00\);&quot;0.00&quot;_)"/>
  </numFmts>
  <fonts count="21" x14ac:knownFonts="1">
    <font>
      <sz val="10"/>
      <name val="Arial"/>
    </font>
    <font>
      <sz val="10"/>
      <name val="Arial"/>
      <family val="2"/>
    </font>
    <font>
      <sz val="10"/>
      <name val="Times New Roman"/>
      <family val="1"/>
    </font>
    <font>
      <b/>
      <sz val="9"/>
      <name val="Arial"/>
      <family val="2"/>
    </font>
    <font>
      <sz val="9"/>
      <name val="Arial"/>
      <family val="2"/>
    </font>
    <font>
      <sz val="8"/>
      <name val="Arial"/>
      <family val="2"/>
    </font>
    <font>
      <sz val="9"/>
      <name val="Arial"/>
      <family val="2"/>
    </font>
    <font>
      <b/>
      <sz val="8"/>
      <name val="Arial"/>
      <family val="2"/>
    </font>
    <font>
      <b/>
      <sz val="10"/>
      <name val="Arial"/>
      <family val="2"/>
    </font>
    <font>
      <sz val="10"/>
      <name val="Arial"/>
      <family val="2"/>
    </font>
    <font>
      <sz val="9"/>
      <color indexed="44"/>
      <name val="Arial"/>
      <family val="2"/>
    </font>
    <font>
      <i/>
      <sz val="10"/>
      <name val="Arial"/>
      <family val="2"/>
    </font>
    <font>
      <i/>
      <sz val="8"/>
      <name val="Arial"/>
      <family val="2"/>
    </font>
    <font>
      <b/>
      <sz val="12"/>
      <name val="Arial"/>
      <family val="2"/>
    </font>
    <font>
      <b/>
      <sz val="15"/>
      <name val="Arial"/>
      <family val="2"/>
    </font>
    <font>
      <i/>
      <u/>
      <sz val="10"/>
      <name val="Arial"/>
      <family val="2"/>
    </font>
    <font>
      <u/>
      <sz val="9"/>
      <name val="Arial"/>
      <family val="2"/>
    </font>
    <font>
      <sz val="7.5"/>
      <name val="Arial"/>
      <family val="2"/>
    </font>
    <font>
      <i/>
      <sz val="9"/>
      <name val="Arial"/>
      <family val="2"/>
    </font>
    <font>
      <b/>
      <sz val="9"/>
      <name val="Calibri"/>
      <family val="2"/>
    </font>
    <font>
      <sz val="12"/>
      <color theme="0"/>
      <name val="Arial"/>
      <family val="2"/>
    </font>
  </fonts>
  <fills count="7">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CC"/>
        <bgColor indexed="64"/>
      </patternFill>
    </fill>
    <fill>
      <patternFill patternType="solid">
        <fgColor rgb="FF00FFFF"/>
        <bgColor indexed="64"/>
      </patternFill>
    </fill>
  </fills>
  <borders count="22">
    <border>
      <left/>
      <right/>
      <top/>
      <bottom/>
      <diagonal/>
    </border>
    <border>
      <left/>
      <right/>
      <top/>
      <bottom style="medium">
        <color indexed="64"/>
      </bottom>
      <diagonal/>
    </border>
    <border>
      <left/>
      <right/>
      <top/>
      <bottom style="thin">
        <color indexed="64"/>
      </bottom>
      <diagonal/>
    </border>
    <border>
      <left/>
      <right/>
      <top style="medium">
        <color indexed="64"/>
      </top>
      <bottom/>
      <diagonal/>
    </border>
    <border>
      <left/>
      <right style="hair">
        <color indexed="64"/>
      </right>
      <top/>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s>
  <cellStyleXfs count="1">
    <xf numFmtId="0" fontId="0" fillId="0" borderId="0"/>
  </cellStyleXfs>
  <cellXfs count="505">
    <xf numFmtId="0" fontId="0" fillId="0" borderId="0" xfId="0"/>
    <xf numFmtId="0" fontId="0" fillId="0" borderId="0" xfId="0" applyBorder="1"/>
    <xf numFmtId="0" fontId="2" fillId="0" borderId="0" xfId="0" applyFont="1" applyBorder="1"/>
    <xf numFmtId="0" fontId="4" fillId="0" borderId="0" xfId="0" applyFont="1"/>
    <xf numFmtId="0" fontId="4" fillId="0" borderId="0" xfId="0" applyFont="1" applyBorder="1"/>
    <xf numFmtId="0" fontId="5" fillId="0" borderId="0" xfId="0" applyFont="1" applyBorder="1"/>
    <xf numFmtId="39" fontId="4" fillId="0" borderId="0" xfId="0" applyNumberFormat="1" applyFont="1" applyBorder="1" applyAlignment="1">
      <alignment horizontal="center"/>
    </xf>
    <xf numFmtId="0" fontId="6" fillId="0" borderId="0" xfId="0" applyFont="1"/>
    <xf numFmtId="0" fontId="6" fillId="0" borderId="0" xfId="0" applyFont="1" applyBorder="1"/>
    <xf numFmtId="0" fontId="4" fillId="0" borderId="0" xfId="0" applyFont="1" applyBorder="1" applyAlignment="1"/>
    <xf numFmtId="0" fontId="0" fillId="0" borderId="0" xfId="0" applyBorder="1" applyAlignment="1"/>
    <xf numFmtId="0" fontId="5" fillId="0" borderId="0" xfId="0" applyFont="1" applyBorder="1" applyAlignment="1"/>
    <xf numFmtId="0" fontId="0" fillId="0" borderId="0" xfId="0" applyAlignment="1"/>
    <xf numFmtId="0" fontId="0" fillId="0" borderId="0" xfId="0" applyProtection="1"/>
    <xf numFmtId="0" fontId="6" fillId="0" borderId="0" xfId="0" applyFont="1" applyProtection="1"/>
    <xf numFmtId="165" fontId="4" fillId="0" borderId="0" xfId="0" applyNumberFormat="1" applyFont="1" applyBorder="1" applyAlignment="1"/>
    <xf numFmtId="0" fontId="0" fillId="0" borderId="2" xfId="0" applyBorder="1" applyAlignment="1"/>
    <xf numFmtId="0" fontId="0" fillId="0" borderId="3" xfId="0" applyBorder="1" applyAlignment="1"/>
    <xf numFmtId="0" fontId="6" fillId="0" borderId="0" xfId="0" applyFont="1" applyAlignment="1"/>
    <xf numFmtId="0" fontId="2" fillId="0" borderId="0" xfId="0" applyNumberFormat="1" applyFont="1" applyBorder="1"/>
    <xf numFmtId="0" fontId="0" fillId="0" borderId="0" xfId="0" applyNumberFormat="1"/>
    <xf numFmtId="0" fontId="6" fillId="0" borderId="0" xfId="0" applyNumberFormat="1" applyFont="1"/>
    <xf numFmtId="0" fontId="0" fillId="0" borderId="0" xfId="0" applyBorder="1" applyAlignment="1">
      <alignment horizontal="left" wrapText="1"/>
    </xf>
    <xf numFmtId="0" fontId="0" fillId="0" borderId="0" xfId="0" applyBorder="1" applyAlignment="1">
      <alignment horizontal="left" vertical="top" wrapText="1"/>
    </xf>
    <xf numFmtId="0" fontId="0" fillId="0" borderId="0" xfId="0" applyBorder="1" applyAlignment="1">
      <alignment vertical="center"/>
    </xf>
    <xf numFmtId="0" fontId="0" fillId="0" borderId="0" xfId="0" applyAlignment="1">
      <alignment vertical="center"/>
    </xf>
    <xf numFmtId="0" fontId="0" fillId="0" borderId="0" xfId="0" applyAlignment="1">
      <alignment vertical="top"/>
    </xf>
    <xf numFmtId="0" fontId="0" fillId="0" borderId="0" xfId="0" applyBorder="1" applyAlignment="1">
      <alignment vertical="top"/>
    </xf>
    <xf numFmtId="0" fontId="6" fillId="0" borderId="0" xfId="0" applyFont="1" applyBorder="1" applyProtection="1"/>
    <xf numFmtId="0" fontId="4" fillId="0" borderId="0" xfId="0" applyFont="1" applyFill="1" applyBorder="1" applyAlignment="1" applyProtection="1"/>
    <xf numFmtId="0" fontId="5" fillId="0" borderId="0" xfId="0" applyFont="1" applyFill="1" applyBorder="1"/>
    <xf numFmtId="0" fontId="0" fillId="0" borderId="0" xfId="0" applyFill="1"/>
    <xf numFmtId="0" fontId="0" fillId="0" borderId="0" xfId="0" applyAlignment="1">
      <alignment horizontal="left"/>
    </xf>
    <xf numFmtId="167" fontId="4" fillId="0" borderId="0" xfId="0" applyNumberFormat="1" applyFont="1" applyBorder="1" applyAlignment="1" applyProtection="1">
      <alignment horizontal="right"/>
    </xf>
    <xf numFmtId="0" fontId="3" fillId="0" borderId="0" xfId="0" applyFont="1" applyAlignment="1" applyProtection="1">
      <alignment horizontal="right"/>
    </xf>
    <xf numFmtId="0" fontId="5" fillId="0" borderId="0" xfId="0" applyFont="1" applyProtection="1"/>
    <xf numFmtId="0" fontId="4" fillId="0" borderId="0" xfId="0" applyFont="1" applyAlignment="1" applyProtection="1">
      <alignment horizontal="right"/>
    </xf>
    <xf numFmtId="0" fontId="0" fillId="0" borderId="0" xfId="0" applyBorder="1" applyAlignment="1" applyProtection="1">
      <alignment horizontal="center"/>
    </xf>
    <xf numFmtId="0" fontId="0" fillId="0" borderId="0" xfId="0" applyAlignment="1" applyProtection="1"/>
    <xf numFmtId="0" fontId="4" fillId="0" borderId="0" xfId="0" applyFont="1" applyBorder="1" applyAlignment="1" applyProtection="1"/>
    <xf numFmtId="0" fontId="4" fillId="0" borderId="0" xfId="0" applyFont="1" applyProtection="1"/>
    <xf numFmtId="0" fontId="0" fillId="0" borderId="0" xfId="0" applyBorder="1" applyProtection="1"/>
    <xf numFmtId="0" fontId="5" fillId="0" borderId="0" xfId="0" applyFont="1" applyAlignment="1" applyProtection="1">
      <alignment horizontal="right"/>
    </xf>
    <xf numFmtId="10" fontId="4" fillId="0" borderId="0" xfId="0" applyNumberFormat="1" applyFont="1" applyBorder="1" applyAlignment="1" applyProtection="1">
      <alignment horizontal="center"/>
    </xf>
    <xf numFmtId="10" fontId="4" fillId="0" borderId="0" xfId="0" applyNumberFormat="1" applyFont="1" applyBorder="1" applyAlignment="1" applyProtection="1"/>
    <xf numFmtId="0" fontId="4" fillId="0" borderId="0" xfId="0" applyFont="1" applyFill="1" applyAlignment="1" applyProtection="1">
      <alignment horizontal="right"/>
    </xf>
    <xf numFmtId="0" fontId="4" fillId="0" borderId="0" xfId="0" applyFont="1" applyFill="1" applyAlignment="1" applyProtection="1"/>
    <xf numFmtId="0" fontId="0" fillId="0" borderId="0" xfId="0" applyFill="1" applyProtection="1"/>
    <xf numFmtId="39" fontId="4" fillId="0" borderId="0" xfId="0" applyNumberFormat="1" applyFont="1" applyFill="1" applyBorder="1" applyAlignment="1" applyProtection="1">
      <alignment horizontal="right"/>
    </xf>
    <xf numFmtId="0" fontId="4" fillId="0" borderId="0" xfId="0" applyFont="1" applyFill="1" applyAlignment="1" applyProtection="1">
      <alignment horizontal="center"/>
    </xf>
    <xf numFmtId="0" fontId="4" fillId="0" borderId="0" xfId="0" applyFont="1" applyFill="1" applyProtection="1"/>
    <xf numFmtId="170" fontId="4" fillId="0" borderId="0" xfId="0" applyNumberFormat="1" applyFont="1" applyFill="1" applyBorder="1" applyAlignment="1" applyProtection="1">
      <alignment horizontal="right"/>
    </xf>
    <xf numFmtId="168" fontId="10" fillId="0" borderId="0" xfId="0" applyNumberFormat="1" applyFont="1" applyFill="1" applyBorder="1" applyAlignment="1" applyProtection="1">
      <alignment horizontal="center"/>
    </xf>
    <xf numFmtId="168" fontId="4" fillId="0" borderId="0" xfId="0" applyNumberFormat="1" applyFont="1" applyFill="1" applyBorder="1" applyAlignment="1" applyProtection="1">
      <alignment horizontal="center"/>
    </xf>
    <xf numFmtId="0" fontId="4" fillId="0" borderId="3" xfId="0" applyFont="1" applyBorder="1" applyAlignment="1" applyProtection="1"/>
    <xf numFmtId="0" fontId="0" fillId="0" borderId="0" xfId="0" applyBorder="1" applyAlignment="1" applyProtection="1"/>
    <xf numFmtId="0" fontId="0" fillId="0" borderId="3" xfId="0" applyBorder="1" applyAlignment="1" applyProtection="1"/>
    <xf numFmtId="0" fontId="2" fillId="0" borderId="0" xfId="0" applyFont="1" applyBorder="1" applyProtection="1"/>
    <xf numFmtId="0" fontId="5" fillId="0" borderId="0" xfId="0" applyFont="1" applyBorder="1" applyAlignment="1" applyProtection="1"/>
    <xf numFmtId="49" fontId="4" fillId="0" borderId="0" xfId="0" applyNumberFormat="1" applyFont="1" applyAlignment="1" applyProtection="1">
      <alignment horizontal="right" vertical="top"/>
    </xf>
    <xf numFmtId="0" fontId="4" fillId="0" borderId="0" xfId="0" applyFont="1" applyAlignment="1" applyProtection="1">
      <alignment vertical="top"/>
    </xf>
    <xf numFmtId="0" fontId="4" fillId="0" borderId="3" xfId="0" applyFont="1" applyBorder="1" applyAlignment="1"/>
    <xf numFmtId="0" fontId="4" fillId="0" borderId="3" xfId="0" applyFont="1" applyBorder="1" applyAlignment="1">
      <alignment horizontal="right"/>
    </xf>
    <xf numFmtId="0" fontId="5" fillId="0" borderId="0" xfId="0" applyFont="1" applyAlignment="1" applyProtection="1">
      <alignment horizontal="left"/>
    </xf>
    <xf numFmtId="0" fontId="2" fillId="0" borderId="0" xfId="0" applyNumberFormat="1" applyFont="1" applyBorder="1" applyProtection="1"/>
    <xf numFmtId="0" fontId="0" fillId="0" borderId="0" xfId="0" applyNumberFormat="1" applyProtection="1"/>
    <xf numFmtId="0" fontId="0" fillId="0" borderId="0" xfId="0" applyFill="1" applyBorder="1" applyAlignment="1" applyProtection="1"/>
    <xf numFmtId="0" fontId="9" fillId="0" borderId="0" xfId="0" applyFont="1" applyFill="1" applyBorder="1" applyAlignment="1" applyProtection="1"/>
    <xf numFmtId="0" fontId="2" fillId="0" borderId="0" xfId="0" applyFont="1" applyBorder="1" applyAlignment="1" applyProtection="1">
      <alignment horizontal="right"/>
    </xf>
    <xf numFmtId="0" fontId="3" fillId="0" borderId="0" xfId="0" applyFont="1" applyBorder="1" applyProtection="1"/>
    <xf numFmtId="0" fontId="12" fillId="0" borderId="0" xfId="0" applyFont="1" applyBorder="1" applyAlignment="1" applyProtection="1">
      <alignment horizontal="right"/>
    </xf>
    <xf numFmtId="0" fontId="0" fillId="0" borderId="1" xfId="0" applyBorder="1" applyProtection="1"/>
    <xf numFmtId="0" fontId="4" fillId="0" borderId="3" xfId="0" applyFont="1" applyBorder="1" applyAlignment="1" applyProtection="1">
      <alignment horizontal="right"/>
    </xf>
    <xf numFmtId="0" fontId="7" fillId="0" borderId="0" xfId="0" applyFont="1" applyBorder="1" applyAlignment="1" applyProtection="1"/>
    <xf numFmtId="165" fontId="4" fillId="0" borderId="0" xfId="0" applyNumberFormat="1" applyFont="1" applyFill="1" applyBorder="1" applyAlignment="1"/>
    <xf numFmtId="0" fontId="4" fillId="0" borderId="0" xfId="0" applyFont="1" applyBorder="1" applyAlignment="1" applyProtection="1">
      <alignment horizontal="right"/>
    </xf>
    <xf numFmtId="0" fontId="3" fillId="0" borderId="0" xfId="0" applyFont="1" applyBorder="1" applyAlignment="1" applyProtection="1"/>
    <xf numFmtId="0" fontId="4" fillId="0" borderId="0" xfId="0" applyFont="1" applyFill="1" applyBorder="1" applyAlignment="1" applyProtection="1">
      <alignment horizontal="right"/>
    </xf>
    <xf numFmtId="165" fontId="4" fillId="0" borderId="0" xfId="0" applyNumberFormat="1" applyFont="1" applyBorder="1" applyAlignment="1">
      <alignment horizontal="right" vertical="center"/>
    </xf>
    <xf numFmtId="0" fontId="4" fillId="0" borderId="2" xfId="0" applyFont="1" applyBorder="1" applyAlignment="1"/>
    <xf numFmtId="165" fontId="4" fillId="0" borderId="2" xfId="0" applyNumberFormat="1" applyFont="1" applyBorder="1" applyAlignment="1"/>
    <xf numFmtId="0" fontId="3" fillId="0" borderId="0" xfId="0" applyFont="1" applyFill="1" applyBorder="1" applyProtection="1"/>
    <xf numFmtId="0" fontId="8" fillId="0" borderId="0" xfId="0" applyFont="1" applyProtection="1"/>
    <xf numFmtId="0" fontId="0" fillId="0" borderId="0" xfId="0" applyAlignment="1"/>
    <xf numFmtId="0" fontId="5" fillId="0" borderId="0" xfId="0" applyFont="1" applyFill="1" applyBorder="1" applyProtection="1"/>
    <xf numFmtId="0" fontId="0" fillId="0" borderId="1" xfId="0" applyBorder="1" applyAlignment="1" applyProtection="1"/>
    <xf numFmtId="0" fontId="1" fillId="0" borderId="0" xfId="0" applyFont="1" applyAlignment="1" applyProtection="1">
      <alignment horizontal="left" wrapText="1"/>
    </xf>
    <xf numFmtId="0" fontId="0" fillId="0" borderId="0" xfId="0" applyAlignment="1" applyProtection="1">
      <alignment horizontal="left" wrapText="1"/>
    </xf>
    <xf numFmtId="49" fontId="8" fillId="0" borderId="0" xfId="0" applyNumberFormat="1" applyFont="1" applyProtection="1"/>
    <xf numFmtId="0" fontId="0" fillId="0" borderId="0" xfId="0" applyAlignment="1">
      <alignment vertical="center"/>
    </xf>
    <xf numFmtId="0" fontId="5" fillId="0" borderId="0" xfId="0" applyFont="1" applyAlignment="1" applyProtection="1"/>
    <xf numFmtId="0" fontId="4" fillId="0" borderId="0" xfId="0" applyFont="1" applyFill="1" applyBorder="1" applyProtection="1"/>
    <xf numFmtId="0" fontId="4" fillId="0" borderId="0" xfId="0" applyFont="1" applyBorder="1" applyProtection="1"/>
    <xf numFmtId="167" fontId="4" fillId="0" borderId="0" xfId="0" applyNumberFormat="1" applyFont="1" applyFill="1" applyBorder="1" applyAlignment="1" applyProtection="1">
      <alignment horizontal="right"/>
    </xf>
    <xf numFmtId="0" fontId="4" fillId="0" borderId="0" xfId="0" applyFont="1" applyAlignment="1" applyProtection="1"/>
    <xf numFmtId="0" fontId="3" fillId="0" borderId="0" xfId="0" applyFont="1" applyBorder="1" applyAlignment="1" applyProtection="1">
      <alignment horizontal="right"/>
    </xf>
    <xf numFmtId="0" fontId="2" fillId="0" borderId="0" xfId="0" applyNumberFormat="1" applyFont="1" applyFill="1" applyBorder="1" applyProtection="1"/>
    <xf numFmtId="0" fontId="2" fillId="0" borderId="0" xfId="0" applyFont="1" applyFill="1" applyBorder="1" applyProtection="1"/>
    <xf numFmtId="0" fontId="0" fillId="0" borderId="0" xfId="0" applyFill="1" applyBorder="1" applyProtection="1"/>
    <xf numFmtId="0" fontId="0" fillId="0" borderId="0" xfId="0" applyNumberFormat="1" applyFill="1" applyBorder="1" applyProtection="1"/>
    <xf numFmtId="0" fontId="5" fillId="0" borderId="0" xfId="0" applyFont="1" applyFill="1" applyBorder="1" applyAlignment="1" applyProtection="1"/>
    <xf numFmtId="0" fontId="4" fillId="0" borderId="0" xfId="0" applyFont="1" applyFill="1" applyBorder="1" applyAlignment="1" applyProtection="1">
      <alignment horizontal="center"/>
    </xf>
    <xf numFmtId="0" fontId="0" fillId="0" borderId="0" xfId="0" applyFill="1" applyAlignment="1" applyProtection="1">
      <alignment vertical="center"/>
    </xf>
    <xf numFmtId="0" fontId="0" fillId="0" borderId="0" xfId="0" applyFill="1" applyBorder="1" applyAlignment="1" applyProtection="1">
      <alignment vertical="center"/>
    </xf>
    <xf numFmtId="0" fontId="0" fillId="0" borderId="0" xfId="0" applyFill="1" applyAlignment="1">
      <alignment vertical="center"/>
    </xf>
    <xf numFmtId="0" fontId="0" fillId="0" borderId="0" xfId="0" applyAlignment="1" applyProtection="1">
      <alignment vertical="center"/>
    </xf>
    <xf numFmtId="0" fontId="4" fillId="0" borderId="0" xfId="0" applyFont="1" applyFill="1" applyAlignment="1" applyProtection="1">
      <alignment vertical="center"/>
    </xf>
    <xf numFmtId="0" fontId="4" fillId="0" borderId="0" xfId="0" applyFont="1" applyFill="1" applyBorder="1" applyAlignment="1" applyProtection="1">
      <alignment vertical="center"/>
    </xf>
    <xf numFmtId="0" fontId="4" fillId="0" borderId="0" xfId="0" applyFont="1" applyAlignment="1" applyProtection="1">
      <alignment vertical="center"/>
    </xf>
    <xf numFmtId="0" fontId="4" fillId="0" borderId="0" xfId="0" applyFont="1" applyAlignment="1">
      <alignment vertical="center"/>
    </xf>
    <xf numFmtId="7" fontId="4" fillId="0" borderId="0" xfId="0" applyNumberFormat="1" applyFont="1" applyFill="1" applyBorder="1" applyAlignment="1" applyProtection="1">
      <alignment horizontal="right"/>
    </xf>
    <xf numFmtId="0" fontId="0" fillId="0" borderId="4" xfId="0" applyBorder="1" applyAlignment="1" applyProtection="1">
      <alignment vertical="top" wrapText="1"/>
    </xf>
    <xf numFmtId="0" fontId="0" fillId="0" borderId="0" xfId="0" applyFill="1" applyBorder="1" applyAlignment="1" applyProtection="1">
      <alignment horizontal="center"/>
    </xf>
    <xf numFmtId="0" fontId="0" fillId="0" borderId="0" xfId="0" applyAlignment="1" applyProtection="1">
      <alignment horizontal="left"/>
    </xf>
    <xf numFmtId="0" fontId="0" fillId="0" borderId="0" xfId="0" applyBorder="1" applyAlignment="1" applyProtection="1">
      <alignment horizontal="left" wrapText="1"/>
    </xf>
    <xf numFmtId="0" fontId="0" fillId="0" borderId="0" xfId="0" applyBorder="1" applyAlignment="1" applyProtection="1">
      <alignment horizontal="left" vertical="top" wrapText="1"/>
    </xf>
    <xf numFmtId="0" fontId="0" fillId="0" borderId="0" xfId="0" applyBorder="1" applyAlignment="1" applyProtection="1">
      <alignment vertical="center"/>
    </xf>
    <xf numFmtId="0" fontId="0" fillId="0" borderId="0" xfId="0" applyBorder="1" applyAlignment="1" applyProtection="1">
      <alignment vertical="top"/>
    </xf>
    <xf numFmtId="0" fontId="0" fillId="0" borderId="0" xfId="0" applyAlignment="1" applyProtection="1">
      <alignment vertical="top"/>
    </xf>
    <xf numFmtId="167" fontId="4" fillId="0" borderId="0" xfId="0" applyNumberFormat="1" applyFont="1" applyFill="1" applyBorder="1" applyAlignment="1" applyProtection="1">
      <alignment horizontal="center"/>
    </xf>
    <xf numFmtId="167" fontId="3"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Border="1" applyProtection="1"/>
    <xf numFmtId="3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5" fillId="0" borderId="0" xfId="0" applyFont="1" applyAlignment="1" applyProtection="1"/>
    <xf numFmtId="0" fontId="0" fillId="0" borderId="0" xfId="0" applyAlignment="1" applyProtection="1">
      <alignment horizontal="right"/>
    </xf>
    <xf numFmtId="0" fontId="5" fillId="0" borderId="0" xfId="0" applyFont="1" applyFill="1" applyProtection="1"/>
    <xf numFmtId="0" fontId="3" fillId="0" borderId="0" xfId="0" applyFont="1" applyFill="1" applyBorder="1" applyAlignment="1" applyProtection="1">
      <alignment horizontal="right"/>
    </xf>
    <xf numFmtId="0" fontId="0" fillId="0" borderId="0" xfId="0" applyFill="1" applyAlignment="1" applyProtection="1">
      <alignment horizontal="right"/>
    </xf>
    <xf numFmtId="0" fontId="8" fillId="0" borderId="0" xfId="0" applyFont="1" applyFill="1" applyProtection="1"/>
    <xf numFmtId="39" fontId="3" fillId="0" borderId="0" xfId="0" applyNumberFormat="1" applyFont="1" applyFill="1" applyBorder="1" applyAlignment="1" applyProtection="1">
      <alignment horizontal="right"/>
    </xf>
    <xf numFmtId="0" fontId="5" fillId="0" borderId="0" xfId="0" applyFont="1" applyAlignment="1" applyProtection="1">
      <alignment shrinkToFit="1"/>
    </xf>
    <xf numFmtId="0" fontId="5" fillId="0" borderId="0" xfId="0" applyFont="1" applyFill="1" applyAlignment="1" applyProtection="1">
      <alignment horizontal="right"/>
    </xf>
    <xf numFmtId="0" fontId="12" fillId="0" borderId="1" xfId="0" applyFont="1" applyBorder="1" applyAlignment="1" applyProtection="1">
      <alignment horizontal="right"/>
    </xf>
    <xf numFmtId="0" fontId="3" fillId="0" borderId="0" xfId="0" applyFont="1" applyBorder="1" applyAlignment="1" applyProtection="1">
      <alignment vertical="top"/>
    </xf>
    <xf numFmtId="0" fontId="0" fillId="0" borderId="10" xfId="0" applyBorder="1" applyAlignment="1">
      <alignment horizontal="left" vertical="center"/>
    </xf>
    <xf numFmtId="49" fontId="4" fillId="0" borderId="0" xfId="0" applyNumberFormat="1" applyFont="1" applyBorder="1" applyAlignment="1" applyProtection="1">
      <alignment horizontal="left" vertical="top" wrapText="1"/>
    </xf>
    <xf numFmtId="0" fontId="4" fillId="0" borderId="0" xfId="0" applyFont="1" applyBorder="1" applyAlignment="1" applyProtection="1">
      <alignment vertical="top"/>
    </xf>
    <xf numFmtId="0" fontId="4" fillId="0" borderId="0" xfId="0" applyFont="1" applyBorder="1" applyAlignment="1" applyProtection="1">
      <alignment horizontal="left" vertical="top" wrapText="1"/>
    </xf>
    <xf numFmtId="49" fontId="4" fillId="0" borderId="0" xfId="0" applyNumberFormat="1" applyFont="1" applyAlignment="1" applyProtection="1">
      <alignment horizontal="left" vertical="top" wrapText="1"/>
    </xf>
    <xf numFmtId="0" fontId="4" fillId="0" borderId="0" xfId="0" applyFont="1" applyBorder="1" applyAlignment="1" applyProtection="1">
      <alignment horizontal="center" vertical="top" wrapText="1"/>
    </xf>
    <xf numFmtId="0" fontId="4" fillId="0" borderId="0" xfId="0" applyFont="1" applyBorder="1" applyAlignment="1" applyProtection="1">
      <alignment vertical="top" wrapText="1"/>
    </xf>
    <xf numFmtId="0" fontId="4" fillId="0" borderId="0" xfId="0" quotePrefix="1" applyFont="1" applyBorder="1" applyAlignment="1" applyProtection="1">
      <alignment horizontal="left" vertical="top" wrapText="1"/>
    </xf>
    <xf numFmtId="49" fontId="4" fillId="0" borderId="0" xfId="0" applyNumberFormat="1" applyFont="1" applyBorder="1" applyAlignment="1" applyProtection="1">
      <alignment vertical="top" wrapText="1"/>
    </xf>
    <xf numFmtId="0" fontId="1" fillId="0" borderId="0" xfId="0" applyFont="1" applyProtection="1"/>
    <xf numFmtId="0" fontId="0" fillId="0" borderId="2" xfId="0" applyBorder="1" applyAlignment="1" applyProtection="1"/>
    <xf numFmtId="0" fontId="4" fillId="0" borderId="2" xfId="0" applyFont="1" applyBorder="1" applyProtection="1"/>
    <xf numFmtId="0" fontId="4" fillId="0" borderId="2" xfId="0" applyFont="1" applyBorder="1" applyAlignment="1" applyProtection="1"/>
    <xf numFmtId="0" fontId="0" fillId="0" borderId="2" xfId="0" applyBorder="1" applyProtection="1"/>
    <xf numFmtId="0" fontId="4" fillId="0" borderId="2" xfId="0" applyFont="1" applyBorder="1" applyAlignment="1" applyProtection="1">
      <alignment horizontal="right"/>
    </xf>
    <xf numFmtId="167" fontId="4" fillId="0" borderId="2" xfId="0" applyNumberFormat="1" applyFont="1" applyFill="1" applyBorder="1" applyAlignment="1" applyProtection="1">
      <alignment horizontal="right"/>
    </xf>
    <xf numFmtId="0" fontId="3" fillId="0" borderId="18" xfId="0" applyFont="1" applyBorder="1" applyAlignment="1" applyProtection="1">
      <alignment vertical="center"/>
    </xf>
    <xf numFmtId="168" fontId="10" fillId="0" borderId="18" xfId="0" applyNumberFormat="1" applyFont="1" applyFill="1" applyBorder="1" applyAlignment="1" applyProtection="1">
      <alignment horizontal="center" vertical="center"/>
    </xf>
    <xf numFmtId="170" fontId="4" fillId="0" borderId="18" xfId="0" applyNumberFormat="1" applyFont="1" applyFill="1" applyBorder="1" applyAlignment="1" applyProtection="1">
      <alignment horizontal="right" vertical="center"/>
    </xf>
    <xf numFmtId="0" fontId="4" fillId="0" borderId="18" xfId="0" applyFont="1" applyFill="1" applyBorder="1" applyAlignment="1" applyProtection="1">
      <alignment vertical="center"/>
    </xf>
    <xf numFmtId="0" fontId="0" fillId="0" borderId="18" xfId="0" applyFill="1" applyBorder="1" applyAlignment="1" applyProtection="1">
      <alignment vertical="center"/>
    </xf>
    <xf numFmtId="0" fontId="4" fillId="0" borderId="18" xfId="0" applyFont="1" applyFill="1" applyBorder="1" applyAlignment="1" applyProtection="1">
      <alignment horizontal="center" vertical="center"/>
    </xf>
    <xf numFmtId="167" fontId="4" fillId="0" borderId="18" xfId="0" applyNumberFormat="1" applyFont="1" applyFill="1" applyBorder="1" applyAlignment="1" applyProtection="1">
      <alignment horizontal="right" vertical="center"/>
    </xf>
    <xf numFmtId="39" fontId="4" fillId="0" borderId="18" xfId="0" applyNumberFormat="1"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3" fillId="0" borderId="18" xfId="0" applyFont="1" applyBorder="1" applyAlignment="1" applyProtection="1">
      <alignment horizontal="center" vertical="center"/>
    </xf>
    <xf numFmtId="0" fontId="0" fillId="0" borderId="18" xfId="0" applyBorder="1" applyAlignment="1" applyProtection="1">
      <alignment vertical="center"/>
    </xf>
    <xf numFmtId="0" fontId="4" fillId="0" borderId="18" xfId="0" applyFont="1" applyBorder="1" applyAlignment="1" applyProtection="1">
      <alignment vertical="center"/>
    </xf>
    <xf numFmtId="0" fontId="4" fillId="0" borderId="18" xfId="0" applyFont="1" applyBorder="1" applyAlignment="1" applyProtection="1">
      <alignment horizontal="right" vertical="center"/>
    </xf>
    <xf numFmtId="0" fontId="4" fillId="0" borderId="2" xfId="0" applyFont="1" applyFill="1" applyBorder="1" applyProtection="1"/>
    <xf numFmtId="168" fontId="10" fillId="0" borderId="2" xfId="0" applyNumberFormat="1" applyFont="1" applyFill="1" applyBorder="1" applyAlignment="1" applyProtection="1">
      <alignment horizontal="center"/>
    </xf>
    <xf numFmtId="170" fontId="4" fillId="0" borderId="2" xfId="0" applyNumberFormat="1" applyFont="1" applyFill="1" applyBorder="1" applyAlignment="1" applyProtection="1">
      <alignment horizontal="right"/>
    </xf>
    <xf numFmtId="0" fontId="0" fillId="0" borderId="2" xfId="0" applyFill="1" applyBorder="1" applyProtection="1"/>
    <xf numFmtId="0" fontId="4" fillId="0" borderId="2" xfId="0" applyFont="1" applyFill="1" applyBorder="1" applyAlignment="1" applyProtection="1">
      <alignment horizontal="center"/>
    </xf>
    <xf numFmtId="39" fontId="4" fillId="0" borderId="2" xfId="0" applyNumberFormat="1" applyFont="1" applyFill="1" applyBorder="1" applyAlignment="1" applyProtection="1">
      <alignment horizontal="right"/>
    </xf>
    <xf numFmtId="0" fontId="4" fillId="0" borderId="2" xfId="0" applyFont="1" applyFill="1" applyBorder="1" applyAlignment="1" applyProtection="1"/>
    <xf numFmtId="0" fontId="4" fillId="0" borderId="2" xfId="0" applyFont="1" applyFill="1" applyBorder="1" applyAlignment="1" applyProtection="1">
      <alignment horizontal="right"/>
    </xf>
    <xf numFmtId="0" fontId="3" fillId="0" borderId="2" xfId="0" applyFont="1" applyBorder="1" applyAlignment="1" applyProtection="1"/>
    <xf numFmtId="0" fontId="3" fillId="0" borderId="2" xfId="0" applyFont="1" applyBorder="1" applyAlignment="1" applyProtection="1">
      <alignment horizontal="right"/>
    </xf>
    <xf numFmtId="167" fontId="3" fillId="0" borderId="2" xfId="0" applyNumberFormat="1" applyFont="1" applyFill="1" applyBorder="1" applyAlignment="1" applyProtection="1">
      <alignment horizontal="right"/>
    </xf>
    <xf numFmtId="0" fontId="4" fillId="0" borderId="0" xfId="0" applyFont="1" applyBorder="1" applyProtection="1"/>
    <xf numFmtId="0" fontId="4" fillId="0" borderId="0" xfId="0" applyFont="1" applyBorder="1" applyProtection="1"/>
    <xf numFmtId="0" fontId="0" fillId="0" borderId="0" xfId="0" applyAlignment="1">
      <alignment vertical="center"/>
    </xf>
    <xf numFmtId="0" fontId="3" fillId="0" borderId="18" xfId="0" applyFont="1" applyBorder="1" applyAlignment="1" applyProtection="1">
      <alignment horizontal="center" vertical="center"/>
    </xf>
    <xf numFmtId="0" fontId="5" fillId="0" borderId="0" xfId="0" applyFont="1" applyAlignment="1" applyProtection="1"/>
    <xf numFmtId="0" fontId="5" fillId="0" borderId="0" xfId="0" applyFont="1" applyAlignment="1" applyProtection="1">
      <alignment shrinkToFit="1"/>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0" fillId="0" borderId="13" xfId="0" applyBorder="1" applyAlignment="1" applyProtection="1">
      <alignment vertical="top" wrapText="1"/>
    </xf>
    <xf numFmtId="0" fontId="0" fillId="0" borderId="0" xfId="0" applyBorder="1" applyAlignment="1" applyProtection="1">
      <alignment vertical="center" wrapText="1"/>
    </xf>
    <xf numFmtId="39" fontId="5" fillId="0" borderId="0" xfId="0" applyNumberFormat="1" applyFont="1" applyFill="1" applyBorder="1" applyAlignment="1" applyProtection="1"/>
    <xf numFmtId="174" fontId="5" fillId="0" borderId="0" xfId="0" applyNumberFormat="1" applyFont="1" applyFill="1" applyBorder="1" applyAlignment="1" applyProtection="1"/>
    <xf numFmtId="0" fontId="6" fillId="0" borderId="0" xfId="0" applyFont="1" applyFill="1" applyBorder="1" applyProtection="1"/>
    <xf numFmtId="0" fontId="5" fillId="0" borderId="0" xfId="0" applyFont="1" applyFill="1" applyBorder="1" applyAlignment="1" applyProtection="1">
      <alignment vertical="top" wrapText="1"/>
    </xf>
    <xf numFmtId="0" fontId="0" fillId="0" borderId="0" xfId="0" applyFill="1" applyBorder="1" applyAlignment="1" applyProtection="1">
      <alignment vertical="top" wrapText="1"/>
    </xf>
    <xf numFmtId="0" fontId="3" fillId="0" borderId="0" xfId="0" applyFont="1" applyFill="1" applyBorder="1" applyAlignment="1" applyProtection="1">
      <alignment vertical="center"/>
    </xf>
    <xf numFmtId="168" fontId="10" fillId="0" borderId="0" xfId="0" applyNumberFormat="1" applyFont="1" applyFill="1" applyBorder="1" applyAlignment="1" applyProtection="1">
      <alignment horizontal="center" vertical="center"/>
    </xf>
    <xf numFmtId="170"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167" fontId="4" fillId="0" borderId="0" xfId="0" applyNumberFormat="1" applyFont="1" applyFill="1" applyBorder="1" applyAlignment="1" applyProtection="1">
      <alignment horizontal="right" vertical="center"/>
    </xf>
    <xf numFmtId="39"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5" fillId="0" borderId="0" xfId="0" applyFont="1" applyFill="1" applyBorder="1" applyAlignment="1" applyProtection="1">
      <alignment horizontal="right"/>
    </xf>
    <xf numFmtId="0" fontId="3" fillId="0" borderId="0" xfId="0" applyFont="1" applyFill="1" applyBorder="1" applyAlignment="1" applyProtection="1">
      <alignment horizontal="center" vertical="center"/>
    </xf>
    <xf numFmtId="0" fontId="5" fillId="0" borderId="0" xfId="0" applyFont="1" applyFill="1" applyBorder="1" applyAlignment="1" applyProtection="1">
      <alignment shrinkToFit="1"/>
    </xf>
    <xf numFmtId="0" fontId="4" fillId="0" borderId="0" xfId="0" applyFont="1" applyFill="1" applyBorder="1" applyAlignment="1" applyProtection="1">
      <alignment vertical="top"/>
    </xf>
    <xf numFmtId="0" fontId="14" fillId="0" borderId="0" xfId="0" applyFont="1" applyFill="1" applyBorder="1" applyProtection="1"/>
    <xf numFmtId="0" fontId="13" fillId="0" borderId="0" xfId="0" applyFont="1" applyFill="1" applyBorder="1" applyProtection="1"/>
    <xf numFmtId="0" fontId="5" fillId="0" borderId="0" xfId="0" applyFont="1" applyFill="1" applyBorder="1" applyAlignment="1" applyProtection="1">
      <alignment horizontal="center" vertical="top"/>
    </xf>
    <xf numFmtId="0" fontId="4" fillId="0" borderId="0" xfId="0" applyFont="1" applyFill="1" applyBorder="1" applyAlignment="1" applyProtection="1">
      <alignment shrinkToFit="1"/>
    </xf>
    <xf numFmtId="1" fontId="4"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5" fillId="0" borderId="0" xfId="0" applyFont="1" applyFill="1" applyBorder="1" applyAlignment="1" applyProtection="1">
      <alignment horizontal="center"/>
    </xf>
    <xf numFmtId="39" fontId="5" fillId="0" borderId="0" xfId="0" applyNumberFormat="1" applyFont="1" applyFill="1" applyBorder="1" applyAlignment="1" applyProtection="1">
      <alignment horizontal="right"/>
    </xf>
    <xf numFmtId="175" fontId="5" fillId="0" borderId="0" xfId="0" applyNumberFormat="1" applyFont="1" applyFill="1" applyBorder="1" applyAlignment="1" applyProtection="1">
      <alignment horizontal="right"/>
    </xf>
    <xf numFmtId="174" fontId="5" fillId="0" borderId="0" xfId="0" applyNumberFormat="1" applyFont="1" applyFill="1" applyBorder="1" applyAlignment="1" applyProtection="1">
      <alignment horizontal="right"/>
    </xf>
    <xf numFmtId="0" fontId="4" fillId="0" borderId="0" xfId="0" applyFont="1" applyBorder="1" applyProtection="1"/>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right"/>
    </xf>
    <xf numFmtId="0" fontId="4" fillId="0" borderId="0" xfId="0" applyFont="1" applyFill="1" applyBorder="1" applyProtection="1"/>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alignment shrinkToFit="1"/>
    </xf>
    <xf numFmtId="39" fontId="4" fillId="0" borderId="0" xfId="0" applyNumberFormat="1" applyFont="1" applyFill="1" applyBorder="1" applyAlignment="1" applyProtection="1">
      <alignment horizontal="right"/>
    </xf>
    <xf numFmtId="0" fontId="5" fillId="0" borderId="0" xfId="0" applyFont="1" applyAlignment="1" applyProtection="1"/>
    <xf numFmtId="0" fontId="17" fillId="0" borderId="0" xfId="0" applyFont="1" applyFill="1" applyAlignment="1" applyProtection="1">
      <alignment horizontal="right"/>
    </xf>
    <xf numFmtId="0" fontId="5" fillId="0" borderId="1" xfId="0" applyFont="1" applyFill="1" applyBorder="1" applyProtection="1"/>
    <xf numFmtId="0" fontId="0" fillId="0" borderId="1" xfId="0" applyFill="1" applyBorder="1" applyProtection="1"/>
    <xf numFmtId="0" fontId="3" fillId="0" borderId="1" xfId="0" applyFont="1" applyFill="1" applyBorder="1" applyAlignment="1" applyProtection="1">
      <alignment horizontal="right"/>
    </xf>
    <xf numFmtId="0" fontId="0" fillId="0" borderId="1" xfId="0" applyFill="1" applyBorder="1" applyAlignment="1" applyProtection="1">
      <alignment horizontal="right"/>
    </xf>
    <xf numFmtId="0" fontId="8" fillId="0" borderId="1" xfId="0" applyFont="1" applyFill="1" applyBorder="1" applyProtection="1"/>
    <xf numFmtId="7" fontId="3" fillId="0" borderId="1" xfId="0" applyNumberFormat="1" applyFont="1" applyFill="1" applyBorder="1" applyAlignment="1" applyProtection="1">
      <alignment horizontal="right"/>
    </xf>
    <xf numFmtId="10"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shrinkToFit="1"/>
    </xf>
    <xf numFmtId="0" fontId="17" fillId="0" borderId="0" xfId="0" applyFont="1" applyFill="1" applyBorder="1" applyAlignment="1" applyProtection="1">
      <alignment horizontal="right"/>
    </xf>
    <xf numFmtId="0" fontId="4" fillId="0" borderId="0" xfId="0" applyFont="1" applyFill="1" applyBorder="1" applyProtection="1"/>
    <xf numFmtId="167" fontId="4" fillId="0" borderId="0" xfId="0" applyNumberFormat="1" applyFont="1" applyFill="1" applyBorder="1" applyAlignment="1" applyProtection="1">
      <alignment horizontal="right"/>
    </xf>
    <xf numFmtId="39" fontId="4" fillId="0" borderId="0" xfId="0" applyNumberFormat="1" applyFont="1" applyFill="1" applyBorder="1" applyAlignment="1" applyProtection="1">
      <alignment horizontal="right"/>
    </xf>
    <xf numFmtId="0" fontId="3" fillId="0" borderId="0" xfId="0" applyFont="1" applyAlignment="1" applyProtection="1">
      <alignment horizontal="center"/>
    </xf>
    <xf numFmtId="0" fontId="4" fillId="0" borderId="0" xfId="0" applyFont="1" applyFill="1" applyBorder="1" applyAlignment="1" applyProtection="1">
      <alignment horizontal="left" vertical="center"/>
    </xf>
    <xf numFmtId="166" fontId="4" fillId="0" borderId="0"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shrinkToFit="1"/>
    </xf>
    <xf numFmtId="169" fontId="4" fillId="0" borderId="0" xfId="0" applyNumberFormat="1" applyFont="1" applyFill="1" applyBorder="1" applyAlignment="1" applyProtection="1">
      <alignment horizontal="center" vertical="center"/>
    </xf>
    <xf numFmtId="171" fontId="5" fillId="0" borderId="0" xfId="0" applyNumberFormat="1" applyFont="1" applyFill="1" applyBorder="1" applyAlignment="1" applyProtection="1">
      <alignment horizontal="right"/>
    </xf>
    <xf numFmtId="167" fontId="5" fillId="0" borderId="0" xfId="0" applyNumberFormat="1" applyFont="1" applyFill="1" applyBorder="1" applyAlignment="1" applyProtection="1">
      <alignment horizontal="right"/>
    </xf>
    <xf numFmtId="10" fontId="4" fillId="0" borderId="0" xfId="0" applyNumberFormat="1" applyFont="1" applyFill="1" applyBorder="1" applyAlignment="1" applyProtection="1">
      <alignment horizontal="center"/>
    </xf>
    <xf numFmtId="0" fontId="4" fillId="0" borderId="0" xfId="0" applyFont="1" applyBorder="1" applyAlignment="1" applyProtection="1">
      <alignment horizontal="left" vertical="top" wrapText="1"/>
    </xf>
    <xf numFmtId="0" fontId="4" fillId="0" borderId="0" xfId="0" applyFont="1" applyBorder="1" applyProtection="1"/>
    <xf numFmtId="0" fontId="3" fillId="0" borderId="18" xfId="0" applyFont="1" applyBorder="1" applyAlignment="1" applyProtection="1">
      <alignment horizontal="center" vertical="center"/>
    </xf>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4" fillId="0" borderId="0" xfId="0" applyFont="1" applyBorder="1" applyProtection="1"/>
    <xf numFmtId="0" fontId="0" fillId="0" borderId="0" xfId="0" applyAlignment="1">
      <alignment vertical="center"/>
    </xf>
    <xf numFmtId="0" fontId="3" fillId="0" borderId="18" xfId="0" applyFont="1" applyBorder="1" applyAlignment="1" applyProtection="1">
      <alignment horizontal="center" vertical="center"/>
    </xf>
    <xf numFmtId="0" fontId="3" fillId="0" borderId="0" xfId="0" applyFont="1" applyBorder="1" applyAlignment="1" applyProtection="1">
      <alignment horizontal="righ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0" fillId="0" borderId="0" xfId="0" applyAlignment="1" applyProtection="1">
      <alignment shrinkToFit="1"/>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Fill="1" applyBorder="1" applyProtection="1"/>
    <xf numFmtId="0" fontId="0" fillId="0" borderId="0" xfId="0" applyAlignment="1">
      <alignment vertical="center"/>
    </xf>
    <xf numFmtId="0" fontId="4" fillId="0" borderId="0" xfId="0" applyFont="1" applyBorder="1" applyProtection="1"/>
    <xf numFmtId="0" fontId="4" fillId="0" borderId="0" xfId="0" applyFont="1" applyFill="1" applyBorder="1" applyProtection="1"/>
    <xf numFmtId="0" fontId="3" fillId="0" borderId="18" xfId="0" applyFont="1" applyBorder="1" applyAlignment="1" applyProtection="1">
      <alignment horizontal="center" vertical="center"/>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3" fillId="0" borderId="0" xfId="0" applyFont="1" applyBorder="1" applyAlignment="1" applyProtection="1">
      <alignment horizontal="right" shrinkToFit="1"/>
    </xf>
    <xf numFmtId="0" fontId="0" fillId="0" borderId="0" xfId="0" applyAlignment="1" applyProtection="1">
      <alignmen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5" fillId="0" borderId="0" xfId="0" applyFont="1" applyAlignment="1" applyProtection="1">
      <alignment shrinkToFit="1"/>
    </xf>
    <xf numFmtId="0" fontId="3" fillId="0" borderId="0" xfId="0" applyFont="1" applyBorder="1" applyAlignment="1" applyProtection="1">
      <alignment horizontal="right" shrinkToFit="1"/>
    </xf>
    <xf numFmtId="0" fontId="5" fillId="0" borderId="0" xfId="0" applyFont="1" applyAlignment="1" applyProtection="1"/>
    <xf numFmtId="39" fontId="4" fillId="0" borderId="0" xfId="0" applyNumberFormat="1" applyFont="1" applyFill="1" applyBorder="1" applyAlignment="1" applyProtection="1">
      <alignment horizontal="right"/>
    </xf>
    <xf numFmtId="0" fontId="0" fillId="0" borderId="0" xfId="0" applyAlignment="1" applyProtection="1">
      <alignment shrinkToFit="1"/>
    </xf>
    <xf numFmtId="167" fontId="4" fillId="0" borderId="0" xfId="0" applyNumberFormat="1" applyFont="1" applyFill="1" applyBorder="1" applyAlignment="1" applyProtection="1">
      <alignment horizontal="right"/>
    </xf>
    <xf numFmtId="7" fontId="3" fillId="0" borderId="0" xfId="0" applyNumberFormat="1" applyFont="1" applyFill="1" applyBorder="1" applyAlignment="1" applyProtection="1">
      <alignment horizontal="right"/>
    </xf>
    <xf numFmtId="0" fontId="4" fillId="0" borderId="0" xfId="0" applyFont="1" applyFill="1" applyBorder="1" applyProtection="1"/>
    <xf numFmtId="0" fontId="19" fillId="0" borderId="0" xfId="0" applyFont="1" applyAlignment="1" applyProtection="1">
      <alignment horizontal="center"/>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4" fillId="0" borderId="0" xfId="0" applyFont="1" applyBorder="1" applyProtection="1"/>
    <xf numFmtId="0" fontId="3" fillId="0" borderId="18" xfId="0" applyFont="1" applyBorder="1" applyAlignment="1" applyProtection="1">
      <alignment horizontal="center" vertical="center"/>
    </xf>
    <xf numFmtId="39"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center"/>
      <protection locked="0"/>
    </xf>
    <xf numFmtId="39" fontId="4" fillId="0" borderId="0" xfId="0" applyNumberFormat="1" applyFont="1" applyFill="1" applyBorder="1" applyAlignment="1" applyProtection="1">
      <protection locked="0"/>
    </xf>
    <xf numFmtId="0" fontId="3" fillId="0" borderId="18" xfId="0" applyFont="1" applyBorder="1" applyAlignment="1" applyProtection="1">
      <alignment horizontal="center" vertical="center"/>
    </xf>
    <xf numFmtId="0" fontId="5" fillId="0" borderId="0" xfId="0" applyFont="1" applyAlignment="1" applyProtection="1">
      <alignment shrinkToFit="1"/>
    </xf>
    <xf numFmtId="0" fontId="4" fillId="0" borderId="0" xfId="0" applyFont="1" applyFill="1" applyBorder="1" applyProtection="1"/>
    <xf numFmtId="0" fontId="4" fillId="0" borderId="0" xfId="0" applyFont="1" applyBorder="1" applyAlignment="1" applyProtection="1">
      <alignment horizontal="left" vertical="top" wrapText="1"/>
    </xf>
    <xf numFmtId="0" fontId="0" fillId="0" borderId="0" xfId="0" applyFill="1" applyAlignment="1" applyProtection="1"/>
    <xf numFmtId="0" fontId="3" fillId="0" borderId="0" xfId="0" applyFont="1" applyFill="1" applyAlignment="1" applyProtection="1">
      <alignment horizontal="right"/>
    </xf>
    <xf numFmtId="0" fontId="3" fillId="0" borderId="0" xfId="0" applyFont="1" applyFill="1" applyBorder="1" applyAlignment="1" applyProtection="1"/>
    <xf numFmtId="0" fontId="5" fillId="0" borderId="0" xfId="0" applyFont="1" applyFill="1" applyAlignment="1" applyProtection="1">
      <alignment shrinkToFit="1"/>
    </xf>
    <xf numFmtId="0" fontId="4" fillId="0" borderId="0" xfId="0" applyFont="1" applyFill="1" applyAlignment="1" applyProtection="1">
      <alignment vertical="top"/>
    </xf>
    <xf numFmtId="0" fontId="4" fillId="0" borderId="0" xfId="0" applyFont="1" applyBorder="1"/>
    <xf numFmtId="0" fontId="4" fillId="0" borderId="0" xfId="0" applyFont="1" applyBorder="1" applyAlignment="1" applyProtection="1">
      <alignment horizontal="left" vertical="top" wrapText="1"/>
    </xf>
    <xf numFmtId="0" fontId="1" fillId="0" borderId="0" xfId="0" applyFont="1" applyAlignment="1" applyProtection="1">
      <alignment horizontal="left" vertical="top" wrapText="1"/>
    </xf>
    <xf numFmtId="0" fontId="0" fillId="0" borderId="0" xfId="0" applyAlignment="1" applyProtection="1">
      <alignment horizontal="left" vertical="top" wrapText="1"/>
    </xf>
    <xf numFmtId="0" fontId="8" fillId="0" borderId="17" xfId="0" applyFont="1" applyBorder="1" applyAlignment="1" applyProtection="1">
      <alignment horizontal="left" vertical="center"/>
    </xf>
    <xf numFmtId="0" fontId="8" fillId="0" borderId="0" xfId="0" applyFont="1" applyAlignment="1" applyProtection="1">
      <alignment horizontal="left" vertical="center"/>
    </xf>
    <xf numFmtId="0" fontId="4" fillId="0" borderId="0" xfId="0" applyFont="1" applyBorder="1" applyAlignment="1" applyProtection="1">
      <alignment horizontal="left" vertical="top"/>
    </xf>
    <xf numFmtId="49" fontId="4" fillId="0" borderId="0" xfId="0" applyNumberFormat="1" applyFont="1" applyBorder="1" applyAlignment="1" applyProtection="1">
      <alignment horizontal="right" vertical="top" wrapText="1"/>
    </xf>
    <xf numFmtId="0" fontId="4" fillId="0" borderId="0" xfId="0" applyFont="1" applyBorder="1" applyAlignment="1" applyProtection="1">
      <alignment vertical="top"/>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8" fillId="0" borderId="0" xfId="0" applyFont="1" applyAlignment="1" applyProtection="1">
      <alignment horizontal="left" vertical="center" wrapText="1"/>
    </xf>
    <xf numFmtId="0" fontId="4" fillId="0" borderId="3" xfId="0" applyFont="1" applyBorder="1" applyAlignment="1" applyProtection="1">
      <alignment horizontal="center"/>
    </xf>
    <xf numFmtId="0" fontId="4" fillId="0" borderId="0" xfId="0" applyFont="1" applyBorder="1" applyAlignment="1" applyProtection="1">
      <alignment vertical="top" wrapText="1"/>
    </xf>
    <xf numFmtId="0" fontId="4" fillId="0" borderId="0" xfId="0" applyFont="1" applyAlignment="1" applyProtection="1">
      <alignment vertical="top" wrapText="1"/>
    </xf>
    <xf numFmtId="0" fontId="4" fillId="0" borderId="0" xfId="0" applyFont="1" applyBorder="1" applyAlignment="1" applyProtection="1">
      <alignment horizontal="center"/>
    </xf>
    <xf numFmtId="0" fontId="14" fillId="0" borderId="0" xfId="0" applyFont="1" applyProtection="1"/>
    <xf numFmtId="0" fontId="13" fillId="0" borderId="1" xfId="0" applyFont="1" applyBorder="1" applyProtection="1"/>
    <xf numFmtId="0" fontId="4" fillId="0" borderId="0" xfId="0" applyNumberFormat="1" applyFont="1" applyBorder="1" applyAlignment="1" applyProtection="1">
      <alignment horizontal="left" vertical="top" wrapText="1"/>
    </xf>
    <xf numFmtId="0" fontId="4" fillId="2" borderId="6" xfId="0" applyFont="1" applyFill="1" applyBorder="1" applyAlignment="1" applyProtection="1">
      <alignment horizontal="center"/>
    </xf>
    <xf numFmtId="0" fontId="4" fillId="2" borderId="7" xfId="0" applyFont="1" applyFill="1" applyBorder="1" applyAlignment="1" applyProtection="1">
      <alignment horizontal="center"/>
    </xf>
    <xf numFmtId="0" fontId="4" fillId="2" borderId="8"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4" fillId="3" borderId="8" xfId="0" applyFont="1" applyFill="1" applyBorder="1" applyAlignment="1" applyProtection="1">
      <alignment horizontal="center"/>
    </xf>
    <xf numFmtId="0" fontId="4" fillId="4" borderId="6" xfId="0" applyFont="1" applyFill="1" applyBorder="1" applyAlignment="1" applyProtection="1">
      <alignment horizontal="center"/>
    </xf>
    <xf numFmtId="0" fontId="4" fillId="4" borderId="7" xfId="0" applyFont="1" applyFill="1" applyBorder="1" applyAlignment="1" applyProtection="1">
      <alignment horizontal="center"/>
    </xf>
    <xf numFmtId="0" fontId="4" fillId="4" borderId="8" xfId="0" applyFont="1" applyFill="1" applyBorder="1" applyAlignment="1" applyProtection="1">
      <alignment horizontal="center"/>
    </xf>
    <xf numFmtId="0" fontId="8" fillId="0" borderId="0" xfId="0" applyFont="1" applyBorder="1" applyProtection="1"/>
    <xf numFmtId="0" fontId="8" fillId="0" borderId="0" xfId="0" applyFont="1" applyBorder="1" applyAlignment="1" applyProtection="1">
      <alignment horizontal="left" vertical="center"/>
    </xf>
    <xf numFmtId="164" fontId="5" fillId="0" borderId="0" xfId="0" applyNumberFormat="1" applyFont="1" applyFill="1" applyBorder="1" applyAlignment="1" applyProtection="1">
      <alignment horizontal="right" vertical="center" shrinkToFit="1"/>
      <protection locked="0"/>
    </xf>
    <xf numFmtId="164" fontId="4" fillId="5" borderId="5" xfId="0" applyNumberFormat="1" applyFont="1" applyFill="1" applyBorder="1" applyAlignment="1" applyProtection="1">
      <alignment horizontal="center" shrinkToFit="1"/>
      <protection locked="0"/>
    </xf>
    <xf numFmtId="0" fontId="5" fillId="0" borderId="0" xfId="0" applyFont="1" applyBorder="1" applyAlignment="1" applyProtection="1">
      <alignment horizontal="center" vertical="center"/>
    </xf>
    <xf numFmtId="0" fontId="7" fillId="0" borderId="0" xfId="0" applyFont="1" applyBorder="1" applyAlignment="1" applyProtection="1">
      <alignment horizontal="left"/>
    </xf>
    <xf numFmtId="0" fontId="7" fillId="0" borderId="0" xfId="0" applyFont="1" applyBorder="1"/>
    <xf numFmtId="0" fontId="4" fillId="0" borderId="3" xfId="0" applyFont="1" applyBorder="1" applyAlignment="1">
      <alignment horizontal="center"/>
    </xf>
    <xf numFmtId="0" fontId="20" fillId="0" borderId="5" xfId="0" applyFont="1" applyBorder="1" applyAlignment="1" applyProtection="1">
      <alignment horizontal="left" vertical="center"/>
    </xf>
    <xf numFmtId="0" fontId="0" fillId="0" borderId="1" xfId="0" applyBorder="1"/>
    <xf numFmtId="0" fontId="5" fillId="0" borderId="7" xfId="0" applyFont="1" applyBorder="1" applyAlignment="1" applyProtection="1">
      <alignment horizontal="center" vertical="top"/>
    </xf>
    <xf numFmtId="174" fontId="4" fillId="4" borderId="5" xfId="0" applyNumberFormat="1" applyFont="1" applyFill="1" applyBorder="1" applyAlignment="1" applyProtection="1">
      <alignment vertical="center"/>
      <protection locked="0"/>
    </xf>
    <xf numFmtId="174" fontId="0" fillId="0" borderId="5" xfId="0" applyNumberFormat="1" applyBorder="1" applyAlignment="1" applyProtection="1">
      <alignment vertical="center"/>
      <protection locked="0"/>
    </xf>
    <xf numFmtId="0" fontId="4" fillId="0" borderId="0" xfId="0" applyFont="1" applyBorder="1" applyAlignment="1">
      <alignment horizontal="right" vertical="center"/>
    </xf>
    <xf numFmtId="0" fontId="4" fillId="0" borderId="0" xfId="0" applyFont="1" applyFill="1" applyBorder="1" applyAlignment="1">
      <alignment vertical="center"/>
    </xf>
    <xf numFmtId="165" fontId="4" fillId="0" borderId="0" xfId="0" applyNumberFormat="1" applyFont="1" applyBorder="1" applyAlignment="1">
      <alignment horizontal="right" vertical="center"/>
    </xf>
    <xf numFmtId="0" fontId="0" fillId="5" borderId="5" xfId="0" applyFill="1" applyBorder="1" applyAlignment="1" applyProtection="1">
      <alignment horizontal="center" vertical="center" shrinkToFit="1"/>
      <protection locked="0"/>
    </xf>
    <xf numFmtId="165" fontId="4" fillId="0" borderId="0" xfId="0" applyNumberFormat="1" applyFont="1" applyBorder="1" applyAlignment="1">
      <alignment horizontal="left" vertical="center"/>
    </xf>
    <xf numFmtId="0" fontId="0" fillId="0" borderId="0" xfId="0" applyBorder="1" applyAlignment="1">
      <alignment horizontal="left" vertical="center"/>
    </xf>
    <xf numFmtId="0" fontId="4" fillId="2" borderId="7" xfId="0" applyFont="1" applyFill="1" applyBorder="1" applyAlignment="1" applyProtection="1">
      <alignment vertical="center" shrinkToFit="1"/>
      <protection locked="0"/>
    </xf>
    <xf numFmtId="0" fontId="4" fillId="0" borderId="0" xfId="0" applyFont="1" applyBorder="1"/>
    <xf numFmtId="165" fontId="4" fillId="0" borderId="10" xfId="0" applyNumberFormat="1" applyFont="1" applyBorder="1" applyAlignment="1">
      <alignment horizontal="left" vertical="center"/>
    </xf>
    <xf numFmtId="0" fontId="4" fillId="0" borderId="10" xfId="0" applyFont="1" applyBorder="1" applyAlignment="1">
      <alignment horizontal="left"/>
    </xf>
    <xf numFmtId="0" fontId="4" fillId="0" borderId="0" xfId="0" applyFont="1" applyBorder="1" applyAlignment="1">
      <alignment horizontal="left"/>
    </xf>
    <xf numFmtId="0" fontId="4" fillId="2" borderId="5" xfId="0" applyFont="1" applyFill="1" applyBorder="1" applyAlignment="1" applyProtection="1">
      <alignment horizontal="left" vertical="center" shrinkToFit="1"/>
      <protection locked="0"/>
    </xf>
    <xf numFmtId="0" fontId="4" fillId="2" borderId="7" xfId="0" applyFont="1" applyFill="1" applyBorder="1" applyAlignment="1" applyProtection="1">
      <alignment horizontal="left" vertical="center" shrinkToFit="1"/>
      <protection locked="0"/>
    </xf>
    <xf numFmtId="0" fontId="5" fillId="0" borderId="0" xfId="0" applyFont="1" applyFill="1" applyBorder="1" applyAlignment="1" applyProtection="1">
      <alignment horizontal="left" vertical="center" wrapText="1"/>
    </xf>
    <xf numFmtId="0" fontId="4" fillId="0" borderId="0" xfId="0" applyFont="1" applyBorder="1" applyAlignment="1">
      <alignment vertical="center"/>
    </xf>
    <xf numFmtId="0" fontId="0" fillId="0" borderId="0" xfId="0" applyAlignment="1">
      <alignment vertical="center"/>
    </xf>
    <xf numFmtId="169" fontId="4" fillId="2" borderId="7" xfId="0" applyNumberFormat="1" applyFont="1" applyFill="1" applyBorder="1" applyAlignment="1" applyProtection="1">
      <alignment horizontal="center" vertical="center"/>
      <protection locked="0"/>
    </xf>
    <xf numFmtId="0" fontId="4" fillId="0" borderId="10" xfId="0" applyFont="1" applyBorder="1" applyAlignment="1">
      <alignment vertical="center"/>
    </xf>
    <xf numFmtId="165" fontId="4" fillId="0" borderId="0" xfId="0" applyNumberFormat="1" applyFont="1" applyBorder="1" applyAlignment="1" applyProtection="1">
      <alignment horizontal="right" vertical="center"/>
    </xf>
    <xf numFmtId="174" fontId="4" fillId="2" borderId="5" xfId="0" applyNumberFormat="1" applyFont="1" applyFill="1" applyBorder="1" applyAlignment="1" applyProtection="1">
      <alignment vertical="center"/>
      <protection locked="0"/>
    </xf>
    <xf numFmtId="0" fontId="7" fillId="0" borderId="0" xfId="0" applyFont="1" applyBorder="1" applyAlignment="1" applyProtection="1"/>
    <xf numFmtId="0" fontId="5" fillId="0" borderId="10" xfId="0" applyFont="1" applyBorder="1" applyAlignment="1">
      <alignment vertical="top" wrapText="1"/>
    </xf>
    <xf numFmtId="0" fontId="5" fillId="0" borderId="9" xfId="0" applyFont="1" applyBorder="1" applyAlignment="1">
      <alignment horizontal="center" vertical="top"/>
    </xf>
    <xf numFmtId="0" fontId="4" fillId="0" borderId="10" xfId="0" applyFont="1" applyBorder="1" applyAlignment="1">
      <alignment horizontal="left" vertical="center"/>
    </xf>
    <xf numFmtId="0" fontId="4" fillId="0" borderId="0" xfId="0" applyFont="1" applyBorder="1" applyAlignment="1">
      <alignment horizontal="left" vertical="center"/>
    </xf>
    <xf numFmtId="0" fontId="6" fillId="0" borderId="0" xfId="0" applyFont="1" applyBorder="1" applyAlignment="1">
      <alignment horizontal="left" vertical="center"/>
    </xf>
    <xf numFmtId="166" fontId="4" fillId="2" borderId="5" xfId="0" applyNumberFormat="1" applyFont="1" applyFill="1" applyBorder="1" applyAlignment="1" applyProtection="1">
      <alignment horizontal="center" vertical="center"/>
      <protection locked="0"/>
    </xf>
    <xf numFmtId="166" fontId="6" fillId="2" borderId="5" xfId="0" applyNumberFormat="1" applyFont="1" applyFill="1" applyBorder="1" applyAlignment="1" applyProtection="1">
      <alignment horizontal="center" vertical="center"/>
      <protection locked="0"/>
    </xf>
    <xf numFmtId="0" fontId="5" fillId="0" borderId="0" xfId="0" applyFont="1" applyBorder="1" applyAlignment="1">
      <alignment horizontal="center" vertical="top"/>
    </xf>
    <xf numFmtId="0" fontId="7" fillId="0" borderId="0" xfId="0" applyFont="1" applyBorder="1" applyProtection="1"/>
    <xf numFmtId="0" fontId="13" fillId="0" borderId="1" xfId="0" applyFont="1" applyBorder="1"/>
    <xf numFmtId="0" fontId="14" fillId="0" borderId="0" xfId="0" applyFont="1"/>
    <xf numFmtId="0" fontId="4" fillId="0" borderId="2" xfId="0" applyFont="1" applyFill="1" applyBorder="1" applyAlignment="1" applyProtection="1">
      <alignment horizontal="left" vertical="top" wrapText="1"/>
    </xf>
    <xf numFmtId="0" fontId="4" fillId="0" borderId="0" xfId="0" applyFont="1" applyBorder="1" applyProtection="1"/>
    <xf numFmtId="0" fontId="4" fillId="0" borderId="0" xfId="0" applyFont="1" applyFill="1" applyBorder="1" applyAlignment="1">
      <alignment horizontal="left" vertical="center"/>
    </xf>
    <xf numFmtId="0" fontId="4" fillId="2" borderId="5" xfId="0" applyFont="1" applyFill="1" applyBorder="1" applyAlignment="1" applyProtection="1">
      <alignment vertical="center" shrinkToFit="1"/>
      <protection locked="0"/>
    </xf>
    <xf numFmtId="173" fontId="4" fillId="2" borderId="5" xfId="0" applyNumberFormat="1" applyFont="1" applyFill="1" applyBorder="1" applyAlignment="1" applyProtection="1">
      <alignment horizontal="center" vertical="center"/>
      <protection locked="0"/>
    </xf>
    <xf numFmtId="1" fontId="6" fillId="0" borderId="5" xfId="0" applyNumberFormat="1" applyFont="1" applyBorder="1" applyAlignment="1">
      <alignment horizontal="center" vertical="center"/>
    </xf>
    <xf numFmtId="49" fontId="4" fillId="2" borderId="5" xfId="0" applyNumberFormat="1" applyFont="1" applyFill="1" applyBorder="1" applyAlignment="1" applyProtection="1">
      <alignment horizontal="center" vertical="center"/>
      <protection locked="0"/>
    </xf>
    <xf numFmtId="49" fontId="6" fillId="2" borderId="5" xfId="0" applyNumberFormat="1" applyFont="1" applyFill="1" applyBorder="1" applyAlignment="1" applyProtection="1">
      <alignment horizontal="center" vertical="center"/>
      <protection locked="0"/>
    </xf>
    <xf numFmtId="0" fontId="6" fillId="0" borderId="0" xfId="0" applyFont="1" applyBorder="1"/>
    <xf numFmtId="49" fontId="4" fillId="5" borderId="5" xfId="0" applyNumberFormat="1" applyFont="1" applyFill="1" applyBorder="1" applyAlignment="1" applyProtection="1">
      <alignment horizontal="left" vertical="center" shrinkToFit="1"/>
      <protection locked="0"/>
    </xf>
    <xf numFmtId="0" fontId="4" fillId="2" borderId="0" xfId="0" applyFont="1" applyFill="1" applyAlignment="1" applyProtection="1">
      <alignment vertical="top" wrapText="1"/>
      <protection locked="0"/>
    </xf>
    <xf numFmtId="0" fontId="0" fillId="0" borderId="0" xfId="0" applyAlignment="1" applyProtection="1">
      <alignment vertical="top" wrapText="1"/>
      <protection locked="0"/>
    </xf>
    <xf numFmtId="0" fontId="4" fillId="0" borderId="0" xfId="0" applyFont="1" applyFill="1" applyBorder="1" applyProtection="1"/>
    <xf numFmtId="0" fontId="4" fillId="6" borderId="5" xfId="0" applyFont="1" applyFill="1" applyBorder="1" applyAlignment="1" applyProtection="1">
      <alignment horizontal="left" vertical="center"/>
      <protection locked="0"/>
    </xf>
    <xf numFmtId="166" fontId="4" fillId="6" borderId="5" xfId="0" applyNumberFormat="1" applyFont="1" applyFill="1" applyBorder="1" applyAlignment="1" applyProtection="1">
      <alignment horizontal="center" vertical="center"/>
      <protection locked="0"/>
    </xf>
    <xf numFmtId="0" fontId="5" fillId="0" borderId="9" xfId="0" applyFont="1" applyBorder="1" applyAlignment="1" applyProtection="1">
      <alignment horizontal="center" vertical="top"/>
    </xf>
    <xf numFmtId="0" fontId="4" fillId="6" borderId="5" xfId="0" applyFont="1" applyFill="1" applyBorder="1" applyAlignment="1" applyProtection="1">
      <alignment vertical="center"/>
      <protection locked="0"/>
    </xf>
    <xf numFmtId="49" fontId="4" fillId="6" borderId="5" xfId="0" applyNumberFormat="1" applyFont="1" applyFill="1" applyBorder="1" applyAlignment="1" applyProtection="1">
      <alignment horizontal="center" vertical="center"/>
      <protection locked="0"/>
    </xf>
    <xf numFmtId="0" fontId="4" fillId="6" borderId="5" xfId="0" applyNumberFormat="1" applyFont="1" applyFill="1" applyBorder="1" applyAlignment="1" applyProtection="1">
      <alignment horizontal="center" vertical="center"/>
      <protection locked="0"/>
    </xf>
    <xf numFmtId="1" fontId="4" fillId="0" borderId="5" xfId="0" applyNumberFormat="1" applyFont="1" applyFill="1" applyBorder="1" applyAlignment="1" applyProtection="1">
      <alignment horizontal="center"/>
    </xf>
    <xf numFmtId="0" fontId="4" fillId="6" borderId="7" xfId="0" applyFont="1" applyFill="1" applyBorder="1" applyAlignment="1" applyProtection="1">
      <alignment horizontal="left" vertical="center"/>
      <protection locked="0"/>
    </xf>
    <xf numFmtId="0" fontId="3" fillId="0" borderId="18" xfId="0" applyFont="1" applyBorder="1" applyAlignment="1" applyProtection="1">
      <alignment horizontal="center" vertical="center"/>
    </xf>
    <xf numFmtId="39" fontId="4" fillId="0" borderId="5" xfId="0" applyNumberFormat="1" applyFont="1" applyFill="1" applyBorder="1" applyAlignment="1" applyProtection="1">
      <alignment horizontal="right"/>
    </xf>
    <xf numFmtId="49" fontId="4" fillId="6" borderId="5" xfId="0" applyNumberFormat="1" applyFont="1" applyFill="1" applyBorder="1" applyAlignment="1" applyProtection="1">
      <alignment horizontal="left" vertical="center" shrinkToFit="1"/>
      <protection locked="0"/>
    </xf>
    <xf numFmtId="0" fontId="4" fillId="6" borderId="5" xfId="0" applyNumberFormat="1" applyFont="1" applyFill="1" applyBorder="1" applyAlignment="1" applyProtection="1">
      <alignment horizontal="left" vertical="center" shrinkToFit="1"/>
      <protection locked="0"/>
    </xf>
    <xf numFmtId="10" fontId="5" fillId="0" borderId="5" xfId="0" applyNumberFormat="1" applyFont="1" applyFill="1" applyBorder="1" applyAlignment="1" applyProtection="1">
      <alignment horizontal="center"/>
    </xf>
    <xf numFmtId="0" fontId="3" fillId="0" borderId="0" xfId="0" applyFont="1" applyBorder="1" applyAlignment="1" applyProtection="1">
      <alignment horizontal="right" shrinkToFit="1"/>
    </xf>
    <xf numFmtId="0" fontId="0" fillId="0" borderId="0" xfId="0" applyAlignment="1" applyProtection="1">
      <alignment shrinkToFit="1"/>
    </xf>
    <xf numFmtId="176" fontId="3" fillId="0" borderId="2" xfId="0" applyNumberFormat="1" applyFont="1" applyFill="1" applyBorder="1" applyAlignment="1" applyProtection="1">
      <alignment horizontal="right"/>
    </xf>
    <xf numFmtId="174" fontId="3" fillId="0" borderId="1" xfId="0" applyNumberFormat="1" applyFont="1" applyFill="1" applyBorder="1" applyAlignment="1" applyProtection="1">
      <alignment horizontal="right"/>
    </xf>
    <xf numFmtId="167" fontId="4" fillId="0" borderId="5" xfId="0" applyNumberFormat="1" applyFont="1" applyFill="1" applyBorder="1" applyAlignment="1" applyProtection="1">
      <alignment horizontal="right"/>
    </xf>
    <xf numFmtId="0" fontId="5" fillId="0" borderId="0" xfId="0" applyFont="1" applyAlignment="1" applyProtection="1">
      <alignment shrinkToFit="1"/>
    </xf>
    <xf numFmtId="0" fontId="5" fillId="0" borderId="0" xfId="0" applyFont="1" applyAlignment="1" applyProtection="1">
      <alignment horizontal="left" shrinkToFit="1"/>
    </xf>
    <xf numFmtId="174" fontId="3" fillId="0" borderId="14" xfId="0" applyNumberFormat="1" applyFont="1" applyFill="1" applyBorder="1" applyAlignment="1" applyProtection="1">
      <alignment horizontal="right"/>
    </xf>
    <xf numFmtId="174" fontId="3" fillId="0" borderId="15" xfId="0" applyNumberFormat="1" applyFont="1" applyFill="1" applyBorder="1" applyAlignment="1" applyProtection="1">
      <alignment horizontal="right"/>
    </xf>
    <xf numFmtId="174" fontId="3" fillId="0" borderId="16" xfId="0" applyNumberFormat="1" applyFont="1" applyFill="1" applyBorder="1" applyAlignment="1" applyProtection="1">
      <alignment horizontal="right"/>
    </xf>
    <xf numFmtId="0" fontId="5" fillId="0" borderId="0" xfId="0" applyFont="1" applyFill="1" applyAlignment="1" applyProtection="1">
      <alignment horizontal="right" shrinkToFit="1"/>
    </xf>
    <xf numFmtId="0" fontId="5" fillId="0" borderId="0" xfId="0" applyFont="1" applyAlignment="1" applyProtection="1"/>
    <xf numFmtId="0" fontId="4" fillId="0" borderId="5" xfId="0" applyFont="1" applyFill="1" applyBorder="1" applyAlignment="1" applyProtection="1">
      <alignment vertical="center"/>
    </xf>
    <xf numFmtId="10" fontId="4" fillId="0" borderId="5" xfId="0" applyNumberFormat="1" applyFont="1" applyFill="1" applyBorder="1" applyAlignment="1" applyProtection="1">
      <alignment horizontal="center"/>
    </xf>
    <xf numFmtId="0" fontId="5" fillId="0" borderId="12" xfId="0" applyFont="1" applyBorder="1" applyAlignment="1" applyProtection="1">
      <alignment horizontal="center"/>
    </xf>
    <xf numFmtId="0" fontId="5" fillId="0" borderId="19" xfId="0" applyFont="1" applyBorder="1" applyAlignment="1" applyProtection="1">
      <alignment horizontal="center"/>
    </xf>
    <xf numFmtId="0" fontId="5" fillId="0" borderId="11" xfId="0" applyFont="1" applyBorder="1" applyAlignment="1" applyProtection="1">
      <alignment horizontal="center"/>
    </xf>
    <xf numFmtId="0" fontId="5" fillId="5" borderId="8" xfId="0" applyFont="1" applyFill="1" applyBorder="1" applyAlignment="1" applyProtection="1">
      <alignment horizontal="center"/>
      <protection locked="0"/>
    </xf>
    <xf numFmtId="0" fontId="5" fillId="5" borderId="20" xfId="0" applyFont="1" applyFill="1" applyBorder="1" applyAlignment="1" applyProtection="1">
      <alignment horizontal="center"/>
      <protection locked="0"/>
    </xf>
    <xf numFmtId="0" fontId="5" fillId="5" borderId="20" xfId="0" applyFont="1" applyFill="1" applyBorder="1" applyAlignment="1" applyProtection="1">
      <alignment horizontal="left"/>
      <protection locked="0"/>
    </xf>
    <xf numFmtId="4" fontId="5" fillId="5" borderId="20" xfId="0" applyNumberFormat="1" applyFont="1" applyFill="1" applyBorder="1" applyAlignment="1" applyProtection="1">
      <protection locked="0"/>
    </xf>
    <xf numFmtId="39" fontId="5" fillId="0" borderId="20" xfId="0" applyNumberFormat="1" applyFont="1" applyBorder="1" applyAlignment="1" applyProtection="1"/>
    <xf numFmtId="39" fontId="5" fillId="0" borderId="6" xfId="0" applyNumberFormat="1" applyFont="1" applyBorder="1" applyAlignment="1" applyProtection="1"/>
    <xf numFmtId="4" fontId="5" fillId="5" borderId="6" xfId="0" applyNumberFormat="1" applyFont="1" applyFill="1" applyBorder="1" applyAlignment="1" applyProtection="1">
      <protection locked="0"/>
    </xf>
    <xf numFmtId="4" fontId="5" fillId="5" borderId="8" xfId="0" applyNumberFormat="1" applyFont="1" applyFill="1" applyBorder="1" applyAlignment="1" applyProtection="1">
      <protection locked="0"/>
    </xf>
    <xf numFmtId="0" fontId="5" fillId="0" borderId="5" xfId="0" applyFont="1" applyBorder="1" applyAlignment="1" applyProtection="1">
      <alignment horizontal="center"/>
    </xf>
    <xf numFmtId="0" fontId="5" fillId="0" borderId="21" xfId="0" applyFont="1" applyBorder="1" applyAlignment="1" applyProtection="1">
      <alignment horizontal="center"/>
    </xf>
    <xf numFmtId="0" fontId="5" fillId="5" borderId="6" xfId="0" applyFont="1" applyFill="1" applyBorder="1" applyAlignment="1" applyProtection="1">
      <alignment horizontal="center"/>
      <protection locked="0"/>
    </xf>
    <xf numFmtId="4" fontId="5" fillId="0" borderId="20" xfId="0" applyNumberFormat="1" applyFont="1" applyFill="1" applyBorder="1" applyAlignment="1" applyProtection="1"/>
    <xf numFmtId="4" fontId="5" fillId="0" borderId="20" xfId="0" applyNumberFormat="1" applyFont="1" applyBorder="1" applyAlignment="1" applyProtection="1"/>
    <xf numFmtId="0" fontId="4" fillId="0" borderId="5" xfId="0" applyFont="1" applyFill="1" applyBorder="1" applyAlignment="1" applyProtection="1">
      <alignment horizontal="left" vertical="center" shrinkToFit="1"/>
    </xf>
    <xf numFmtId="49" fontId="4" fillId="0" borderId="5" xfId="0" applyNumberFormat="1" applyFont="1" applyFill="1" applyBorder="1" applyAlignment="1" applyProtection="1">
      <alignment horizontal="left" vertical="center" shrinkToFit="1"/>
    </xf>
    <xf numFmtId="0" fontId="5" fillId="0" borderId="13" xfId="0" applyFont="1" applyBorder="1" applyAlignment="1" applyProtection="1">
      <alignment horizontal="center"/>
    </xf>
    <xf numFmtId="0" fontId="5" fillId="0" borderId="0" xfId="0" applyFont="1" applyBorder="1" applyAlignment="1" applyProtection="1">
      <alignment horizontal="center"/>
    </xf>
    <xf numFmtId="0" fontId="4" fillId="0" borderId="21" xfId="0" applyFont="1" applyBorder="1" applyAlignment="1" applyProtection="1">
      <alignment horizontal="center"/>
    </xf>
    <xf numFmtId="0" fontId="4" fillId="0" borderId="4" xfId="0" applyFont="1" applyBorder="1" applyAlignment="1" applyProtection="1">
      <alignment horizontal="center"/>
    </xf>
    <xf numFmtId="0" fontId="4" fillId="0" borderId="7" xfId="0" applyFont="1" applyFill="1" applyBorder="1" applyAlignment="1" applyProtection="1">
      <alignment horizontal="left" vertical="center"/>
    </xf>
    <xf numFmtId="0" fontId="4" fillId="0" borderId="7" xfId="0" applyFont="1" applyFill="1" applyBorder="1" applyAlignment="1" applyProtection="1">
      <alignment vertical="center"/>
    </xf>
    <xf numFmtId="166" fontId="4" fillId="0" borderId="5" xfId="0" applyNumberFormat="1" applyFont="1" applyFill="1" applyBorder="1" applyAlignment="1" applyProtection="1">
      <alignment horizontal="center" vertical="center"/>
    </xf>
    <xf numFmtId="1" fontId="4" fillId="0" borderId="5" xfId="0" applyNumberFormat="1" applyFont="1" applyFill="1" applyBorder="1" applyAlignment="1" applyProtection="1">
      <alignment horizontal="center" vertical="center"/>
    </xf>
    <xf numFmtId="0" fontId="4" fillId="0" borderId="5" xfId="0" applyFont="1" applyFill="1" applyBorder="1" applyAlignment="1" applyProtection="1">
      <alignment horizontal="left" vertical="center"/>
    </xf>
    <xf numFmtId="175" fontId="7" fillId="0" borderId="9" xfId="0" applyNumberFormat="1" applyFont="1" applyFill="1" applyBorder="1" applyAlignment="1" applyProtection="1">
      <alignment horizontal="right"/>
    </xf>
    <xf numFmtId="10" fontId="4" fillId="5" borderId="5" xfId="0" applyNumberFormat="1" applyFont="1" applyFill="1" applyBorder="1" applyAlignment="1" applyProtection="1">
      <alignment horizontal="center"/>
      <protection locked="0"/>
    </xf>
    <xf numFmtId="7" fontId="4" fillId="5" borderId="5" xfId="0" applyNumberFormat="1" applyFont="1" applyFill="1" applyBorder="1" applyAlignment="1" applyProtection="1">
      <alignment horizontal="right"/>
      <protection locked="0"/>
    </xf>
    <xf numFmtId="39" fontId="4" fillId="5" borderId="5" xfId="0" applyNumberFormat="1" applyFont="1" applyFill="1" applyBorder="1" applyAlignment="1" applyProtection="1">
      <alignment horizontal="right"/>
      <protection locked="0"/>
    </xf>
    <xf numFmtId="39" fontId="4" fillId="5" borderId="7" xfId="0" applyNumberFormat="1" applyFont="1" applyFill="1" applyBorder="1" applyAlignment="1" applyProtection="1">
      <alignment horizontal="right"/>
      <protection locked="0"/>
    </xf>
    <xf numFmtId="174" fontId="7" fillId="0" borderId="9" xfId="0" applyNumberFormat="1" applyFont="1" applyFill="1" applyBorder="1" applyAlignment="1" applyProtection="1">
      <alignment horizontal="right"/>
    </xf>
    <xf numFmtId="7" fontId="4" fillId="0" borderId="5" xfId="0" applyNumberFormat="1" applyFont="1" applyFill="1" applyBorder="1" applyAlignment="1" applyProtection="1">
      <alignment horizontal="right"/>
    </xf>
    <xf numFmtId="0" fontId="5" fillId="5" borderId="7" xfId="0" applyFont="1" applyFill="1" applyBorder="1" applyAlignment="1" applyProtection="1">
      <alignment horizontal="center" shrinkToFit="1"/>
      <protection locked="0"/>
    </xf>
    <xf numFmtId="39" fontId="5" fillId="0" borderId="7" xfId="0" applyNumberFormat="1" applyFont="1" applyFill="1" applyBorder="1" applyAlignment="1" applyProtection="1">
      <alignment horizontal="center"/>
    </xf>
    <xf numFmtId="172" fontId="5" fillId="2" borderId="6" xfId="0" applyNumberFormat="1" applyFont="1" applyFill="1" applyBorder="1" applyAlignment="1" applyProtection="1">
      <alignment horizontal="right"/>
      <protection locked="0"/>
    </xf>
    <xf numFmtId="172" fontId="5" fillId="2" borderId="8" xfId="0" applyNumberFormat="1" applyFont="1" applyFill="1" applyBorder="1" applyAlignment="1" applyProtection="1">
      <alignment horizontal="right"/>
      <protection locked="0"/>
    </xf>
    <xf numFmtId="39" fontId="5" fillId="2" borderId="11" xfId="0" applyNumberFormat="1" applyFont="1" applyFill="1" applyBorder="1" applyAlignment="1" applyProtection="1">
      <alignment horizontal="right"/>
      <protection locked="0"/>
    </xf>
    <xf numFmtId="39" fontId="5" fillId="2" borderId="5" xfId="0" applyNumberFormat="1" applyFont="1" applyFill="1" applyBorder="1" applyAlignment="1" applyProtection="1">
      <alignment horizontal="right"/>
      <protection locked="0"/>
    </xf>
    <xf numFmtId="39" fontId="5" fillId="0" borderId="5" xfId="0" applyNumberFormat="1" applyFont="1" applyFill="1" applyBorder="1" applyAlignment="1" applyProtection="1">
      <alignment horizontal="right"/>
    </xf>
    <xf numFmtId="0" fontId="4" fillId="5" borderId="7" xfId="0" applyFont="1" applyFill="1" applyBorder="1" applyAlignment="1" applyProtection="1">
      <alignment horizontal="center"/>
      <protection locked="0"/>
    </xf>
    <xf numFmtId="0" fontId="0" fillId="0" borderId="12" xfId="0" applyBorder="1" applyAlignment="1" applyProtection="1">
      <alignment horizontal="center"/>
    </xf>
    <xf numFmtId="0" fontId="5" fillId="5" borderId="5" xfId="0" applyFont="1" applyFill="1" applyBorder="1" applyAlignment="1" applyProtection="1">
      <alignment horizontal="center" shrinkToFit="1"/>
      <protection locked="0"/>
    </xf>
    <xf numFmtId="39" fontId="5" fillId="2" borderId="7" xfId="0" applyNumberFormat="1" applyFont="1" applyFill="1" applyBorder="1" applyAlignment="1" applyProtection="1">
      <alignment horizontal="right"/>
      <protection locked="0"/>
    </xf>
    <xf numFmtId="172" fontId="5" fillId="2" borderId="5" xfId="0" applyNumberFormat="1" applyFont="1" applyFill="1" applyBorder="1" applyAlignment="1" applyProtection="1">
      <alignment horizontal="right"/>
      <protection locked="0"/>
    </xf>
    <xf numFmtId="39" fontId="5" fillId="5" borderId="5" xfId="0" applyNumberFormat="1" applyFont="1" applyFill="1" applyBorder="1" applyAlignment="1" applyProtection="1">
      <alignment horizontal="right"/>
      <protection locked="0"/>
    </xf>
    <xf numFmtId="172" fontId="5" fillId="2" borderId="7" xfId="0" applyNumberFormat="1" applyFont="1" applyFill="1" applyBorder="1" applyAlignment="1" applyProtection="1">
      <alignment horizontal="right"/>
      <protection locked="0"/>
    </xf>
    <xf numFmtId="0" fontId="5" fillId="0" borderId="0" xfId="0" applyFont="1" applyBorder="1" applyAlignment="1" applyProtection="1">
      <alignment horizontal="center" wrapText="1"/>
    </xf>
    <xf numFmtId="0" fontId="5" fillId="0" borderId="13"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174" fontId="4" fillId="0" borderId="5" xfId="0" applyNumberFormat="1" applyFont="1" applyFill="1" applyBorder="1" applyAlignment="1" applyProtection="1">
      <alignment horizontal="right"/>
    </xf>
    <xf numFmtId="39" fontId="5" fillId="2" borderId="6" xfId="0" applyNumberFormat="1" applyFont="1" applyFill="1" applyBorder="1" applyAlignment="1" applyProtection="1">
      <alignment horizontal="right"/>
      <protection locked="0"/>
    </xf>
    <xf numFmtId="49" fontId="4" fillId="5" borderId="5" xfId="0" applyNumberFormat="1" applyFont="1" applyFill="1" applyBorder="1" applyAlignment="1" applyProtection="1">
      <alignment horizontal="center" vertical="center"/>
      <protection locked="0"/>
    </xf>
    <xf numFmtId="0" fontId="5" fillId="0" borderId="4" xfId="0" applyFont="1" applyBorder="1" applyAlignment="1" applyProtection="1">
      <alignment horizontal="center"/>
    </xf>
    <xf numFmtId="0" fontId="0" fillId="0" borderId="0" xfId="0" applyAlignment="1" applyProtection="1">
      <alignment horizontal="center" vertical="center" wrapText="1"/>
    </xf>
    <xf numFmtId="0" fontId="0" fillId="0" borderId="4" xfId="0" applyBorder="1" applyAlignment="1" applyProtection="1">
      <alignment horizontal="center" vertical="center" wrapText="1"/>
    </xf>
    <xf numFmtId="0" fontId="0" fillId="0" borderId="5" xfId="0" applyBorder="1" applyAlignment="1" applyProtection="1">
      <alignment horizontal="center"/>
    </xf>
    <xf numFmtId="174" fontId="7" fillId="0" borderId="9" xfId="0" applyNumberFormat="1" applyFont="1" applyFill="1" applyBorder="1" applyAlignment="1" applyProtection="1"/>
    <xf numFmtId="0" fontId="4" fillId="0" borderId="0" xfId="0" applyFont="1" applyBorder="1" applyAlignment="1" applyProtection="1">
      <alignment shrinkToFit="1"/>
    </xf>
    <xf numFmtId="0" fontId="4" fillId="5" borderId="7" xfId="0" applyFont="1" applyFill="1" applyBorder="1" applyAlignment="1" applyProtection="1">
      <alignment vertical="center"/>
      <protection locked="0"/>
    </xf>
    <xf numFmtId="49" fontId="4" fillId="0" borderId="5" xfId="0" applyNumberFormat="1" applyFont="1" applyFill="1" applyBorder="1" applyAlignment="1" applyProtection="1">
      <alignment horizontal="center" vertical="center"/>
    </xf>
    <xf numFmtId="0" fontId="4" fillId="0" borderId="5" xfId="0" applyNumberFormat="1" applyFont="1" applyFill="1" applyBorder="1" applyAlignment="1" applyProtection="1">
      <alignment horizontal="center" vertical="center"/>
    </xf>
    <xf numFmtId="171" fontId="5" fillId="2" borderId="6" xfId="0" applyNumberFormat="1" applyFont="1" applyFill="1" applyBorder="1" applyAlignment="1" applyProtection="1">
      <alignment horizontal="right"/>
      <protection locked="0"/>
    </xf>
    <xf numFmtId="171" fontId="5" fillId="2" borderId="8" xfId="0" applyNumberFormat="1" applyFont="1" applyFill="1" applyBorder="1" applyAlignment="1" applyProtection="1">
      <alignment horizontal="right"/>
      <protection locked="0"/>
    </xf>
    <xf numFmtId="167" fontId="5" fillId="2" borderId="6" xfId="0" applyNumberFormat="1" applyFont="1" applyFill="1" applyBorder="1" applyAlignment="1" applyProtection="1">
      <alignment horizontal="right"/>
      <protection locked="0"/>
    </xf>
    <xf numFmtId="167" fontId="5" fillId="2" borderId="7" xfId="0" applyNumberFormat="1" applyFont="1" applyFill="1" applyBorder="1" applyAlignment="1" applyProtection="1">
      <alignment horizontal="right"/>
      <protection locked="0"/>
    </xf>
    <xf numFmtId="39" fontId="5" fillId="0" borderId="7" xfId="0" applyNumberFormat="1" applyFont="1" applyFill="1" applyBorder="1" applyAlignment="1" applyProtection="1">
      <alignment horizontal="right"/>
    </xf>
    <xf numFmtId="0" fontId="4" fillId="0" borderId="5" xfId="0" applyNumberFormat="1" applyFont="1" applyFill="1" applyBorder="1" applyAlignment="1" applyProtection="1">
      <alignment horizontal="left" vertical="center" shrinkToFit="1"/>
    </xf>
    <xf numFmtId="167" fontId="5" fillId="2" borderId="11" xfId="0" applyNumberFormat="1" applyFont="1" applyFill="1" applyBorder="1" applyAlignment="1" applyProtection="1">
      <alignment horizontal="right"/>
      <protection locked="0"/>
    </xf>
    <xf numFmtId="167" fontId="5" fillId="2" borderId="5" xfId="0" applyNumberFormat="1" applyFont="1" applyFill="1" applyBorder="1" applyAlignment="1" applyProtection="1">
      <alignment horizontal="right"/>
      <protection locked="0"/>
    </xf>
    <xf numFmtId="0" fontId="4" fillId="5" borderId="5" xfId="0" applyFont="1" applyFill="1" applyBorder="1" applyAlignment="1" applyProtection="1">
      <alignment vertical="center"/>
      <protection locked="0"/>
    </xf>
    <xf numFmtId="0" fontId="5" fillId="0" borderId="0" xfId="0" applyFont="1" applyFill="1" applyAlignment="1" applyProtection="1">
      <alignment horizontal="right"/>
    </xf>
    <xf numFmtId="0" fontId="4" fillId="6" borderId="5" xfId="0" applyFont="1" applyFill="1" applyBorder="1" applyAlignment="1" applyProtection="1">
      <alignment horizontal="left" vertical="center" shrinkToFit="1"/>
      <protection locked="0"/>
    </xf>
    <xf numFmtId="39" fontId="3" fillId="0" borderId="2" xfId="0" applyNumberFormat="1" applyFont="1" applyFill="1" applyBorder="1" applyAlignment="1" applyProtection="1">
      <alignment horizontal="right"/>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B5B5"/>
      <rgbColor rgb="0000FF00"/>
      <rgbColor rgb="000000FF"/>
      <rgbColor rgb="00FFFFC9"/>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182128</xdr:colOff>
      <xdr:row>95</xdr:row>
      <xdr:rowOff>138806</xdr:rowOff>
    </xdr:from>
    <xdr:to>
      <xdr:col>14</xdr:col>
      <xdr:colOff>109738</xdr:colOff>
      <xdr:row>105</xdr:row>
      <xdr:rowOff>28316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0978"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editAs="oneCell">
    <xdr:from>
      <xdr:col>9</xdr:col>
      <xdr:colOff>182128</xdr:colOff>
      <xdr:row>107</xdr:row>
      <xdr:rowOff>2880</xdr:rowOff>
    </xdr:from>
    <xdr:to>
      <xdr:col>14</xdr:col>
      <xdr:colOff>109738</xdr:colOff>
      <xdr:row>116</xdr:row>
      <xdr:rowOff>54315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0978" y="26158530"/>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editAs="oneCell">
    <xdr:from>
      <xdr:col>18</xdr:col>
      <xdr:colOff>111262</xdr:colOff>
      <xdr:row>95</xdr:row>
      <xdr:rowOff>138806</xdr:rowOff>
    </xdr:from>
    <xdr:to>
      <xdr:col>23</xdr:col>
      <xdr:colOff>38872</xdr:colOff>
      <xdr:row>105</xdr:row>
      <xdr:rowOff>28316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8962"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12</xdr:col>
      <xdr:colOff>22108</xdr:colOff>
      <xdr:row>105</xdr:row>
      <xdr:rowOff>28316</xdr:rowOff>
    </xdr:from>
    <xdr:to>
      <xdr:col>12</xdr:col>
      <xdr:colOff>22108</xdr:colOff>
      <xdr:row>107</xdr:row>
      <xdr:rowOff>2880</xdr:rowOff>
    </xdr:to>
    <xdr:cxnSp macro="">
      <xdr:nvCxnSpPr>
        <xdr:cNvPr id="5" name="Straight Arrow Connector 4">
          <a:extLst>
            <a:ext uri="{FF2B5EF4-FFF2-40B4-BE49-F238E27FC236}">
              <a16:creationId xmlns:a16="http://schemas.microsoft.com/office/drawing/2014/main" id="{00000000-0008-0000-0000-000005000000}"/>
            </a:ext>
          </a:extLst>
        </xdr:cNvPr>
        <xdr:cNvCxnSpPr>
          <a:cxnSpLocks noChangeAspect="1"/>
          <a:stCxn id="3" idx="0"/>
          <a:endCxn id="2" idx="2"/>
        </xdr:cNvCxnSpPr>
      </xdr:nvCxnSpPr>
      <xdr:spPr>
        <a:xfrm flipV="1">
          <a:off x="2993908" y="25860116"/>
          <a:ext cx="0" cy="298414"/>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204886</xdr:colOff>
      <xdr:row>89</xdr:row>
      <xdr:rowOff>63815</xdr:rowOff>
    </xdr:from>
    <xdr:to>
      <xdr:col>9</xdr:col>
      <xdr:colOff>182128</xdr:colOff>
      <xdr:row>89</xdr:row>
      <xdr:rowOff>63815</xdr:rowOff>
    </xdr:to>
    <xdr:cxnSp macro="">
      <xdr:nvCxnSpPr>
        <xdr:cNvPr id="6" name="Straight Arrow Connector 5">
          <a:extLst>
            <a:ext uri="{FF2B5EF4-FFF2-40B4-BE49-F238E27FC236}">
              <a16:creationId xmlns:a16="http://schemas.microsoft.com/office/drawing/2014/main" id="{00000000-0008-0000-0000-000006000000}"/>
            </a:ext>
          </a:extLst>
        </xdr:cNvPr>
        <xdr:cNvCxnSpPr>
          <a:cxnSpLocks noChangeAspect="1"/>
          <a:stCxn id="14" idx="1"/>
          <a:endCxn id="18" idx="3"/>
        </xdr:cNvCxnSpPr>
      </xdr:nvCxnSpPr>
      <xdr:spPr>
        <a:xfrm flipH="1">
          <a:off x="1443136" y="23304815"/>
          <a:ext cx="967842" cy="0"/>
        </a:xfrm>
        <a:prstGeom prst="straightConnector1">
          <a:avLst/>
        </a:prstGeom>
        <a:ln w="31750">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109738</xdr:colOff>
      <xdr:row>100</xdr:row>
      <xdr:rowOff>83561</xdr:rowOff>
    </xdr:from>
    <xdr:to>
      <xdr:col>18</xdr:col>
      <xdr:colOff>98208</xdr:colOff>
      <xdr:row>100</xdr:row>
      <xdr:rowOff>83561</xdr:rowOff>
    </xdr:to>
    <xdr:cxnSp macro="">
      <xdr:nvCxnSpPr>
        <xdr:cNvPr id="7" name="Straight Arrow Connector 6">
          <a:extLst>
            <a:ext uri="{FF2B5EF4-FFF2-40B4-BE49-F238E27FC236}">
              <a16:creationId xmlns:a16="http://schemas.microsoft.com/office/drawing/2014/main" id="{00000000-0008-0000-0000-000007000000}"/>
            </a:ext>
          </a:extLst>
        </xdr:cNvPr>
        <xdr:cNvCxnSpPr>
          <a:cxnSpLocks noChangeAspect="1"/>
          <a:stCxn id="4" idx="1"/>
          <a:endCxn id="2" idx="3"/>
        </xdr:cNvCxnSpPr>
      </xdr:nvCxnSpPr>
      <xdr:spPr>
        <a:xfrm flipH="1">
          <a:off x="3576838" y="29734886"/>
          <a:ext cx="979070"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194320</xdr:colOff>
      <xdr:row>100</xdr:row>
      <xdr:rowOff>83561</xdr:rowOff>
    </xdr:from>
    <xdr:to>
      <xdr:col>9</xdr:col>
      <xdr:colOff>182128</xdr:colOff>
      <xdr:row>100</xdr:row>
      <xdr:rowOff>83561</xdr:rowOff>
    </xdr:to>
    <xdr:cxnSp macro="">
      <xdr:nvCxnSpPr>
        <xdr:cNvPr id="8" name="Straight Arrow Connector 7">
          <a:extLst>
            <a:ext uri="{FF2B5EF4-FFF2-40B4-BE49-F238E27FC236}">
              <a16:creationId xmlns:a16="http://schemas.microsoft.com/office/drawing/2014/main" id="{00000000-0008-0000-0000-000008000000}"/>
            </a:ext>
          </a:extLst>
        </xdr:cNvPr>
        <xdr:cNvCxnSpPr>
          <a:cxnSpLocks noChangeAspect="1"/>
          <a:stCxn id="12" idx="3"/>
          <a:endCxn id="2" idx="1"/>
        </xdr:cNvCxnSpPr>
      </xdr:nvCxnSpPr>
      <xdr:spPr>
        <a:xfrm>
          <a:off x="1432570" y="29734886"/>
          <a:ext cx="978408"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182128</xdr:colOff>
      <xdr:row>98</xdr:row>
      <xdr:rowOff>114741</xdr:rowOff>
    </xdr:from>
    <xdr:to>
      <xdr:col>14</xdr:col>
      <xdr:colOff>109738</xdr:colOff>
      <xdr:row>101</xdr:row>
      <xdr:rowOff>97043</xdr:rowOff>
    </xdr:to>
    <xdr:sp macro="" textlink="">
      <xdr:nvSpPr>
        <xdr:cNvPr id="9" name="TextBox 4">
          <a:extLst>
            <a:ext uri="{FF2B5EF4-FFF2-40B4-BE49-F238E27FC236}">
              <a16:creationId xmlns:a16="http://schemas.microsoft.com/office/drawing/2014/main" id="{00000000-0008-0000-0000-000009000000}"/>
            </a:ext>
          </a:extLst>
        </xdr:cNvPr>
        <xdr:cNvSpPr txBox="1">
          <a:spLocks noChangeAspect="1"/>
        </xdr:cNvSpPr>
      </xdr:nvSpPr>
      <xdr:spPr>
        <a:xfrm>
          <a:off x="2410978" y="29442216"/>
          <a:ext cx="1165860"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Subcontracts Summary</a:t>
          </a:r>
        </a:p>
      </xdr:txBody>
    </xdr:sp>
    <xdr:clientData/>
  </xdr:twoCellAnchor>
  <xdr:twoCellAnchor>
    <xdr:from>
      <xdr:col>18</xdr:col>
      <xdr:colOff>111260</xdr:colOff>
      <xdr:row>98</xdr:row>
      <xdr:rowOff>51892</xdr:rowOff>
    </xdr:from>
    <xdr:to>
      <xdr:col>23</xdr:col>
      <xdr:colOff>46873</xdr:colOff>
      <xdr:row>102</xdr:row>
      <xdr:rowOff>60141</xdr:rowOff>
    </xdr:to>
    <xdr:sp macro="" textlink="">
      <xdr:nvSpPr>
        <xdr:cNvPr id="10" name="TextBox 16">
          <a:extLst>
            <a:ext uri="{FF2B5EF4-FFF2-40B4-BE49-F238E27FC236}">
              <a16:creationId xmlns:a16="http://schemas.microsoft.com/office/drawing/2014/main" id="{00000000-0008-0000-0000-00000A000000}"/>
            </a:ext>
          </a:extLst>
        </xdr:cNvPr>
        <xdr:cNvSpPr txBox="1">
          <a:spLocks noChangeAspect="1"/>
        </xdr:cNvSpPr>
      </xdr:nvSpPr>
      <xdr:spPr>
        <a:xfrm>
          <a:off x="4568960" y="29379367"/>
          <a:ext cx="1173863"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1 Subcontract Detail</a:t>
          </a:r>
        </a:p>
      </xdr:txBody>
    </xdr:sp>
    <xdr:clientData/>
  </xdr:twoCellAnchor>
  <xdr:twoCellAnchor>
    <xdr:from>
      <xdr:col>9</xdr:col>
      <xdr:colOff>182128</xdr:colOff>
      <xdr:row>109</xdr:row>
      <xdr:rowOff>69128</xdr:rowOff>
    </xdr:from>
    <xdr:to>
      <xdr:col>14</xdr:col>
      <xdr:colOff>109738</xdr:colOff>
      <xdr:row>113</xdr:row>
      <xdr:rowOff>77377</xdr:rowOff>
    </xdr:to>
    <xdr:sp macro="" textlink="">
      <xdr:nvSpPr>
        <xdr:cNvPr id="11" name="TextBox 17">
          <a:extLst>
            <a:ext uri="{FF2B5EF4-FFF2-40B4-BE49-F238E27FC236}">
              <a16:creationId xmlns:a16="http://schemas.microsoft.com/office/drawing/2014/main" id="{00000000-0008-0000-0000-00000B000000}"/>
            </a:ext>
          </a:extLst>
        </xdr:cNvPr>
        <xdr:cNvSpPr txBox="1">
          <a:spLocks noChangeAspect="1"/>
        </xdr:cNvSpPr>
      </xdr:nvSpPr>
      <xdr:spPr>
        <a:xfrm>
          <a:off x="2410978" y="26548628"/>
          <a:ext cx="1165860"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2 Subcontract Detail</a:t>
          </a:r>
        </a:p>
      </xdr:txBody>
    </xdr:sp>
    <xdr:clientData/>
  </xdr:twoCellAnchor>
  <xdr:twoCellAnchor editAs="oneCell">
    <xdr:from>
      <xdr:col>1</xdr:col>
      <xdr:colOff>19060</xdr:colOff>
      <xdr:row>95</xdr:row>
      <xdr:rowOff>138806</xdr:rowOff>
    </xdr:from>
    <xdr:to>
      <xdr:col>5</xdr:col>
      <xdr:colOff>194320</xdr:colOff>
      <xdr:row>105</xdr:row>
      <xdr:rowOff>28316</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10" y="28980506"/>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19058</xdr:colOff>
      <xdr:row>98</xdr:row>
      <xdr:rowOff>46101</xdr:rowOff>
    </xdr:from>
    <xdr:to>
      <xdr:col>5</xdr:col>
      <xdr:colOff>202321</xdr:colOff>
      <xdr:row>102</xdr:row>
      <xdr:rowOff>54350</xdr:rowOff>
    </xdr:to>
    <xdr:sp macro="" textlink="">
      <xdr:nvSpPr>
        <xdr:cNvPr id="13" name="TextBox 18">
          <a:extLst>
            <a:ext uri="{FF2B5EF4-FFF2-40B4-BE49-F238E27FC236}">
              <a16:creationId xmlns:a16="http://schemas.microsoft.com/office/drawing/2014/main" id="{00000000-0008-0000-0000-00000D000000}"/>
            </a:ext>
          </a:extLst>
        </xdr:cNvPr>
        <xdr:cNvSpPr txBox="1">
          <a:spLocks noChangeAspect="1"/>
        </xdr:cNvSpPr>
      </xdr:nvSpPr>
      <xdr:spPr>
        <a:xfrm>
          <a:off x="266708" y="29373576"/>
          <a:ext cx="1173863" cy="655949"/>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Tier 3 Subcontract Detail</a:t>
          </a:r>
        </a:p>
      </xdr:txBody>
    </xdr:sp>
    <xdr:clientData/>
  </xdr:twoCellAnchor>
  <xdr:twoCellAnchor editAs="oneCell">
    <xdr:from>
      <xdr:col>9</xdr:col>
      <xdr:colOff>182128</xdr:colOff>
      <xdr:row>84</xdr:row>
      <xdr:rowOff>119060</xdr:rowOff>
    </xdr:from>
    <xdr:to>
      <xdr:col>14</xdr:col>
      <xdr:colOff>109738</xdr:colOff>
      <xdr:row>94</xdr:row>
      <xdr:rowOff>8570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10978" y="22550435"/>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9</xdr:col>
      <xdr:colOff>134503</xdr:colOff>
      <xdr:row>87</xdr:row>
      <xdr:rowOff>121160</xdr:rowOff>
    </xdr:from>
    <xdr:to>
      <xdr:col>14</xdr:col>
      <xdr:colOff>161925</xdr:colOff>
      <xdr:row>90</xdr:row>
      <xdr:rowOff>103462</xdr:rowOff>
    </xdr:to>
    <xdr:sp macro="" textlink="">
      <xdr:nvSpPr>
        <xdr:cNvPr id="15" name="TextBox 20">
          <a:extLst>
            <a:ext uri="{FF2B5EF4-FFF2-40B4-BE49-F238E27FC236}">
              <a16:creationId xmlns:a16="http://schemas.microsoft.com/office/drawing/2014/main" id="{00000000-0008-0000-0000-00000F000000}"/>
            </a:ext>
          </a:extLst>
        </xdr:cNvPr>
        <xdr:cNvSpPr txBox="1">
          <a:spLocks noChangeAspect="1"/>
        </xdr:cNvSpPr>
      </xdr:nvSpPr>
      <xdr:spPr>
        <a:xfrm>
          <a:off x="2363353" y="23038310"/>
          <a:ext cx="1265672"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Contractor / CM / DB Summary</a:t>
          </a:r>
        </a:p>
      </xdr:txBody>
    </xdr:sp>
    <xdr:clientData/>
  </xdr:twoCellAnchor>
  <xdr:twoCellAnchor editAs="oneCell">
    <xdr:from>
      <xdr:col>18</xdr:col>
      <xdr:colOff>111262</xdr:colOff>
      <xdr:row>84</xdr:row>
      <xdr:rowOff>119060</xdr:rowOff>
    </xdr:from>
    <xdr:to>
      <xdr:col>23</xdr:col>
      <xdr:colOff>38872</xdr:colOff>
      <xdr:row>94</xdr:row>
      <xdr:rowOff>8570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8962" y="22550435"/>
          <a:ext cx="1165860"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18</xdr:col>
      <xdr:colOff>105926</xdr:colOff>
      <xdr:row>87</xdr:row>
      <xdr:rowOff>36433</xdr:rowOff>
    </xdr:from>
    <xdr:to>
      <xdr:col>23</xdr:col>
      <xdr:colOff>41539</xdr:colOff>
      <xdr:row>90</xdr:row>
      <xdr:rowOff>18735</xdr:rowOff>
    </xdr:to>
    <xdr:sp macro="" textlink="">
      <xdr:nvSpPr>
        <xdr:cNvPr id="17" name="TextBox 24">
          <a:extLst>
            <a:ext uri="{FF2B5EF4-FFF2-40B4-BE49-F238E27FC236}">
              <a16:creationId xmlns:a16="http://schemas.microsoft.com/office/drawing/2014/main" id="{00000000-0008-0000-0000-000011000000}"/>
            </a:ext>
          </a:extLst>
        </xdr:cNvPr>
        <xdr:cNvSpPr txBox="1">
          <a:spLocks noChangeAspect="1"/>
        </xdr:cNvSpPr>
      </xdr:nvSpPr>
      <xdr:spPr>
        <a:xfrm>
          <a:off x="4563626" y="22953583"/>
          <a:ext cx="1173863"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Prime Contract Detail</a:t>
          </a:r>
        </a:p>
      </xdr:txBody>
    </xdr:sp>
    <xdr:clientData/>
  </xdr:twoCellAnchor>
  <xdr:twoCellAnchor editAs="oneCell">
    <xdr:from>
      <xdr:col>1</xdr:col>
      <xdr:colOff>29313</xdr:colOff>
      <xdr:row>84</xdr:row>
      <xdr:rowOff>119060</xdr:rowOff>
    </xdr:from>
    <xdr:to>
      <xdr:col>5</xdr:col>
      <xdr:colOff>204886</xdr:colOff>
      <xdr:row>94</xdr:row>
      <xdr:rowOff>8570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963" y="22550435"/>
          <a:ext cx="1166173" cy="1508760"/>
        </a:xfrm>
        <a:prstGeom prst="rect">
          <a:avLst/>
        </a:prstGeom>
        <a:ln w="12700">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19060</xdr:colOff>
      <xdr:row>88</xdr:row>
      <xdr:rowOff>11668</xdr:rowOff>
    </xdr:from>
    <xdr:to>
      <xdr:col>5</xdr:col>
      <xdr:colOff>194320</xdr:colOff>
      <xdr:row>90</xdr:row>
      <xdr:rowOff>155895</xdr:rowOff>
    </xdr:to>
    <xdr:sp macro="" textlink="">
      <xdr:nvSpPr>
        <xdr:cNvPr id="19" name="TextBox 26">
          <a:extLst>
            <a:ext uri="{FF2B5EF4-FFF2-40B4-BE49-F238E27FC236}">
              <a16:creationId xmlns:a16="http://schemas.microsoft.com/office/drawing/2014/main" id="{00000000-0008-0000-0000-000013000000}"/>
            </a:ext>
          </a:extLst>
        </xdr:cNvPr>
        <xdr:cNvSpPr txBox="1">
          <a:spLocks noChangeAspect="1"/>
        </xdr:cNvSpPr>
      </xdr:nvSpPr>
      <xdr:spPr>
        <a:xfrm>
          <a:off x="266710" y="23090743"/>
          <a:ext cx="1165860" cy="46807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ctr"/>
          <a:r>
            <a:rPr lang="en-US" sz="1200" b="1"/>
            <a:t>Change Order Form</a:t>
          </a:r>
        </a:p>
      </xdr:txBody>
    </xdr:sp>
    <xdr:clientData/>
  </xdr:twoCellAnchor>
  <xdr:twoCellAnchor>
    <xdr:from>
      <xdr:col>12</xdr:col>
      <xdr:colOff>22108</xdr:colOff>
      <xdr:row>94</xdr:row>
      <xdr:rowOff>8570</xdr:rowOff>
    </xdr:from>
    <xdr:to>
      <xdr:col>12</xdr:col>
      <xdr:colOff>22108</xdr:colOff>
      <xdr:row>95</xdr:row>
      <xdr:rowOff>138806</xdr:rowOff>
    </xdr:to>
    <xdr:cxnSp macro="">
      <xdr:nvCxnSpPr>
        <xdr:cNvPr id="20" name="Straight Arrow Connector 19">
          <a:extLst>
            <a:ext uri="{FF2B5EF4-FFF2-40B4-BE49-F238E27FC236}">
              <a16:creationId xmlns:a16="http://schemas.microsoft.com/office/drawing/2014/main" id="{00000000-0008-0000-0000-000014000000}"/>
            </a:ext>
          </a:extLst>
        </xdr:cNvPr>
        <xdr:cNvCxnSpPr>
          <a:cxnSpLocks noChangeAspect="1"/>
          <a:stCxn id="2" idx="0"/>
          <a:endCxn id="14" idx="2"/>
        </xdr:cNvCxnSpPr>
      </xdr:nvCxnSpPr>
      <xdr:spPr>
        <a:xfrm flipV="1">
          <a:off x="2993908" y="24059195"/>
          <a:ext cx="0" cy="292161"/>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109738</xdr:colOff>
      <xdr:row>89</xdr:row>
      <xdr:rowOff>63815</xdr:rowOff>
    </xdr:from>
    <xdr:to>
      <xdr:col>18</xdr:col>
      <xdr:colOff>111262</xdr:colOff>
      <xdr:row>89</xdr:row>
      <xdr:rowOff>63815</xdr:rowOff>
    </xdr:to>
    <xdr:cxnSp macro="">
      <xdr:nvCxnSpPr>
        <xdr:cNvPr id="21" name="Straight Arrow Connector 20">
          <a:extLst>
            <a:ext uri="{FF2B5EF4-FFF2-40B4-BE49-F238E27FC236}">
              <a16:creationId xmlns:a16="http://schemas.microsoft.com/office/drawing/2014/main" id="{00000000-0008-0000-0000-000015000000}"/>
            </a:ext>
          </a:extLst>
        </xdr:cNvPr>
        <xdr:cNvCxnSpPr>
          <a:cxnSpLocks noChangeAspect="1"/>
          <a:stCxn id="16" idx="1"/>
          <a:endCxn id="14" idx="3"/>
        </xdr:cNvCxnSpPr>
      </xdr:nvCxnSpPr>
      <xdr:spPr>
        <a:xfrm flipH="1">
          <a:off x="3576838" y="23304815"/>
          <a:ext cx="992124" cy="0"/>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19060</xdr:colOff>
      <xdr:row>92</xdr:row>
      <xdr:rowOff>61900</xdr:rowOff>
    </xdr:from>
    <xdr:to>
      <xdr:col>5</xdr:col>
      <xdr:colOff>194320</xdr:colOff>
      <xdr:row>93</xdr:row>
      <xdr:rowOff>148826</xdr:rowOff>
    </xdr:to>
    <xdr:sp macro="" textlink="">
      <xdr:nvSpPr>
        <xdr:cNvPr id="22" name="TextBox 43">
          <a:extLst>
            <a:ext uri="{FF2B5EF4-FFF2-40B4-BE49-F238E27FC236}">
              <a16:creationId xmlns:a16="http://schemas.microsoft.com/office/drawing/2014/main" id="{00000000-0008-0000-0000-000016000000}"/>
            </a:ext>
          </a:extLst>
        </xdr:cNvPr>
        <xdr:cNvSpPr txBox="1">
          <a:spLocks noChangeAspect="1"/>
        </xdr:cNvSpPr>
      </xdr:nvSpPr>
      <xdr:spPr>
        <a:xfrm>
          <a:off x="266710" y="23788675"/>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1</a:t>
          </a:r>
        </a:p>
      </xdr:txBody>
    </xdr:sp>
    <xdr:clientData/>
  </xdr:twoCellAnchor>
  <xdr:twoCellAnchor>
    <xdr:from>
      <xdr:col>9</xdr:col>
      <xdr:colOff>182128</xdr:colOff>
      <xdr:row>92</xdr:row>
      <xdr:rowOff>76007</xdr:rowOff>
    </xdr:from>
    <xdr:to>
      <xdr:col>14</xdr:col>
      <xdr:colOff>109738</xdr:colOff>
      <xdr:row>94</xdr:row>
      <xdr:rowOff>1008</xdr:rowOff>
    </xdr:to>
    <xdr:sp macro="" textlink="">
      <xdr:nvSpPr>
        <xdr:cNvPr id="23" name="TextBox 44">
          <a:extLst>
            <a:ext uri="{FF2B5EF4-FFF2-40B4-BE49-F238E27FC236}">
              <a16:creationId xmlns:a16="http://schemas.microsoft.com/office/drawing/2014/main" id="{00000000-0008-0000-0000-000017000000}"/>
            </a:ext>
          </a:extLst>
        </xdr:cNvPr>
        <xdr:cNvSpPr txBox="1">
          <a:spLocks noChangeAspect="1"/>
        </xdr:cNvSpPr>
      </xdr:nvSpPr>
      <xdr:spPr>
        <a:xfrm>
          <a:off x="2410978" y="23802782"/>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2</a:t>
          </a:r>
        </a:p>
      </xdr:txBody>
    </xdr:sp>
    <xdr:clientData/>
  </xdr:twoCellAnchor>
  <xdr:twoCellAnchor>
    <xdr:from>
      <xdr:col>18</xdr:col>
      <xdr:colOff>105928</xdr:colOff>
      <xdr:row>92</xdr:row>
      <xdr:rowOff>85532</xdr:rowOff>
    </xdr:from>
    <xdr:to>
      <xdr:col>23</xdr:col>
      <xdr:colOff>33538</xdr:colOff>
      <xdr:row>94</xdr:row>
      <xdr:rowOff>10533</xdr:rowOff>
    </xdr:to>
    <xdr:sp macro="" textlink="">
      <xdr:nvSpPr>
        <xdr:cNvPr id="24" name="TextBox 45">
          <a:extLst>
            <a:ext uri="{FF2B5EF4-FFF2-40B4-BE49-F238E27FC236}">
              <a16:creationId xmlns:a16="http://schemas.microsoft.com/office/drawing/2014/main" id="{00000000-0008-0000-0000-000018000000}"/>
            </a:ext>
          </a:extLst>
        </xdr:cNvPr>
        <xdr:cNvSpPr txBox="1">
          <a:spLocks noChangeAspect="1"/>
        </xdr:cNvSpPr>
      </xdr:nvSpPr>
      <xdr:spPr>
        <a:xfrm>
          <a:off x="4563628" y="23812307"/>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3</a:t>
          </a:r>
        </a:p>
      </xdr:txBody>
    </xdr:sp>
    <xdr:clientData/>
  </xdr:twoCellAnchor>
  <xdr:twoCellAnchor>
    <xdr:from>
      <xdr:col>1</xdr:col>
      <xdr:colOff>19060</xdr:colOff>
      <xdr:row>103</xdr:row>
      <xdr:rowOff>109999</xdr:rowOff>
    </xdr:from>
    <xdr:to>
      <xdr:col>5</xdr:col>
      <xdr:colOff>194320</xdr:colOff>
      <xdr:row>105</xdr:row>
      <xdr:rowOff>35000</xdr:rowOff>
    </xdr:to>
    <xdr:sp macro="" textlink="">
      <xdr:nvSpPr>
        <xdr:cNvPr id="25" name="TextBox 46">
          <a:extLst>
            <a:ext uri="{FF2B5EF4-FFF2-40B4-BE49-F238E27FC236}">
              <a16:creationId xmlns:a16="http://schemas.microsoft.com/office/drawing/2014/main" id="{00000000-0008-0000-0000-000019000000}"/>
            </a:ext>
          </a:extLst>
        </xdr:cNvPr>
        <xdr:cNvSpPr txBox="1">
          <a:spLocks noChangeAspect="1"/>
        </xdr:cNvSpPr>
      </xdr:nvSpPr>
      <xdr:spPr>
        <a:xfrm>
          <a:off x="266710" y="30247099"/>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7</a:t>
          </a:r>
        </a:p>
      </xdr:txBody>
    </xdr:sp>
    <xdr:clientData/>
  </xdr:twoCellAnchor>
  <xdr:twoCellAnchor>
    <xdr:from>
      <xdr:col>9</xdr:col>
      <xdr:colOff>182128</xdr:colOff>
      <xdr:row>103</xdr:row>
      <xdr:rowOff>109537</xdr:rowOff>
    </xdr:from>
    <xdr:to>
      <xdr:col>14</xdr:col>
      <xdr:colOff>109738</xdr:colOff>
      <xdr:row>105</xdr:row>
      <xdr:rowOff>34538</xdr:rowOff>
    </xdr:to>
    <xdr:sp macro="" textlink="">
      <xdr:nvSpPr>
        <xdr:cNvPr id="26" name="TextBox 47">
          <a:extLst>
            <a:ext uri="{FF2B5EF4-FFF2-40B4-BE49-F238E27FC236}">
              <a16:creationId xmlns:a16="http://schemas.microsoft.com/office/drawing/2014/main" id="{00000000-0008-0000-0000-00001A000000}"/>
            </a:ext>
          </a:extLst>
        </xdr:cNvPr>
        <xdr:cNvSpPr txBox="1">
          <a:spLocks noChangeAspect="1"/>
        </xdr:cNvSpPr>
      </xdr:nvSpPr>
      <xdr:spPr>
        <a:xfrm>
          <a:off x="2410978" y="30246637"/>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4</a:t>
          </a:r>
        </a:p>
      </xdr:txBody>
    </xdr:sp>
    <xdr:clientData/>
  </xdr:twoCellAnchor>
  <xdr:twoCellAnchor>
    <xdr:from>
      <xdr:col>18</xdr:col>
      <xdr:colOff>112404</xdr:colOff>
      <xdr:row>103</xdr:row>
      <xdr:rowOff>104775</xdr:rowOff>
    </xdr:from>
    <xdr:to>
      <xdr:col>23</xdr:col>
      <xdr:colOff>40014</xdr:colOff>
      <xdr:row>105</xdr:row>
      <xdr:rowOff>29776</xdr:rowOff>
    </xdr:to>
    <xdr:sp macro="" textlink="">
      <xdr:nvSpPr>
        <xdr:cNvPr id="27" name="TextBox 48">
          <a:extLst>
            <a:ext uri="{FF2B5EF4-FFF2-40B4-BE49-F238E27FC236}">
              <a16:creationId xmlns:a16="http://schemas.microsoft.com/office/drawing/2014/main" id="{00000000-0008-0000-0000-00001B000000}"/>
            </a:ext>
          </a:extLst>
        </xdr:cNvPr>
        <xdr:cNvSpPr txBox="1">
          <a:spLocks noChangeAspect="1"/>
        </xdr:cNvSpPr>
      </xdr:nvSpPr>
      <xdr:spPr>
        <a:xfrm>
          <a:off x="4570104" y="30241875"/>
          <a:ext cx="1165860" cy="248851"/>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5</a:t>
          </a:r>
        </a:p>
      </xdr:txBody>
    </xdr:sp>
    <xdr:clientData/>
  </xdr:twoCellAnchor>
  <xdr:twoCellAnchor>
    <xdr:from>
      <xdr:col>9</xdr:col>
      <xdr:colOff>182888</xdr:colOff>
      <xdr:row>114</xdr:row>
      <xdr:rowOff>129060</xdr:rowOff>
    </xdr:from>
    <xdr:to>
      <xdr:col>14</xdr:col>
      <xdr:colOff>110498</xdr:colOff>
      <xdr:row>116</xdr:row>
      <xdr:rowOff>52390</xdr:rowOff>
    </xdr:to>
    <xdr:sp macro="" textlink="">
      <xdr:nvSpPr>
        <xdr:cNvPr id="28" name="TextBox 49">
          <a:extLst>
            <a:ext uri="{FF2B5EF4-FFF2-40B4-BE49-F238E27FC236}">
              <a16:creationId xmlns:a16="http://schemas.microsoft.com/office/drawing/2014/main" id="{00000000-0008-0000-0000-00001C000000}"/>
            </a:ext>
          </a:extLst>
        </xdr:cNvPr>
        <xdr:cNvSpPr txBox="1">
          <a:spLocks noChangeAspect="1"/>
        </xdr:cNvSpPr>
      </xdr:nvSpPr>
      <xdr:spPr>
        <a:xfrm>
          <a:off x="2411738" y="27418185"/>
          <a:ext cx="1165860" cy="24718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Calibri" pitchFamily="34" charset="0"/>
              <a:ea typeface="+mn-ea"/>
              <a:cs typeface="Arial" charset="0"/>
            </a:defRPr>
          </a:lvl1pPr>
          <a:lvl2pPr marL="457200" algn="l" rtl="0" fontAlgn="base">
            <a:spcBef>
              <a:spcPct val="0"/>
            </a:spcBef>
            <a:spcAft>
              <a:spcPct val="0"/>
            </a:spcAft>
            <a:defRPr kern="1200">
              <a:solidFill>
                <a:schemeClr val="tx1"/>
              </a:solidFill>
              <a:latin typeface="Calibri" pitchFamily="34" charset="0"/>
              <a:ea typeface="+mn-ea"/>
              <a:cs typeface="Arial" charset="0"/>
            </a:defRPr>
          </a:lvl2pPr>
          <a:lvl3pPr marL="914400" algn="l" rtl="0" fontAlgn="base">
            <a:spcBef>
              <a:spcPct val="0"/>
            </a:spcBef>
            <a:spcAft>
              <a:spcPct val="0"/>
            </a:spcAft>
            <a:defRPr kern="1200">
              <a:solidFill>
                <a:schemeClr val="tx1"/>
              </a:solidFill>
              <a:latin typeface="Calibri" pitchFamily="34" charset="0"/>
              <a:ea typeface="+mn-ea"/>
              <a:cs typeface="Arial" charset="0"/>
            </a:defRPr>
          </a:lvl3pPr>
          <a:lvl4pPr marL="1371600" algn="l" rtl="0" fontAlgn="base">
            <a:spcBef>
              <a:spcPct val="0"/>
            </a:spcBef>
            <a:spcAft>
              <a:spcPct val="0"/>
            </a:spcAft>
            <a:defRPr kern="1200">
              <a:solidFill>
                <a:schemeClr val="tx1"/>
              </a:solidFill>
              <a:latin typeface="Calibri" pitchFamily="34" charset="0"/>
              <a:ea typeface="+mn-ea"/>
              <a:cs typeface="Arial" charset="0"/>
            </a:defRPr>
          </a:lvl4pPr>
          <a:lvl5pPr marL="1828800" algn="l" rtl="0" fontAlgn="base">
            <a:spcBef>
              <a:spcPct val="0"/>
            </a:spcBef>
            <a:spcAft>
              <a:spcPct val="0"/>
            </a:spcAft>
            <a:defRPr kern="1200">
              <a:solidFill>
                <a:schemeClr val="tx1"/>
              </a:solidFill>
              <a:latin typeface="Calibri" pitchFamily="34" charset="0"/>
              <a:ea typeface="+mn-ea"/>
              <a:cs typeface="Arial" charset="0"/>
            </a:defRPr>
          </a:lvl5pPr>
          <a:lvl6pPr marL="2286000" algn="l" defTabSz="914400" rtl="0" eaLnBrk="1" latinLnBrk="0" hangingPunct="1">
            <a:defRPr kern="1200">
              <a:solidFill>
                <a:schemeClr val="tx1"/>
              </a:solidFill>
              <a:latin typeface="Calibri" pitchFamily="34" charset="0"/>
              <a:ea typeface="+mn-ea"/>
              <a:cs typeface="Arial" charset="0"/>
            </a:defRPr>
          </a:lvl6pPr>
          <a:lvl7pPr marL="2743200" algn="l" defTabSz="914400" rtl="0" eaLnBrk="1" latinLnBrk="0" hangingPunct="1">
            <a:defRPr kern="1200">
              <a:solidFill>
                <a:schemeClr val="tx1"/>
              </a:solidFill>
              <a:latin typeface="Calibri" pitchFamily="34" charset="0"/>
              <a:ea typeface="+mn-ea"/>
              <a:cs typeface="Arial" charset="0"/>
            </a:defRPr>
          </a:lvl7pPr>
          <a:lvl8pPr marL="3200400" algn="l" defTabSz="914400" rtl="0" eaLnBrk="1" latinLnBrk="0" hangingPunct="1">
            <a:defRPr kern="1200">
              <a:solidFill>
                <a:schemeClr val="tx1"/>
              </a:solidFill>
              <a:latin typeface="Calibri" pitchFamily="34" charset="0"/>
              <a:ea typeface="+mn-ea"/>
              <a:cs typeface="Arial" charset="0"/>
            </a:defRPr>
          </a:lvl8pPr>
          <a:lvl9pPr marL="3657600" algn="l" defTabSz="914400" rtl="0" eaLnBrk="1" latinLnBrk="0" hangingPunct="1">
            <a:defRPr kern="1200">
              <a:solidFill>
                <a:schemeClr val="tx1"/>
              </a:solidFill>
              <a:latin typeface="Calibri" pitchFamily="34" charset="0"/>
              <a:ea typeface="+mn-ea"/>
              <a:cs typeface="Arial" charset="0"/>
            </a:defRPr>
          </a:lvl9pPr>
        </a:lstStyle>
        <a:p>
          <a:pPr algn="r"/>
          <a:r>
            <a:rPr lang="en-US" sz="1000" b="1"/>
            <a:t>Page 6</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B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B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C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0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11</xdr:row>
          <xdr:rowOff>57150</xdr:rowOff>
        </xdr:from>
        <xdr:to>
          <xdr:col>1</xdr:col>
          <xdr:colOff>76200</xdr:colOff>
          <xdr:row>13</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xdr:row>
          <xdr:rowOff>104775</xdr:rowOff>
        </xdr:from>
        <xdr:to>
          <xdr:col>1</xdr:col>
          <xdr:colOff>76200</xdr:colOff>
          <xdr:row>14</xdr:row>
          <xdr:rowOff>38100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13</xdr:row>
          <xdr:rowOff>104775</xdr:rowOff>
        </xdr:from>
        <xdr:to>
          <xdr:col>1</xdr:col>
          <xdr:colOff>76200</xdr:colOff>
          <xdr:row>15</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11</xdr:row>
          <xdr:rowOff>57150</xdr:rowOff>
        </xdr:from>
        <xdr:to>
          <xdr:col>7</xdr:col>
          <xdr:colOff>76200</xdr:colOff>
          <xdr:row>13</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12</xdr:row>
          <xdr:rowOff>104775</xdr:rowOff>
        </xdr:from>
        <xdr:to>
          <xdr:col>7</xdr:col>
          <xdr:colOff>76200</xdr:colOff>
          <xdr:row>14</xdr:row>
          <xdr:rowOff>38100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13</xdr:row>
          <xdr:rowOff>104775</xdr:rowOff>
        </xdr:from>
        <xdr:to>
          <xdr:col>7</xdr:col>
          <xdr:colOff>76200</xdr:colOff>
          <xdr:row>15</xdr:row>
          <xdr:rowOff>38100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127000</xdr:colOff>
      <xdr:row>4</xdr:row>
      <xdr:rowOff>6350</xdr:rowOff>
    </xdr:from>
    <xdr:to>
      <xdr:col>19</xdr:col>
      <xdr:colOff>120650</xdr:colOff>
      <xdr:row>5</xdr:row>
      <xdr:rowOff>12700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584700" y="7048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20</xdr:col>
      <xdr:colOff>133350</xdr:colOff>
      <xdr:row>4</xdr:row>
      <xdr:rowOff>6350</xdr:rowOff>
    </xdr:from>
    <xdr:to>
      <xdr:col>21</xdr:col>
      <xdr:colOff>127000</xdr:colOff>
      <xdr:row>5</xdr:row>
      <xdr:rowOff>12700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086350" y="7048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20</xdr:col>
      <xdr:colOff>133350</xdr:colOff>
      <xdr:row>5</xdr:row>
      <xdr:rowOff>196850</xdr:rowOff>
    </xdr:from>
    <xdr:to>
      <xdr:col>21</xdr:col>
      <xdr:colOff>127000</xdr:colOff>
      <xdr:row>7</xdr:row>
      <xdr:rowOff>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5086350" y="10985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18</xdr:col>
      <xdr:colOff>133350</xdr:colOff>
      <xdr:row>6</xdr:row>
      <xdr:rowOff>0</xdr:rowOff>
    </xdr:from>
    <xdr:to>
      <xdr:col>19</xdr:col>
      <xdr:colOff>127000</xdr:colOff>
      <xdr:row>7</xdr:row>
      <xdr:rowOff>6350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4591050" y="110490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mc:AlternateContent xmlns:mc="http://schemas.openxmlformats.org/markup-compatibility/2006">
    <mc:Choice xmlns:a14="http://schemas.microsoft.com/office/drawing/2010/main" Requires="a14">
      <xdr:twoCellAnchor>
        <xdr:from>
          <xdr:col>6</xdr:col>
          <xdr:colOff>19050</xdr:colOff>
          <xdr:row>10</xdr:row>
          <xdr:rowOff>57150</xdr:rowOff>
        </xdr:from>
        <xdr:to>
          <xdr:col>7</xdr:col>
          <xdr:colOff>76200</xdr:colOff>
          <xdr:row>12</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139700</xdr:colOff>
      <xdr:row>4</xdr:row>
      <xdr:rowOff>0</xdr:rowOff>
    </xdr:from>
    <xdr:to>
      <xdr:col>20</xdr:col>
      <xdr:colOff>133350</xdr:colOff>
      <xdr:row>5</xdr:row>
      <xdr:rowOff>6350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8926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3943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39432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489902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120650</xdr:colOff>
      <xdr:row>4</xdr:row>
      <xdr:rowOff>0</xdr:rowOff>
    </xdr:from>
    <xdr:to>
      <xdr:col>20</xdr:col>
      <xdr:colOff>114300</xdr:colOff>
      <xdr:row>5</xdr:row>
      <xdr:rowOff>6350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876800" y="6667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4</xdr:row>
      <xdr:rowOff>0</xdr:rowOff>
    </xdr:from>
    <xdr:to>
      <xdr:col>22</xdr:col>
      <xdr:colOff>120650</xdr:colOff>
      <xdr:row>5</xdr:row>
      <xdr:rowOff>6350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378450" y="6667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5</xdr:row>
      <xdr:rowOff>190500</xdr:rowOff>
    </xdr:from>
    <xdr:to>
      <xdr:col>22</xdr:col>
      <xdr:colOff>120650</xdr:colOff>
      <xdr:row>6</xdr:row>
      <xdr:rowOff>196850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378450" y="106045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5</xdr:row>
      <xdr:rowOff>196850</xdr:rowOff>
    </xdr:from>
    <xdr:to>
      <xdr:col>20</xdr:col>
      <xdr:colOff>120650</xdr:colOff>
      <xdr:row>7</xdr:row>
      <xdr:rowOff>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883150" y="1066800"/>
          <a:ext cx="241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71</xdr:row>
      <xdr:rowOff>0</xdr:rowOff>
    </xdr:from>
    <xdr:to>
      <xdr:col>20</xdr:col>
      <xdr:colOff>114300</xdr:colOff>
      <xdr:row>72</xdr:row>
      <xdr:rowOff>6350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959350" y="1002792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71</xdr:row>
      <xdr:rowOff>0</xdr:rowOff>
    </xdr:from>
    <xdr:to>
      <xdr:col>22</xdr:col>
      <xdr:colOff>120650</xdr:colOff>
      <xdr:row>72</xdr:row>
      <xdr:rowOff>6350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468620" y="1002792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72</xdr:row>
      <xdr:rowOff>190500</xdr:rowOff>
    </xdr:from>
    <xdr:to>
      <xdr:col>22</xdr:col>
      <xdr:colOff>120650</xdr:colOff>
      <xdr:row>73</xdr:row>
      <xdr:rowOff>196850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468620" y="10416540"/>
          <a:ext cx="245110" cy="204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72</xdr:row>
      <xdr:rowOff>196850</xdr:rowOff>
    </xdr:from>
    <xdr:to>
      <xdr:col>20</xdr:col>
      <xdr:colOff>120650</xdr:colOff>
      <xdr:row>74</xdr:row>
      <xdr:rowOff>0</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4965700" y="10422890"/>
          <a:ext cx="245110" cy="19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87362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375275" y="666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5375275" y="1057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4879975" y="10636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4873625" y="102203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375275" y="102203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375275" y="10610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4879975" y="106172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4873625" y="19773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375275" y="19773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375275" y="201644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4879975" y="2017077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120650</xdr:colOff>
      <xdr:row>77</xdr:row>
      <xdr:rowOff>0</xdr:rowOff>
    </xdr:from>
    <xdr:to>
      <xdr:col>20</xdr:col>
      <xdr:colOff>114300</xdr:colOff>
      <xdr:row>78</xdr:row>
      <xdr:rowOff>6350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87362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77</xdr:row>
      <xdr:rowOff>0</xdr:rowOff>
    </xdr:from>
    <xdr:to>
      <xdr:col>22</xdr:col>
      <xdr:colOff>120650</xdr:colOff>
      <xdr:row>78</xdr:row>
      <xdr:rowOff>6350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375275" y="102012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78</xdr:row>
      <xdr:rowOff>190500</xdr:rowOff>
    </xdr:from>
    <xdr:to>
      <xdr:col>22</xdr:col>
      <xdr:colOff>120650</xdr:colOff>
      <xdr:row>79</xdr:row>
      <xdr:rowOff>196850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5375275" y="105918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78</xdr:row>
      <xdr:rowOff>196850</xdr:rowOff>
    </xdr:from>
    <xdr:to>
      <xdr:col>20</xdr:col>
      <xdr:colOff>120650</xdr:colOff>
      <xdr:row>80</xdr:row>
      <xdr:rowOff>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4879975" y="105981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142</xdr:row>
      <xdr:rowOff>0</xdr:rowOff>
    </xdr:from>
    <xdr:to>
      <xdr:col>20</xdr:col>
      <xdr:colOff>114300</xdr:colOff>
      <xdr:row>143</xdr:row>
      <xdr:rowOff>6350</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487362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142</xdr:row>
      <xdr:rowOff>0</xdr:rowOff>
    </xdr:from>
    <xdr:to>
      <xdr:col>22</xdr:col>
      <xdr:colOff>120650</xdr:colOff>
      <xdr:row>143</xdr:row>
      <xdr:rowOff>6350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375275" y="197548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143</xdr:row>
      <xdr:rowOff>190500</xdr:rowOff>
    </xdr:from>
    <xdr:to>
      <xdr:col>22</xdr:col>
      <xdr:colOff>120650</xdr:colOff>
      <xdr:row>144</xdr:row>
      <xdr:rowOff>196850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375275" y="20145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143</xdr:row>
      <xdr:rowOff>196850</xdr:rowOff>
    </xdr:from>
    <xdr:to>
      <xdr:col>20</xdr:col>
      <xdr:colOff>120650</xdr:colOff>
      <xdr:row>145</xdr:row>
      <xdr:rowOff>0</xdr:rowOff>
    </xdr:to>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4879975" y="20151725"/>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120650</xdr:colOff>
      <xdr:row>207</xdr:row>
      <xdr:rowOff>0</xdr:rowOff>
    </xdr:from>
    <xdr:to>
      <xdr:col>20</xdr:col>
      <xdr:colOff>114300</xdr:colOff>
      <xdr:row>208</xdr:row>
      <xdr:rowOff>6350</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487362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207</xdr:row>
      <xdr:rowOff>0</xdr:rowOff>
    </xdr:from>
    <xdr:to>
      <xdr:col>22</xdr:col>
      <xdr:colOff>120650</xdr:colOff>
      <xdr:row>208</xdr:row>
      <xdr:rowOff>6350</xdr:rowOff>
    </xdr:to>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5375275" y="2928937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127000</xdr:colOff>
      <xdr:row>208</xdr:row>
      <xdr:rowOff>190500</xdr:rowOff>
    </xdr:from>
    <xdr:to>
      <xdr:col>22</xdr:col>
      <xdr:colOff>120650</xdr:colOff>
      <xdr:row>209</xdr:row>
      <xdr:rowOff>196850</xdr:rowOff>
    </xdr:to>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5375275" y="2967990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127000</xdr:colOff>
      <xdr:row>208</xdr:row>
      <xdr:rowOff>196850</xdr:rowOff>
    </xdr:from>
    <xdr:to>
      <xdr:col>20</xdr:col>
      <xdr:colOff>120650</xdr:colOff>
      <xdr:row>210</xdr:row>
      <xdr:rowOff>0</xdr:rowOff>
    </xdr:to>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4879975" y="2968625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139700</xdr:colOff>
      <xdr:row>4</xdr:row>
      <xdr:rowOff>0</xdr:rowOff>
    </xdr:from>
    <xdr:to>
      <xdr:col>20</xdr:col>
      <xdr:colOff>133350</xdr:colOff>
      <xdr:row>5</xdr:row>
      <xdr:rowOff>6350</xdr:rowOff>
    </xdr:to>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489267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4</xdr:row>
      <xdr:rowOff>0</xdr:rowOff>
    </xdr:from>
    <xdr:to>
      <xdr:col>22</xdr:col>
      <xdr:colOff>139700</xdr:colOff>
      <xdr:row>5</xdr:row>
      <xdr:rowOff>6350</xdr:rowOff>
    </xdr:to>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5394325" y="657225"/>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21</xdr:col>
      <xdr:colOff>146050</xdr:colOff>
      <xdr:row>5</xdr:row>
      <xdr:rowOff>190500</xdr:rowOff>
    </xdr:from>
    <xdr:to>
      <xdr:col>22</xdr:col>
      <xdr:colOff>139700</xdr:colOff>
      <xdr:row>6</xdr:row>
      <xdr:rowOff>196850</xdr:rowOff>
    </xdr:to>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5394325" y="1047750"/>
          <a:ext cx="2413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twoCellAnchor>
    <xdr:from>
      <xdr:col>19</xdr:col>
      <xdr:colOff>146050</xdr:colOff>
      <xdr:row>5</xdr:row>
      <xdr:rowOff>196850</xdr:rowOff>
    </xdr:from>
    <xdr:to>
      <xdr:col>20</xdr:col>
      <xdr:colOff>139700</xdr:colOff>
      <xdr:row>7</xdr:row>
      <xdr:rowOff>0</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4899025" y="1054100"/>
          <a:ext cx="2413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O9295"/>
  <sheetViews>
    <sheetView showGridLines="0" showZeros="0" tabSelected="1" zoomScaleNormal="100" workbookViewId="0">
      <selection activeCell="A9" sqref="A9:C9"/>
    </sheetView>
  </sheetViews>
  <sheetFormatPr defaultColWidth="3.7109375" defaultRowHeight="12.75" x14ac:dyDescent="0.2"/>
  <cols>
    <col min="1" max="4" width="3.7109375" style="13" customWidth="1"/>
    <col min="5" max="41" width="3.7109375" style="13"/>
  </cols>
  <sheetData>
    <row r="1" spans="1:41" ht="19.5" x14ac:dyDescent="0.3">
      <c r="A1" s="333" t="s">
        <v>0</v>
      </c>
      <c r="B1" s="333"/>
      <c r="C1" s="333"/>
      <c r="D1" s="333"/>
      <c r="E1" s="333"/>
      <c r="F1" s="333"/>
      <c r="G1" s="333"/>
      <c r="H1" s="333"/>
      <c r="I1" s="333"/>
      <c r="J1" s="333"/>
      <c r="K1" s="333"/>
      <c r="L1" s="333"/>
      <c r="M1" s="333"/>
      <c r="N1" s="333"/>
      <c r="O1" s="333"/>
      <c r="P1" s="333"/>
      <c r="Q1" s="333"/>
      <c r="R1" s="333"/>
      <c r="S1" s="333"/>
      <c r="T1" s="333"/>
      <c r="U1" s="333"/>
      <c r="V1" s="333"/>
      <c r="W1" s="333"/>
      <c r="X1" s="333"/>
    </row>
    <row r="2" spans="1:41" ht="16.5"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57"/>
      <c r="Z2" s="57"/>
      <c r="AA2" s="57"/>
      <c r="AB2" s="57"/>
      <c r="AC2" s="57"/>
      <c r="AD2" s="57"/>
      <c r="AE2" s="57"/>
    </row>
    <row r="3" spans="1:41" ht="3.75" customHeight="1" x14ac:dyDescent="0.2">
      <c r="A3" s="57"/>
      <c r="B3" s="57"/>
      <c r="C3" s="57"/>
      <c r="D3" s="57"/>
      <c r="E3" s="57"/>
      <c r="F3" s="57"/>
      <c r="G3" s="57"/>
      <c r="H3" s="57"/>
      <c r="I3" s="57"/>
      <c r="J3" s="57"/>
      <c r="K3" s="57"/>
      <c r="L3" s="57"/>
      <c r="M3" s="57"/>
      <c r="N3" s="57"/>
      <c r="O3" s="57"/>
      <c r="P3" s="57"/>
      <c r="Q3" s="57"/>
      <c r="R3" s="68"/>
      <c r="S3" s="68"/>
      <c r="T3" s="68"/>
      <c r="U3" s="68"/>
      <c r="V3" s="68"/>
      <c r="W3" s="68"/>
      <c r="X3" s="68"/>
      <c r="Y3" s="57"/>
      <c r="Z3" s="57"/>
      <c r="AA3" s="57"/>
      <c r="AB3" s="57"/>
      <c r="AC3" s="57"/>
      <c r="AD3" s="57"/>
      <c r="AE3" s="57"/>
    </row>
    <row r="4" spans="1:41" ht="15" customHeight="1" x14ac:dyDescent="0.2">
      <c r="A4" s="345" t="s">
        <v>35</v>
      </c>
      <c r="B4" s="345"/>
      <c r="C4" s="345"/>
      <c r="D4" s="345"/>
      <c r="E4" s="345"/>
      <c r="F4" s="345"/>
      <c r="G4" s="345"/>
      <c r="H4" s="345"/>
      <c r="I4" s="345"/>
      <c r="J4" s="345"/>
      <c r="K4" s="345"/>
      <c r="L4" s="345"/>
      <c r="M4" s="345"/>
      <c r="N4" s="345"/>
      <c r="O4" s="345"/>
      <c r="P4" s="345"/>
      <c r="Q4" s="345"/>
      <c r="R4" s="345"/>
      <c r="S4" s="345"/>
      <c r="T4" s="345"/>
      <c r="U4" s="345"/>
      <c r="V4" s="345"/>
      <c r="W4" s="345"/>
      <c r="X4" s="345"/>
      <c r="Y4" s="57"/>
      <c r="Z4" s="57"/>
      <c r="AA4" s="57"/>
      <c r="AB4" s="57"/>
      <c r="AC4" s="57"/>
      <c r="AD4" s="57"/>
      <c r="AE4" s="57"/>
    </row>
    <row r="5" spans="1:41" ht="90" customHeight="1" x14ac:dyDescent="0.2">
      <c r="A5" s="335" t="s">
        <v>554</v>
      </c>
      <c r="B5" s="335"/>
      <c r="C5" s="335"/>
      <c r="D5" s="335"/>
      <c r="E5" s="335"/>
      <c r="F5" s="335"/>
      <c r="G5" s="335"/>
      <c r="H5" s="335"/>
      <c r="I5" s="335"/>
      <c r="J5" s="335"/>
      <c r="K5" s="335"/>
      <c r="L5" s="335"/>
      <c r="M5" s="335"/>
      <c r="N5" s="335"/>
      <c r="O5" s="335"/>
      <c r="P5" s="335"/>
      <c r="Q5" s="335"/>
      <c r="R5" s="335"/>
      <c r="S5" s="335"/>
      <c r="T5" s="335"/>
      <c r="U5" s="335"/>
      <c r="V5" s="335"/>
      <c r="W5" s="335"/>
      <c r="X5" s="335"/>
    </row>
    <row r="6" spans="1:41" ht="41.25" customHeight="1" x14ac:dyDescent="0.2">
      <c r="A6" s="327" t="s">
        <v>338</v>
      </c>
      <c r="B6" s="327"/>
      <c r="C6" s="327"/>
      <c r="D6" s="327"/>
      <c r="E6" s="327"/>
      <c r="F6" s="327"/>
      <c r="G6" s="327"/>
      <c r="H6" s="327"/>
      <c r="I6" s="327"/>
      <c r="J6" s="327"/>
      <c r="K6" s="327"/>
      <c r="L6" s="327"/>
      <c r="M6" s="327"/>
      <c r="N6" s="327"/>
      <c r="O6" s="327"/>
      <c r="P6" s="327"/>
      <c r="Q6" s="327"/>
      <c r="R6" s="327"/>
      <c r="S6" s="327"/>
      <c r="T6" s="327"/>
      <c r="U6" s="327"/>
      <c r="V6" s="327"/>
      <c r="W6" s="327"/>
      <c r="X6" s="327"/>
    </row>
    <row r="7" spans="1:41" ht="4.5" customHeight="1" x14ac:dyDescent="0.2">
      <c r="A7" s="86"/>
      <c r="B7" s="86"/>
      <c r="C7" s="86"/>
      <c r="D7" s="86"/>
      <c r="E7" s="86"/>
      <c r="F7" s="86"/>
      <c r="G7" s="86"/>
      <c r="H7" s="86"/>
      <c r="I7" s="86"/>
      <c r="J7" s="86"/>
      <c r="K7" s="86"/>
      <c r="L7" s="86"/>
      <c r="M7" s="86"/>
      <c r="N7" s="86"/>
      <c r="O7" s="86"/>
      <c r="P7" s="86"/>
      <c r="Q7" s="86"/>
      <c r="R7" s="86"/>
      <c r="S7" s="86"/>
      <c r="T7" s="86"/>
      <c r="U7" s="86"/>
      <c r="V7" s="86"/>
      <c r="W7" s="86"/>
      <c r="X7" s="86"/>
    </row>
    <row r="8" spans="1:41" s="32" customFormat="1" ht="15" customHeight="1" x14ac:dyDescent="0.2">
      <c r="A8" s="321" t="s">
        <v>28</v>
      </c>
      <c r="B8" s="321"/>
      <c r="C8" s="321"/>
      <c r="D8" s="321"/>
      <c r="E8" s="321"/>
      <c r="F8" s="321"/>
      <c r="G8" s="321"/>
      <c r="H8" s="321"/>
      <c r="I8" s="321"/>
      <c r="J8" s="321"/>
      <c r="K8" s="321"/>
      <c r="L8" s="321"/>
      <c r="M8" s="321"/>
      <c r="N8" s="321"/>
      <c r="O8" s="321"/>
      <c r="P8" s="321"/>
      <c r="Q8" s="321"/>
      <c r="R8" s="321"/>
      <c r="S8" s="321"/>
      <c r="T8" s="321"/>
      <c r="U8" s="321"/>
      <c r="V8" s="321"/>
      <c r="W8" s="321"/>
      <c r="X8" s="321"/>
      <c r="Y8" s="113"/>
      <c r="Z8" s="113"/>
      <c r="AA8" s="113"/>
      <c r="AB8" s="113"/>
      <c r="AC8" s="113"/>
      <c r="AD8" s="113"/>
      <c r="AE8" s="113"/>
      <c r="AF8" s="113"/>
      <c r="AG8" s="113"/>
      <c r="AH8" s="113"/>
      <c r="AI8" s="113"/>
      <c r="AJ8" s="113"/>
      <c r="AK8" s="113"/>
      <c r="AL8" s="113"/>
      <c r="AM8" s="113"/>
      <c r="AN8" s="113"/>
      <c r="AO8" s="113"/>
    </row>
    <row r="9" spans="1:41" x14ac:dyDescent="0.2">
      <c r="A9" s="336" t="s">
        <v>29</v>
      </c>
      <c r="B9" s="337"/>
      <c r="C9" s="338"/>
      <c r="D9" s="40" t="s">
        <v>221</v>
      </c>
    </row>
    <row r="10" spans="1:41" ht="4.5" customHeight="1" x14ac:dyDescent="0.2"/>
    <row r="11" spans="1:41" x14ac:dyDescent="0.2">
      <c r="A11" s="339" t="s">
        <v>30</v>
      </c>
      <c r="B11" s="340"/>
      <c r="C11" s="341"/>
      <c r="D11" s="40" t="s">
        <v>222</v>
      </c>
    </row>
    <row r="12" spans="1:41" ht="4.5" customHeight="1" x14ac:dyDescent="0.2"/>
    <row r="13" spans="1:41" x14ac:dyDescent="0.2">
      <c r="A13" s="342" t="s">
        <v>31</v>
      </c>
      <c r="B13" s="343"/>
      <c r="C13" s="344"/>
      <c r="D13" s="40" t="s">
        <v>223</v>
      </c>
    </row>
    <row r="14" spans="1:41" ht="7.5" customHeight="1" x14ac:dyDescent="0.2"/>
    <row r="15" spans="1:41" ht="15" customHeight="1" x14ac:dyDescent="0.2">
      <c r="A15" s="346" t="s">
        <v>36</v>
      </c>
      <c r="B15" s="346"/>
      <c r="C15" s="346"/>
      <c r="D15" s="346"/>
      <c r="E15" s="346"/>
      <c r="F15" s="346"/>
      <c r="G15" s="346"/>
      <c r="H15" s="346"/>
      <c r="I15" s="346"/>
      <c r="J15" s="346"/>
      <c r="K15" s="346"/>
      <c r="L15" s="346"/>
      <c r="M15" s="346"/>
      <c r="N15" s="346"/>
      <c r="O15" s="346"/>
      <c r="P15" s="346"/>
      <c r="Q15" s="346"/>
      <c r="R15" s="346"/>
      <c r="S15" s="346"/>
      <c r="T15" s="346"/>
      <c r="U15" s="346"/>
      <c r="V15" s="346"/>
      <c r="W15" s="346"/>
      <c r="X15" s="346"/>
    </row>
    <row r="16" spans="1:41" ht="72" customHeight="1" x14ac:dyDescent="0.2">
      <c r="A16" s="327" t="s">
        <v>229</v>
      </c>
      <c r="B16" s="327"/>
      <c r="C16" s="327"/>
      <c r="D16" s="327"/>
      <c r="E16" s="327"/>
      <c r="F16" s="327"/>
      <c r="G16" s="327"/>
      <c r="H16" s="327"/>
      <c r="I16" s="327"/>
      <c r="J16" s="327"/>
      <c r="K16" s="327"/>
      <c r="L16" s="327"/>
      <c r="M16" s="327"/>
      <c r="N16" s="327"/>
      <c r="O16" s="327"/>
      <c r="P16" s="327"/>
      <c r="Q16" s="327"/>
      <c r="R16" s="327"/>
      <c r="S16" s="327"/>
      <c r="T16" s="327"/>
      <c r="U16" s="327"/>
      <c r="V16" s="327"/>
      <c r="W16" s="327"/>
      <c r="X16" s="327"/>
    </row>
    <row r="17" spans="1:41" ht="26.25" customHeight="1" x14ac:dyDescent="0.2">
      <c r="A17" s="331" t="s">
        <v>138</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row>
    <row r="18" spans="1:41" ht="4.5" customHeight="1" x14ac:dyDescent="0.2">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41" s="25" customFormat="1" ht="15" customHeight="1" thickBot="1" x14ac:dyDescent="0.25">
      <c r="A19" s="320" t="s">
        <v>33</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105"/>
      <c r="Z19" s="105"/>
      <c r="AA19" s="105"/>
      <c r="AB19" s="105"/>
      <c r="AC19" s="105"/>
      <c r="AD19" s="105"/>
      <c r="AE19" s="105"/>
      <c r="AF19" s="105"/>
      <c r="AG19" s="105"/>
      <c r="AH19" s="105"/>
      <c r="AI19" s="105"/>
      <c r="AJ19" s="105"/>
      <c r="AK19" s="105"/>
      <c r="AL19" s="105"/>
      <c r="AM19" s="105"/>
      <c r="AN19" s="105"/>
      <c r="AO19" s="105"/>
    </row>
    <row r="20" spans="1:41" ht="15" customHeight="1" thickTop="1" x14ac:dyDescent="0.2">
      <c r="A20" s="328" t="s">
        <v>139</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row>
    <row r="21" spans="1:41" s="22" customFormat="1" ht="12" customHeight="1" x14ac:dyDescent="0.2">
      <c r="A21" s="138" t="s">
        <v>3</v>
      </c>
      <c r="B21" s="139" t="s">
        <v>326</v>
      </c>
      <c r="C21" s="139"/>
      <c r="D21" s="139"/>
      <c r="E21" s="140"/>
      <c r="F21" s="140"/>
      <c r="G21" s="140"/>
      <c r="H21" s="140"/>
      <c r="I21" s="140"/>
      <c r="J21" s="140"/>
      <c r="K21" s="140"/>
      <c r="L21" s="140"/>
      <c r="M21" s="140"/>
      <c r="N21" s="140"/>
      <c r="O21" s="140"/>
      <c r="P21" s="140"/>
      <c r="Q21" s="140"/>
      <c r="R21" s="140"/>
      <c r="S21" s="140"/>
      <c r="T21" s="140"/>
      <c r="U21" s="140"/>
      <c r="V21" s="140"/>
      <c r="W21" s="140"/>
      <c r="X21" s="140"/>
      <c r="Y21" s="114"/>
      <c r="Z21" s="114"/>
      <c r="AA21" s="114"/>
      <c r="AB21" s="114"/>
      <c r="AC21" s="114"/>
      <c r="AD21" s="114"/>
      <c r="AE21" s="114"/>
      <c r="AF21" s="114"/>
      <c r="AG21" s="114"/>
      <c r="AH21" s="114"/>
      <c r="AI21" s="114"/>
      <c r="AJ21" s="114"/>
      <c r="AK21" s="114"/>
      <c r="AL21" s="114"/>
      <c r="AM21" s="114"/>
      <c r="AN21" s="114"/>
      <c r="AO21" s="114"/>
    </row>
    <row r="22" spans="1:41" s="22" customFormat="1" ht="12" customHeight="1" x14ac:dyDescent="0.2">
      <c r="A22" s="138" t="s">
        <v>4</v>
      </c>
      <c r="B22" s="139" t="s">
        <v>160</v>
      </c>
      <c r="C22" s="136"/>
      <c r="D22" s="136"/>
      <c r="E22" s="140"/>
      <c r="F22" s="140"/>
      <c r="G22" s="140"/>
      <c r="H22" s="140"/>
      <c r="I22" s="140"/>
      <c r="J22" s="140"/>
      <c r="K22" s="140"/>
      <c r="L22" s="140"/>
      <c r="M22" s="140"/>
      <c r="N22" s="140"/>
      <c r="O22" s="140"/>
      <c r="P22" s="140"/>
      <c r="Q22" s="140"/>
      <c r="R22" s="140"/>
      <c r="S22" s="140"/>
      <c r="T22" s="140"/>
      <c r="U22" s="140"/>
      <c r="V22" s="140"/>
      <c r="W22" s="140"/>
      <c r="X22" s="140"/>
      <c r="Y22" s="114"/>
      <c r="Z22" s="114"/>
      <c r="AA22" s="114"/>
      <c r="AB22" s="114"/>
      <c r="AC22" s="114"/>
      <c r="AD22" s="114"/>
      <c r="AE22" s="114"/>
      <c r="AF22" s="114"/>
      <c r="AG22" s="114"/>
      <c r="AH22" s="114"/>
      <c r="AI22" s="114"/>
      <c r="AJ22" s="114"/>
      <c r="AK22" s="114"/>
      <c r="AL22" s="114"/>
      <c r="AM22" s="114"/>
      <c r="AN22" s="114"/>
      <c r="AO22" s="114"/>
    </row>
    <row r="23" spans="1:41" s="22" customFormat="1" ht="12" customHeight="1" x14ac:dyDescent="0.2">
      <c r="A23" s="138"/>
      <c r="B23" s="140" t="s">
        <v>1</v>
      </c>
      <c r="C23" s="139" t="s">
        <v>327</v>
      </c>
      <c r="D23" s="139"/>
      <c r="E23" s="140"/>
      <c r="F23" s="140"/>
      <c r="G23" s="140"/>
      <c r="H23" s="140"/>
      <c r="I23" s="140"/>
      <c r="J23" s="140"/>
      <c r="K23" s="140"/>
      <c r="L23" s="140"/>
      <c r="M23" s="140"/>
      <c r="N23" s="140"/>
      <c r="O23" s="140"/>
      <c r="P23" s="140"/>
      <c r="Q23" s="140"/>
      <c r="R23" s="140"/>
      <c r="S23" s="140"/>
      <c r="T23" s="140"/>
      <c r="U23" s="140"/>
      <c r="V23" s="140"/>
      <c r="W23" s="140"/>
      <c r="X23" s="140"/>
      <c r="Y23" s="114"/>
      <c r="Z23" s="114"/>
      <c r="AA23" s="114"/>
      <c r="AB23" s="114"/>
      <c r="AC23" s="114"/>
      <c r="AD23" s="114"/>
      <c r="AE23" s="114"/>
      <c r="AF23" s="114"/>
      <c r="AG23" s="114"/>
      <c r="AH23" s="114"/>
      <c r="AI23" s="114"/>
      <c r="AJ23" s="114"/>
      <c r="AK23" s="114"/>
      <c r="AL23" s="114"/>
      <c r="AM23" s="114"/>
      <c r="AN23" s="114"/>
      <c r="AO23" s="114"/>
    </row>
    <row r="24" spans="1:41" s="22" customFormat="1" ht="12" customHeight="1" x14ac:dyDescent="0.2">
      <c r="A24" s="138" t="s">
        <v>5</v>
      </c>
      <c r="B24" s="139" t="s">
        <v>161</v>
      </c>
      <c r="C24" s="139"/>
      <c r="D24" s="139"/>
      <c r="E24" s="140"/>
      <c r="F24" s="140"/>
      <c r="G24" s="140"/>
      <c r="H24" s="140"/>
      <c r="I24" s="140"/>
      <c r="J24" s="140"/>
      <c r="K24" s="140"/>
      <c r="L24" s="140"/>
      <c r="M24" s="140"/>
      <c r="N24" s="140"/>
      <c r="O24" s="140"/>
      <c r="P24" s="140"/>
      <c r="Q24" s="140"/>
      <c r="R24" s="140"/>
      <c r="S24" s="140"/>
      <c r="T24" s="140"/>
      <c r="U24" s="140"/>
      <c r="V24" s="140"/>
      <c r="W24" s="140"/>
      <c r="X24" s="140"/>
      <c r="Y24" s="114"/>
      <c r="Z24" s="114"/>
      <c r="AA24" s="114"/>
      <c r="AB24" s="114"/>
      <c r="AC24" s="114"/>
      <c r="AD24" s="114"/>
      <c r="AE24" s="114"/>
      <c r="AF24" s="114"/>
      <c r="AG24" s="114"/>
      <c r="AH24" s="114"/>
      <c r="AI24" s="114"/>
      <c r="AJ24" s="114"/>
      <c r="AK24" s="114"/>
      <c r="AL24" s="114"/>
      <c r="AM24" s="114"/>
      <c r="AN24" s="114"/>
      <c r="AO24" s="114"/>
    </row>
    <row r="25" spans="1:41" s="22" customFormat="1" ht="12" customHeight="1" x14ac:dyDescent="0.2">
      <c r="A25" s="138"/>
      <c r="B25" s="140" t="s">
        <v>1</v>
      </c>
      <c r="C25" s="139" t="s">
        <v>228</v>
      </c>
      <c r="D25" s="139"/>
      <c r="E25" s="140"/>
      <c r="F25" s="140"/>
      <c r="G25" s="140"/>
      <c r="H25" s="140"/>
      <c r="I25" s="140"/>
      <c r="J25" s="140"/>
      <c r="K25" s="140"/>
      <c r="L25" s="140"/>
      <c r="M25" s="140"/>
      <c r="N25" s="140"/>
      <c r="O25" s="140"/>
      <c r="P25" s="140"/>
      <c r="Q25" s="140"/>
      <c r="R25" s="140"/>
      <c r="S25" s="140"/>
      <c r="T25" s="140"/>
      <c r="U25" s="140"/>
      <c r="V25" s="140"/>
      <c r="W25" s="140"/>
      <c r="X25" s="140"/>
      <c r="Y25" s="114"/>
      <c r="Z25" s="114"/>
      <c r="AA25" s="114"/>
      <c r="AB25" s="114"/>
      <c r="AC25" s="114"/>
      <c r="AD25" s="114"/>
      <c r="AE25" s="114"/>
      <c r="AF25" s="114"/>
      <c r="AG25" s="114"/>
      <c r="AH25" s="114"/>
      <c r="AI25" s="114"/>
      <c r="AJ25" s="114"/>
      <c r="AK25" s="114"/>
      <c r="AL25" s="114"/>
      <c r="AM25" s="114"/>
      <c r="AN25" s="114"/>
      <c r="AO25" s="114"/>
    </row>
    <row r="26" spans="1:41" s="22" customFormat="1" ht="12" customHeight="1" x14ac:dyDescent="0.2">
      <c r="A26" s="138" t="s">
        <v>6</v>
      </c>
      <c r="B26" s="139" t="s">
        <v>226</v>
      </c>
      <c r="C26" s="139"/>
      <c r="D26" s="139"/>
      <c r="E26" s="140"/>
      <c r="F26" s="140"/>
      <c r="G26" s="140"/>
      <c r="H26" s="140"/>
      <c r="I26" s="140"/>
      <c r="J26" s="140"/>
      <c r="K26" s="140"/>
      <c r="L26" s="140"/>
      <c r="M26" s="140"/>
      <c r="N26" s="140"/>
      <c r="O26" s="140"/>
      <c r="P26" s="140"/>
      <c r="Q26" s="140"/>
      <c r="R26" s="140"/>
      <c r="S26" s="140"/>
      <c r="T26" s="140"/>
      <c r="U26" s="140"/>
      <c r="V26" s="140"/>
      <c r="W26" s="140"/>
      <c r="X26" s="140"/>
      <c r="Y26" s="114"/>
      <c r="Z26" s="114"/>
      <c r="AA26" s="114"/>
      <c r="AB26" s="114"/>
      <c r="AC26" s="114"/>
      <c r="AD26" s="114"/>
      <c r="AE26" s="114"/>
      <c r="AF26" s="114"/>
      <c r="AG26" s="114"/>
      <c r="AH26" s="114"/>
      <c r="AI26" s="114"/>
      <c r="AJ26" s="114"/>
      <c r="AK26" s="114"/>
      <c r="AL26" s="114"/>
      <c r="AM26" s="114"/>
      <c r="AN26" s="114"/>
      <c r="AO26" s="114"/>
    </row>
    <row r="27" spans="1:41" s="22" customFormat="1" ht="12" customHeight="1" x14ac:dyDescent="0.2">
      <c r="A27" s="138"/>
      <c r="B27" s="140" t="s">
        <v>1</v>
      </c>
      <c r="C27" s="139" t="s">
        <v>328</v>
      </c>
      <c r="D27" s="139"/>
      <c r="E27" s="140"/>
      <c r="F27" s="140"/>
      <c r="G27" s="140"/>
      <c r="H27" s="140"/>
      <c r="I27" s="140"/>
      <c r="J27" s="140"/>
      <c r="K27" s="140"/>
      <c r="L27" s="140"/>
      <c r="M27" s="140"/>
      <c r="N27" s="140"/>
      <c r="O27" s="140"/>
      <c r="P27" s="140"/>
      <c r="Q27" s="140"/>
      <c r="R27" s="140"/>
      <c r="S27" s="140"/>
      <c r="T27" s="140"/>
      <c r="U27" s="140"/>
      <c r="V27" s="140"/>
      <c r="W27" s="140"/>
      <c r="X27" s="140"/>
      <c r="Y27" s="114"/>
      <c r="Z27" s="114"/>
      <c r="AA27" s="114"/>
      <c r="AB27" s="114"/>
      <c r="AC27" s="114"/>
      <c r="AD27" s="114"/>
      <c r="AE27" s="114"/>
      <c r="AF27" s="114"/>
      <c r="AG27" s="114"/>
      <c r="AH27" s="114"/>
      <c r="AI27" s="114"/>
      <c r="AJ27" s="114"/>
      <c r="AK27" s="114"/>
      <c r="AL27" s="114"/>
      <c r="AM27" s="114"/>
      <c r="AN27" s="114"/>
      <c r="AO27" s="114"/>
    </row>
    <row r="28" spans="1:41" s="22" customFormat="1" ht="12" customHeight="1" x14ac:dyDescent="0.2">
      <c r="A28" s="138" t="s">
        <v>7</v>
      </c>
      <c r="B28" s="139" t="s">
        <v>162</v>
      </c>
      <c r="C28" s="139"/>
      <c r="D28" s="139"/>
      <c r="E28" s="140"/>
      <c r="F28" s="140"/>
      <c r="G28" s="140"/>
      <c r="H28" s="140"/>
      <c r="I28" s="140"/>
      <c r="J28" s="140"/>
      <c r="K28" s="140"/>
      <c r="L28" s="140"/>
      <c r="M28" s="140"/>
      <c r="N28" s="140"/>
      <c r="O28" s="140"/>
      <c r="P28" s="140"/>
      <c r="Q28" s="140"/>
      <c r="R28" s="140"/>
      <c r="S28" s="140"/>
      <c r="T28" s="140"/>
      <c r="U28" s="140"/>
      <c r="V28" s="140"/>
      <c r="W28" s="140"/>
      <c r="X28" s="140"/>
      <c r="Y28" s="114"/>
      <c r="Z28" s="114"/>
      <c r="AA28" s="114"/>
      <c r="AB28" s="114"/>
      <c r="AC28" s="114"/>
      <c r="AD28" s="114"/>
      <c r="AE28" s="114"/>
      <c r="AF28" s="114"/>
      <c r="AG28" s="114"/>
      <c r="AH28" s="114"/>
      <c r="AI28" s="114"/>
      <c r="AJ28" s="114"/>
      <c r="AK28" s="114"/>
      <c r="AL28" s="114"/>
      <c r="AM28" s="114"/>
      <c r="AN28" s="114"/>
      <c r="AO28" s="114"/>
    </row>
    <row r="29" spans="1:41" s="22" customFormat="1" ht="12" customHeight="1" x14ac:dyDescent="0.2">
      <c r="A29" s="138"/>
      <c r="B29" s="140" t="s">
        <v>1</v>
      </c>
      <c r="C29" s="139" t="s">
        <v>225</v>
      </c>
      <c r="D29" s="139"/>
      <c r="E29" s="140"/>
      <c r="F29" s="140"/>
      <c r="G29" s="140"/>
      <c r="H29" s="140"/>
      <c r="I29" s="140"/>
      <c r="J29" s="140"/>
      <c r="K29" s="140"/>
      <c r="L29" s="140"/>
      <c r="M29" s="140"/>
      <c r="N29" s="140"/>
      <c r="O29" s="140"/>
      <c r="P29" s="140"/>
      <c r="Q29" s="140"/>
      <c r="R29" s="140"/>
      <c r="S29" s="140"/>
      <c r="T29" s="140"/>
      <c r="U29" s="140"/>
      <c r="V29" s="140"/>
      <c r="W29" s="140"/>
      <c r="X29" s="140"/>
      <c r="Y29" s="114"/>
      <c r="Z29" s="114"/>
      <c r="AA29" s="114"/>
      <c r="AB29" s="114"/>
      <c r="AC29" s="114"/>
      <c r="AD29" s="114"/>
      <c r="AE29" s="114"/>
      <c r="AF29" s="114"/>
      <c r="AG29" s="114"/>
      <c r="AH29" s="114"/>
      <c r="AI29" s="114"/>
      <c r="AJ29" s="114"/>
      <c r="AK29" s="114"/>
      <c r="AL29" s="114"/>
      <c r="AM29" s="114"/>
      <c r="AN29" s="114"/>
      <c r="AO29" s="114"/>
    </row>
    <row r="30" spans="1:41" s="22" customFormat="1" ht="12" customHeight="1" x14ac:dyDescent="0.2">
      <c r="A30" s="138"/>
      <c r="B30" s="140" t="s">
        <v>2</v>
      </c>
      <c r="C30" s="139" t="s">
        <v>216</v>
      </c>
      <c r="D30" s="139"/>
      <c r="E30" s="140"/>
      <c r="F30" s="140"/>
      <c r="G30" s="140"/>
      <c r="H30" s="140"/>
      <c r="I30" s="140"/>
      <c r="J30" s="140"/>
      <c r="K30" s="140"/>
      <c r="L30" s="140"/>
      <c r="M30" s="140"/>
      <c r="N30" s="140"/>
      <c r="O30" s="140"/>
      <c r="P30" s="140"/>
      <c r="Q30" s="140"/>
      <c r="R30" s="140"/>
      <c r="S30" s="140"/>
      <c r="T30" s="140"/>
      <c r="U30" s="140"/>
      <c r="V30" s="140"/>
      <c r="W30" s="140"/>
      <c r="X30" s="140"/>
      <c r="Y30" s="114"/>
      <c r="Z30" s="114"/>
      <c r="AA30" s="114"/>
      <c r="AB30" s="114"/>
      <c r="AC30" s="114"/>
      <c r="AD30" s="114"/>
      <c r="AE30" s="114"/>
      <c r="AF30" s="114"/>
      <c r="AG30" s="114"/>
      <c r="AH30" s="114"/>
      <c r="AI30" s="114"/>
      <c r="AJ30" s="114"/>
      <c r="AK30" s="114"/>
      <c r="AL30" s="114"/>
      <c r="AM30" s="114"/>
      <c r="AN30" s="114"/>
      <c r="AO30" s="114"/>
    </row>
    <row r="31" spans="1:41" s="22" customFormat="1" ht="12" customHeight="1" x14ac:dyDescent="0.2">
      <c r="A31" s="138"/>
      <c r="B31" s="140"/>
      <c r="C31" s="139"/>
      <c r="D31" s="139" t="s">
        <v>217</v>
      </c>
      <c r="E31" s="140"/>
      <c r="F31" s="140"/>
      <c r="G31" s="140"/>
      <c r="H31" s="140"/>
      <c r="I31" s="140"/>
      <c r="J31" s="140"/>
      <c r="K31" s="140"/>
      <c r="L31" s="140"/>
      <c r="M31" s="140"/>
      <c r="N31" s="140"/>
      <c r="O31" s="140"/>
      <c r="P31" s="140"/>
      <c r="Q31" s="140"/>
      <c r="R31" s="140"/>
      <c r="S31" s="140"/>
      <c r="T31" s="140"/>
      <c r="U31" s="140"/>
      <c r="V31" s="140"/>
      <c r="W31" s="140"/>
      <c r="X31" s="140"/>
      <c r="Y31" s="114"/>
      <c r="Z31" s="114"/>
      <c r="AA31" s="114"/>
      <c r="AB31" s="114"/>
      <c r="AC31" s="114"/>
      <c r="AD31" s="114"/>
      <c r="AE31" s="114"/>
      <c r="AF31" s="114"/>
      <c r="AG31" s="114"/>
      <c r="AH31" s="114"/>
      <c r="AI31" s="114"/>
      <c r="AJ31" s="114"/>
      <c r="AK31" s="114"/>
      <c r="AL31" s="114"/>
      <c r="AM31" s="114"/>
      <c r="AN31" s="114"/>
      <c r="AO31" s="114"/>
    </row>
    <row r="32" spans="1:41" s="22" customFormat="1" ht="12" customHeight="1" x14ac:dyDescent="0.2">
      <c r="A32" s="138"/>
      <c r="B32" s="140"/>
      <c r="C32" s="139"/>
      <c r="D32" s="139" t="s">
        <v>218</v>
      </c>
      <c r="E32" s="140"/>
      <c r="F32" s="140"/>
      <c r="G32" s="140"/>
      <c r="H32" s="140"/>
      <c r="I32" s="140"/>
      <c r="J32" s="140"/>
      <c r="K32" s="140"/>
      <c r="L32" s="140"/>
      <c r="M32" s="140"/>
      <c r="N32" s="140"/>
      <c r="O32" s="140"/>
      <c r="P32" s="140"/>
      <c r="Q32" s="140"/>
      <c r="R32" s="140"/>
      <c r="S32" s="140"/>
      <c r="T32" s="140"/>
      <c r="U32" s="140"/>
      <c r="V32" s="140"/>
      <c r="W32" s="140"/>
      <c r="X32" s="140"/>
      <c r="Y32" s="114"/>
      <c r="Z32" s="114"/>
      <c r="AA32" s="114"/>
      <c r="AB32" s="114"/>
      <c r="AC32" s="114"/>
      <c r="AD32" s="114"/>
      <c r="AE32" s="114"/>
      <c r="AF32" s="114"/>
      <c r="AG32" s="114"/>
      <c r="AH32" s="114"/>
      <c r="AI32" s="114"/>
      <c r="AJ32" s="114"/>
      <c r="AK32" s="114"/>
      <c r="AL32" s="114"/>
      <c r="AM32" s="114"/>
      <c r="AN32" s="114"/>
      <c r="AO32" s="114"/>
    </row>
    <row r="33" spans="1:41" s="22" customFormat="1" ht="12" customHeight="1" x14ac:dyDescent="0.2">
      <c r="A33" s="138"/>
      <c r="B33" s="140"/>
      <c r="C33" s="139"/>
      <c r="D33" s="139" t="s">
        <v>219</v>
      </c>
      <c r="E33" s="140"/>
      <c r="F33" s="140"/>
      <c r="G33" s="140"/>
      <c r="H33" s="140"/>
      <c r="I33" s="140"/>
      <c r="J33" s="140"/>
      <c r="K33" s="140"/>
      <c r="L33" s="140"/>
      <c r="M33" s="140"/>
      <c r="N33" s="140"/>
      <c r="O33" s="140"/>
      <c r="P33" s="140"/>
      <c r="Q33" s="140"/>
      <c r="R33" s="140"/>
      <c r="S33" s="140"/>
      <c r="T33" s="140"/>
      <c r="U33" s="140"/>
      <c r="V33" s="140"/>
      <c r="W33" s="140"/>
      <c r="X33" s="140"/>
      <c r="Y33" s="114"/>
      <c r="Z33" s="114"/>
      <c r="AA33" s="114"/>
      <c r="AB33" s="114"/>
      <c r="AC33" s="114"/>
      <c r="AD33" s="114"/>
      <c r="AE33" s="114"/>
      <c r="AF33" s="114"/>
      <c r="AG33" s="114"/>
      <c r="AH33" s="114"/>
      <c r="AI33" s="114"/>
      <c r="AJ33" s="114"/>
      <c r="AK33" s="114"/>
      <c r="AL33" s="114"/>
      <c r="AM33" s="114"/>
      <c r="AN33" s="114"/>
      <c r="AO33" s="114"/>
    </row>
    <row r="34" spans="1:41" s="22" customFormat="1" ht="12" customHeight="1" x14ac:dyDescent="0.2">
      <c r="A34" s="138" t="s">
        <v>8</v>
      </c>
      <c r="B34" s="139" t="s">
        <v>163</v>
      </c>
      <c r="C34" s="136"/>
      <c r="D34" s="136"/>
      <c r="E34" s="136"/>
      <c r="F34" s="136"/>
      <c r="G34" s="136"/>
      <c r="H34" s="136"/>
      <c r="I34" s="136"/>
      <c r="J34" s="136"/>
      <c r="K34" s="136"/>
      <c r="L34" s="136"/>
      <c r="M34" s="136"/>
      <c r="N34" s="139"/>
      <c r="O34" s="139"/>
      <c r="P34" s="139"/>
      <c r="Q34" s="139"/>
      <c r="R34" s="139"/>
      <c r="S34" s="139"/>
      <c r="T34" s="139"/>
      <c r="U34" s="139"/>
      <c r="V34" s="139"/>
      <c r="W34" s="139"/>
      <c r="X34" s="139"/>
      <c r="Y34" s="114"/>
      <c r="Z34" s="114"/>
      <c r="AA34" s="114"/>
      <c r="AB34" s="114"/>
      <c r="AC34" s="114"/>
      <c r="AD34" s="114"/>
      <c r="AE34" s="114"/>
      <c r="AF34" s="114"/>
      <c r="AG34" s="114"/>
      <c r="AH34" s="114"/>
      <c r="AI34" s="114"/>
      <c r="AJ34" s="114"/>
      <c r="AK34" s="114"/>
      <c r="AL34" s="114"/>
      <c r="AM34" s="114"/>
      <c r="AN34" s="114"/>
      <c r="AO34" s="114"/>
    </row>
    <row r="35" spans="1:41" s="22" customFormat="1" ht="25.5" customHeight="1" x14ac:dyDescent="0.2">
      <c r="A35" s="136"/>
      <c r="B35" s="140" t="s">
        <v>1</v>
      </c>
      <c r="C35" s="317" t="s">
        <v>329</v>
      </c>
      <c r="D35" s="317"/>
      <c r="E35" s="317"/>
      <c r="F35" s="317"/>
      <c r="G35" s="317"/>
      <c r="H35" s="317"/>
      <c r="I35" s="317"/>
      <c r="J35" s="317"/>
      <c r="K35" s="317"/>
      <c r="L35" s="317"/>
      <c r="M35" s="317"/>
      <c r="N35" s="317"/>
      <c r="O35" s="317"/>
      <c r="P35" s="317"/>
      <c r="Q35" s="317"/>
      <c r="R35" s="317"/>
      <c r="S35" s="317"/>
      <c r="T35" s="317"/>
      <c r="U35" s="317"/>
      <c r="V35" s="317"/>
      <c r="W35" s="317"/>
      <c r="X35" s="317"/>
      <c r="Y35" s="114"/>
      <c r="Z35" s="114"/>
      <c r="AA35" s="114"/>
      <c r="AB35" s="114"/>
      <c r="AC35" s="114"/>
      <c r="AD35" s="114"/>
      <c r="AE35" s="114"/>
      <c r="AF35" s="114"/>
      <c r="AG35" s="114"/>
      <c r="AH35" s="114"/>
      <c r="AI35" s="114"/>
      <c r="AJ35" s="114"/>
      <c r="AK35" s="114"/>
      <c r="AL35" s="114"/>
      <c r="AM35" s="114"/>
      <c r="AN35" s="114"/>
      <c r="AO35" s="114"/>
    </row>
    <row r="36" spans="1:41" s="22" customFormat="1" ht="12" customHeight="1" x14ac:dyDescent="0.2">
      <c r="A36" s="141" t="s">
        <v>140</v>
      </c>
      <c r="B36" s="327" t="s">
        <v>64</v>
      </c>
      <c r="C36" s="327"/>
      <c r="D36" s="327"/>
      <c r="E36" s="327"/>
      <c r="F36" s="327"/>
      <c r="G36" s="327"/>
      <c r="H36" s="327"/>
      <c r="I36" s="327"/>
      <c r="J36" s="327"/>
      <c r="K36" s="327"/>
      <c r="L36" s="327"/>
      <c r="M36" s="327"/>
      <c r="N36" s="327"/>
      <c r="O36" s="327"/>
      <c r="P36" s="327"/>
      <c r="Q36" s="327"/>
      <c r="R36" s="327"/>
      <c r="S36" s="327"/>
      <c r="T36" s="327"/>
      <c r="U36" s="327"/>
      <c r="V36" s="327"/>
      <c r="W36" s="327"/>
      <c r="X36" s="327"/>
      <c r="Y36" s="114"/>
      <c r="Z36" s="114"/>
      <c r="AA36" s="114"/>
      <c r="AB36" s="114"/>
      <c r="AC36" s="114"/>
      <c r="AD36" s="114"/>
      <c r="AE36" s="114"/>
      <c r="AF36" s="114"/>
      <c r="AG36" s="114"/>
      <c r="AH36" s="114"/>
      <c r="AI36" s="114"/>
      <c r="AJ36" s="114"/>
      <c r="AK36" s="114"/>
      <c r="AL36" s="114"/>
      <c r="AM36" s="114"/>
      <c r="AN36" s="114"/>
      <c r="AO36" s="114"/>
    </row>
    <row r="37" spans="1:41" s="22" customFormat="1" ht="12" customHeight="1" x14ac:dyDescent="0.2">
      <c r="A37" s="60"/>
      <c r="B37" s="138" t="s">
        <v>59</v>
      </c>
      <c r="C37" s="330" t="s">
        <v>350</v>
      </c>
      <c r="D37" s="331"/>
      <c r="E37" s="331"/>
      <c r="F37" s="331"/>
      <c r="G37" s="331"/>
      <c r="H37" s="331"/>
      <c r="I37" s="331"/>
      <c r="J37" s="331"/>
      <c r="K37" s="331"/>
      <c r="L37" s="331"/>
      <c r="M37" s="331"/>
      <c r="N37" s="331"/>
      <c r="O37" s="331"/>
      <c r="P37" s="331"/>
      <c r="Q37" s="331"/>
      <c r="R37" s="331"/>
      <c r="S37" s="331"/>
      <c r="T37" s="331"/>
      <c r="U37" s="331"/>
      <c r="V37" s="331"/>
      <c r="W37" s="331"/>
      <c r="X37" s="331"/>
      <c r="Y37" s="114"/>
      <c r="Z37" s="114"/>
      <c r="AA37" s="114"/>
      <c r="AB37" s="114"/>
      <c r="AC37" s="114"/>
      <c r="AD37" s="114"/>
      <c r="AE37" s="114"/>
      <c r="AF37" s="114"/>
      <c r="AG37" s="114"/>
      <c r="AH37" s="114"/>
      <c r="AI37" s="114"/>
      <c r="AJ37" s="114"/>
      <c r="AK37" s="114"/>
      <c r="AL37" s="114"/>
      <c r="AM37" s="114"/>
      <c r="AN37" s="114"/>
      <c r="AO37" s="114"/>
    </row>
    <row r="38" spans="1:41" s="22" customFormat="1" ht="60" customHeight="1" x14ac:dyDescent="0.2">
      <c r="A38" s="60"/>
      <c r="B38" s="138"/>
      <c r="C38" s="256" t="s">
        <v>65</v>
      </c>
      <c r="D38" s="330" t="s">
        <v>351</v>
      </c>
      <c r="E38" s="331"/>
      <c r="F38" s="331"/>
      <c r="G38" s="331"/>
      <c r="H38" s="331"/>
      <c r="I38" s="331"/>
      <c r="J38" s="331"/>
      <c r="K38" s="331"/>
      <c r="L38" s="331"/>
      <c r="M38" s="331"/>
      <c r="N38" s="331"/>
      <c r="O38" s="331"/>
      <c r="P38" s="331"/>
      <c r="Q38" s="331"/>
      <c r="R38" s="331"/>
      <c r="S38" s="331"/>
      <c r="T38" s="331"/>
      <c r="U38" s="331"/>
      <c r="V38" s="331"/>
      <c r="W38" s="331"/>
      <c r="X38" s="331"/>
      <c r="Y38" s="114"/>
      <c r="Z38" s="114"/>
      <c r="AA38" s="114"/>
      <c r="AB38" s="114"/>
      <c r="AC38" s="114"/>
      <c r="AD38" s="114"/>
      <c r="AE38" s="114"/>
      <c r="AF38" s="114"/>
      <c r="AG38" s="114"/>
      <c r="AH38" s="114"/>
      <c r="AI38" s="114"/>
      <c r="AJ38" s="114"/>
      <c r="AK38" s="114"/>
      <c r="AL38" s="114"/>
      <c r="AM38" s="114"/>
      <c r="AN38" s="114"/>
      <c r="AO38" s="114"/>
    </row>
    <row r="39" spans="1:41" s="22" customFormat="1" ht="12" customHeight="1" x14ac:dyDescent="0.2">
      <c r="A39" s="60"/>
      <c r="B39" s="138" t="s">
        <v>60</v>
      </c>
      <c r="C39" s="330" t="s">
        <v>48</v>
      </c>
      <c r="D39" s="331"/>
      <c r="E39" s="331"/>
      <c r="F39" s="331"/>
      <c r="G39" s="331"/>
      <c r="H39" s="331"/>
      <c r="I39" s="331"/>
      <c r="J39" s="331"/>
      <c r="K39" s="331"/>
      <c r="L39" s="331"/>
      <c r="M39" s="331"/>
      <c r="N39" s="331"/>
      <c r="O39" s="331"/>
      <c r="P39" s="331"/>
      <c r="Q39" s="331"/>
      <c r="R39" s="331"/>
      <c r="S39" s="331"/>
      <c r="T39" s="331"/>
      <c r="U39" s="331"/>
      <c r="V39" s="331"/>
      <c r="W39" s="331"/>
      <c r="X39" s="331"/>
      <c r="Y39" s="114"/>
      <c r="Z39" s="114"/>
      <c r="AA39" s="114"/>
      <c r="AB39" s="114"/>
      <c r="AC39" s="114"/>
      <c r="AD39" s="114"/>
      <c r="AE39" s="114"/>
      <c r="AF39" s="114"/>
      <c r="AG39" s="114"/>
      <c r="AH39" s="114"/>
      <c r="AI39" s="114"/>
      <c r="AJ39" s="114"/>
      <c r="AK39" s="114"/>
      <c r="AL39" s="114"/>
      <c r="AM39" s="114"/>
      <c r="AN39" s="114"/>
      <c r="AO39" s="114"/>
    </row>
    <row r="40" spans="1:41" s="22" customFormat="1" ht="37.5" customHeight="1" x14ac:dyDescent="0.2">
      <c r="A40" s="136"/>
      <c r="B40" s="60"/>
      <c r="C40" s="140" t="s">
        <v>65</v>
      </c>
      <c r="D40" s="330" t="s">
        <v>325</v>
      </c>
      <c r="E40" s="331"/>
      <c r="F40" s="331"/>
      <c r="G40" s="331"/>
      <c r="H40" s="331"/>
      <c r="I40" s="331"/>
      <c r="J40" s="331"/>
      <c r="K40" s="331"/>
      <c r="L40" s="331"/>
      <c r="M40" s="331"/>
      <c r="N40" s="331"/>
      <c r="O40" s="331"/>
      <c r="P40" s="331"/>
      <c r="Q40" s="331"/>
      <c r="R40" s="331"/>
      <c r="S40" s="331"/>
      <c r="T40" s="331"/>
      <c r="U40" s="331"/>
      <c r="V40" s="331"/>
      <c r="W40" s="331"/>
      <c r="X40" s="331"/>
      <c r="Y40" s="114"/>
      <c r="Z40" s="114"/>
      <c r="AA40" s="114"/>
      <c r="AB40" s="114"/>
      <c r="AC40" s="114"/>
      <c r="AD40" s="114"/>
      <c r="AE40" s="114"/>
      <c r="AF40" s="114"/>
      <c r="AG40" s="114"/>
      <c r="AH40" s="114"/>
      <c r="AI40" s="114"/>
      <c r="AJ40" s="114"/>
      <c r="AK40" s="114"/>
      <c r="AL40" s="114"/>
      <c r="AM40" s="114"/>
      <c r="AN40" s="114"/>
      <c r="AO40" s="114"/>
    </row>
    <row r="41" spans="1:41" ht="12" customHeight="1" thickBot="1" x14ac:dyDescent="0.25">
      <c r="A41" s="71"/>
      <c r="B41" s="71"/>
      <c r="C41" s="71"/>
      <c r="D41" s="71"/>
      <c r="E41" s="71"/>
      <c r="F41" s="71"/>
      <c r="G41" s="71"/>
      <c r="H41" s="71"/>
      <c r="I41" s="71"/>
      <c r="J41" s="71"/>
      <c r="K41" s="71"/>
      <c r="L41" s="71"/>
      <c r="M41" s="71"/>
      <c r="N41" s="71"/>
      <c r="O41" s="71"/>
      <c r="P41" s="71"/>
      <c r="Q41" s="71"/>
      <c r="R41" s="71"/>
      <c r="S41" s="71"/>
      <c r="T41" s="71"/>
      <c r="U41" s="71"/>
      <c r="V41" s="71"/>
      <c r="W41" s="71"/>
      <c r="X41" s="135" t="s">
        <v>37</v>
      </c>
    </row>
    <row r="42" spans="1:41" ht="12.75" customHeight="1" x14ac:dyDescent="0.2">
      <c r="A42" s="54" t="s">
        <v>77</v>
      </c>
      <c r="B42" s="69"/>
      <c r="C42" s="69"/>
      <c r="D42" s="69"/>
      <c r="E42" s="69"/>
      <c r="F42" s="69"/>
      <c r="G42" s="69"/>
      <c r="H42" s="69"/>
      <c r="I42" s="69"/>
      <c r="J42" s="69"/>
      <c r="K42" s="329" t="str">
        <f>'Change Order'!K61</f>
        <v>2019-SEP</v>
      </c>
      <c r="L42" s="329"/>
      <c r="M42" s="329"/>
      <c r="N42" s="329"/>
      <c r="O42" s="41"/>
      <c r="P42" s="41"/>
      <c r="Q42" s="41"/>
      <c r="R42" s="41"/>
      <c r="S42" s="41"/>
      <c r="T42" s="41"/>
      <c r="U42" s="41"/>
      <c r="V42" s="41"/>
      <c r="W42" s="41"/>
      <c r="X42" s="72" t="s">
        <v>112</v>
      </c>
    </row>
    <row r="43" spans="1:41" ht="14.45" customHeight="1" x14ac:dyDescent="0.2">
      <c r="A43" s="328" t="s">
        <v>141</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row>
    <row r="44" spans="1:41" s="22" customFormat="1" ht="12" customHeight="1" x14ac:dyDescent="0.2">
      <c r="A44" s="138"/>
      <c r="B44" s="322" t="s">
        <v>215</v>
      </c>
      <c r="C44" s="322"/>
      <c r="D44" s="322"/>
      <c r="E44" s="322"/>
      <c r="F44" s="322"/>
      <c r="G44" s="322"/>
      <c r="H44" s="322"/>
      <c r="I44" s="322"/>
      <c r="J44" s="322"/>
      <c r="K44" s="322"/>
      <c r="L44" s="322"/>
      <c r="M44" s="322"/>
      <c r="N44" s="322"/>
      <c r="O44" s="322"/>
      <c r="P44" s="322"/>
      <c r="Q44" s="322"/>
      <c r="R44" s="322"/>
      <c r="S44" s="322"/>
      <c r="T44" s="322"/>
      <c r="U44" s="322"/>
      <c r="V44" s="322"/>
      <c r="W44" s="322"/>
      <c r="X44" s="322"/>
      <c r="Y44" s="114"/>
      <c r="Z44" s="114"/>
      <c r="AA44" s="114"/>
      <c r="AB44" s="114"/>
      <c r="AC44" s="114"/>
      <c r="AD44" s="114"/>
      <c r="AE44" s="114"/>
      <c r="AF44" s="114"/>
      <c r="AG44" s="114"/>
      <c r="AH44" s="114"/>
      <c r="AI44" s="114"/>
      <c r="AJ44" s="114"/>
      <c r="AK44" s="114"/>
      <c r="AL44" s="114"/>
      <c r="AM44" s="114"/>
      <c r="AN44" s="114"/>
      <c r="AO44" s="114"/>
    </row>
    <row r="45" spans="1:41" s="23" customFormat="1" ht="35.450000000000003" customHeight="1" x14ac:dyDescent="0.2">
      <c r="A45" s="138"/>
      <c r="B45" s="142"/>
      <c r="C45" s="140" t="s">
        <v>61</v>
      </c>
      <c r="D45" s="317" t="s">
        <v>330</v>
      </c>
      <c r="E45" s="317"/>
      <c r="F45" s="317"/>
      <c r="G45" s="317"/>
      <c r="H45" s="317"/>
      <c r="I45" s="317"/>
      <c r="J45" s="317"/>
      <c r="K45" s="317"/>
      <c r="L45" s="317"/>
      <c r="M45" s="317"/>
      <c r="N45" s="317"/>
      <c r="O45" s="317"/>
      <c r="P45" s="317"/>
      <c r="Q45" s="317"/>
      <c r="R45" s="317"/>
      <c r="S45" s="317"/>
      <c r="T45" s="317"/>
      <c r="U45" s="317"/>
      <c r="V45" s="317"/>
      <c r="W45" s="317"/>
      <c r="X45" s="317"/>
      <c r="Y45" s="115"/>
      <c r="Z45" s="115"/>
      <c r="AA45" s="115"/>
      <c r="AB45" s="115"/>
      <c r="AC45" s="115"/>
      <c r="AD45" s="115"/>
      <c r="AE45" s="115"/>
      <c r="AF45" s="115"/>
      <c r="AG45" s="115"/>
      <c r="AH45" s="115"/>
      <c r="AI45" s="115"/>
      <c r="AJ45" s="115"/>
      <c r="AK45" s="115"/>
      <c r="AL45" s="115"/>
      <c r="AM45" s="115"/>
      <c r="AN45" s="115"/>
      <c r="AO45" s="115"/>
    </row>
    <row r="46" spans="1:41" s="22" customFormat="1" ht="35.450000000000003" customHeight="1" x14ac:dyDescent="0.2">
      <c r="A46" s="140"/>
      <c r="B46" s="143"/>
      <c r="C46" s="140" t="s">
        <v>66</v>
      </c>
      <c r="D46" s="317" t="s">
        <v>119</v>
      </c>
      <c r="E46" s="317"/>
      <c r="F46" s="317"/>
      <c r="G46" s="317"/>
      <c r="H46" s="317"/>
      <c r="I46" s="317"/>
      <c r="J46" s="317"/>
      <c r="K46" s="317"/>
      <c r="L46" s="317"/>
      <c r="M46" s="317"/>
      <c r="N46" s="317"/>
      <c r="O46" s="317"/>
      <c r="P46" s="317"/>
      <c r="Q46" s="317"/>
      <c r="R46" s="317"/>
      <c r="S46" s="317"/>
      <c r="T46" s="317"/>
      <c r="U46" s="317"/>
      <c r="V46" s="317"/>
      <c r="W46" s="317"/>
      <c r="X46" s="317"/>
      <c r="Y46" s="114"/>
      <c r="Z46" s="114"/>
      <c r="AA46" s="114"/>
      <c r="AB46" s="114"/>
      <c r="AC46" s="114"/>
      <c r="AD46" s="114"/>
      <c r="AE46" s="114"/>
      <c r="AF46" s="114"/>
      <c r="AG46" s="114"/>
      <c r="AH46" s="114"/>
      <c r="AI46" s="114"/>
      <c r="AJ46" s="114"/>
      <c r="AK46" s="114"/>
      <c r="AL46" s="114"/>
      <c r="AM46" s="114"/>
      <c r="AN46" s="114"/>
      <c r="AO46" s="114"/>
    </row>
    <row r="47" spans="1:41" s="22" customFormat="1" ht="36" customHeight="1" x14ac:dyDescent="0.2">
      <c r="A47" s="138"/>
      <c r="B47" s="140"/>
      <c r="C47" s="140" t="s">
        <v>62</v>
      </c>
      <c r="D47" s="317" t="s">
        <v>49</v>
      </c>
      <c r="E47" s="317"/>
      <c r="F47" s="317"/>
      <c r="G47" s="317"/>
      <c r="H47" s="317"/>
      <c r="I47" s="317"/>
      <c r="J47" s="317"/>
      <c r="K47" s="317"/>
      <c r="L47" s="317"/>
      <c r="M47" s="317"/>
      <c r="N47" s="317"/>
      <c r="O47" s="317"/>
      <c r="P47" s="317"/>
      <c r="Q47" s="317"/>
      <c r="R47" s="317"/>
      <c r="S47" s="317"/>
      <c r="T47" s="317"/>
      <c r="U47" s="317"/>
      <c r="V47" s="317"/>
      <c r="W47" s="317"/>
      <c r="X47" s="317"/>
      <c r="Y47" s="114"/>
      <c r="Z47" s="114"/>
      <c r="AA47" s="114"/>
      <c r="AB47" s="114"/>
      <c r="AC47" s="114"/>
      <c r="AD47" s="114"/>
      <c r="AE47" s="114"/>
      <c r="AF47" s="114"/>
      <c r="AG47" s="114"/>
      <c r="AH47" s="114"/>
      <c r="AI47" s="114"/>
      <c r="AJ47" s="114"/>
      <c r="AK47" s="114"/>
      <c r="AL47" s="114"/>
      <c r="AM47" s="114"/>
      <c r="AN47" s="114"/>
      <c r="AO47" s="114"/>
    </row>
    <row r="48" spans="1:41" s="22" customFormat="1" ht="36" customHeight="1" x14ac:dyDescent="0.2">
      <c r="A48" s="138"/>
      <c r="B48" s="140"/>
      <c r="C48" s="140" t="s">
        <v>63</v>
      </c>
      <c r="D48" s="317" t="s">
        <v>144</v>
      </c>
      <c r="E48" s="317"/>
      <c r="F48" s="317"/>
      <c r="G48" s="317"/>
      <c r="H48" s="317"/>
      <c r="I48" s="317"/>
      <c r="J48" s="317"/>
      <c r="K48" s="317"/>
      <c r="L48" s="317"/>
      <c r="M48" s="317"/>
      <c r="N48" s="317"/>
      <c r="O48" s="317"/>
      <c r="P48" s="317"/>
      <c r="Q48" s="317"/>
      <c r="R48" s="317"/>
      <c r="S48" s="317"/>
      <c r="T48" s="317"/>
      <c r="U48" s="317"/>
      <c r="V48" s="317"/>
      <c r="W48" s="317"/>
      <c r="X48" s="317"/>
      <c r="Y48" s="114"/>
      <c r="Z48" s="114"/>
      <c r="AA48" s="114"/>
      <c r="AB48" s="114"/>
      <c r="AC48" s="114"/>
      <c r="AD48" s="114"/>
      <c r="AE48" s="114"/>
      <c r="AF48" s="114"/>
      <c r="AG48" s="114"/>
      <c r="AH48" s="114"/>
      <c r="AI48" s="114"/>
      <c r="AJ48" s="114"/>
      <c r="AK48" s="114"/>
      <c r="AL48" s="114"/>
      <c r="AM48" s="114"/>
      <c r="AN48" s="114"/>
      <c r="AO48" s="114"/>
    </row>
    <row r="49" spans="1:41" s="22" customFormat="1" ht="12" customHeight="1" x14ac:dyDescent="0.2">
      <c r="A49" s="138"/>
      <c r="B49" s="140"/>
      <c r="C49" s="322" t="s">
        <v>67</v>
      </c>
      <c r="D49" s="322"/>
      <c r="E49" s="322"/>
      <c r="F49" s="322"/>
      <c r="G49" s="322"/>
      <c r="H49" s="322"/>
      <c r="I49" s="322"/>
      <c r="J49" s="322"/>
      <c r="K49" s="322"/>
      <c r="L49" s="322"/>
      <c r="M49" s="322"/>
      <c r="N49" s="322"/>
      <c r="O49" s="322"/>
      <c r="P49" s="322"/>
      <c r="Q49" s="322"/>
      <c r="R49" s="322"/>
      <c r="S49" s="322"/>
      <c r="T49" s="322"/>
      <c r="U49" s="322"/>
      <c r="V49" s="322"/>
      <c r="W49" s="322"/>
      <c r="X49" s="322"/>
      <c r="Y49" s="114"/>
      <c r="Z49" s="114"/>
      <c r="AA49" s="114"/>
      <c r="AB49" s="114"/>
      <c r="AC49" s="114"/>
      <c r="AD49" s="114"/>
      <c r="AE49" s="114"/>
      <c r="AF49" s="114"/>
      <c r="AG49" s="114"/>
      <c r="AH49" s="114"/>
      <c r="AI49" s="114"/>
      <c r="AJ49" s="114"/>
      <c r="AK49" s="114"/>
      <c r="AL49" s="114"/>
      <c r="AM49" s="114"/>
      <c r="AN49" s="114"/>
      <c r="AO49" s="114"/>
    </row>
    <row r="50" spans="1:41" s="22" customFormat="1" ht="12" customHeight="1" x14ac:dyDescent="0.2">
      <c r="A50" s="140"/>
      <c r="B50" s="138" t="s">
        <v>68</v>
      </c>
      <c r="C50" s="322" t="s">
        <v>214</v>
      </c>
      <c r="D50" s="322"/>
      <c r="E50" s="322"/>
      <c r="F50" s="322"/>
      <c r="G50" s="322"/>
      <c r="H50" s="322"/>
      <c r="I50" s="322"/>
      <c r="J50" s="322"/>
      <c r="K50" s="322"/>
      <c r="L50" s="322"/>
      <c r="M50" s="322"/>
      <c r="N50" s="322"/>
      <c r="O50" s="322"/>
      <c r="P50" s="322"/>
      <c r="Q50" s="322"/>
      <c r="R50" s="322"/>
      <c r="S50" s="322"/>
      <c r="T50" s="322"/>
      <c r="U50" s="322"/>
      <c r="V50" s="322"/>
      <c r="W50" s="322"/>
      <c r="X50" s="322"/>
      <c r="Y50" s="114"/>
      <c r="Z50" s="114"/>
      <c r="AA50" s="114"/>
      <c r="AB50" s="114"/>
      <c r="AC50" s="114"/>
      <c r="AD50" s="114"/>
      <c r="AE50" s="114"/>
      <c r="AF50" s="114"/>
      <c r="AG50" s="114"/>
      <c r="AH50" s="114"/>
      <c r="AI50" s="114"/>
      <c r="AJ50" s="114"/>
      <c r="AK50" s="114"/>
      <c r="AL50" s="114"/>
      <c r="AM50" s="114"/>
      <c r="AN50" s="114"/>
      <c r="AO50" s="114"/>
    </row>
    <row r="51" spans="1:41" s="22" customFormat="1" ht="12" customHeight="1" x14ac:dyDescent="0.2">
      <c r="A51" s="140"/>
      <c r="B51" s="138" t="s">
        <v>69</v>
      </c>
      <c r="C51" s="322" t="s">
        <v>212</v>
      </c>
      <c r="D51" s="322"/>
      <c r="E51" s="322"/>
      <c r="F51" s="322"/>
      <c r="G51" s="322"/>
      <c r="H51" s="322"/>
      <c r="I51" s="322"/>
      <c r="J51" s="322"/>
      <c r="K51" s="322"/>
      <c r="L51" s="322"/>
      <c r="M51" s="322"/>
      <c r="N51" s="322"/>
      <c r="O51" s="322"/>
      <c r="P51" s="322"/>
      <c r="Q51" s="322"/>
      <c r="R51" s="322"/>
      <c r="S51" s="322"/>
      <c r="T51" s="322"/>
      <c r="U51" s="322"/>
      <c r="V51" s="322"/>
      <c r="W51" s="322"/>
      <c r="X51" s="322"/>
      <c r="Y51" s="114"/>
      <c r="Z51" s="114"/>
      <c r="AA51" s="114"/>
      <c r="AB51" s="114"/>
      <c r="AC51" s="114"/>
      <c r="AD51" s="114"/>
      <c r="AE51" s="114"/>
      <c r="AF51" s="114"/>
      <c r="AG51" s="114"/>
      <c r="AH51" s="114"/>
      <c r="AI51" s="114"/>
      <c r="AJ51" s="114"/>
      <c r="AK51" s="114"/>
      <c r="AL51" s="114"/>
      <c r="AM51" s="114"/>
      <c r="AN51" s="114"/>
      <c r="AO51" s="114"/>
    </row>
    <row r="52" spans="1:41" s="22" customFormat="1" ht="12" customHeight="1" x14ac:dyDescent="0.2">
      <c r="A52" s="140"/>
      <c r="B52" s="138" t="s">
        <v>70</v>
      </c>
      <c r="C52" s="322" t="s">
        <v>213</v>
      </c>
      <c r="D52" s="322"/>
      <c r="E52" s="322"/>
      <c r="F52" s="322"/>
      <c r="G52" s="322"/>
      <c r="H52" s="322"/>
      <c r="I52" s="322"/>
      <c r="J52" s="322"/>
      <c r="K52" s="322"/>
      <c r="L52" s="322"/>
      <c r="M52" s="322"/>
      <c r="N52" s="322"/>
      <c r="O52" s="322"/>
      <c r="P52" s="322"/>
      <c r="Q52" s="322"/>
      <c r="R52" s="322"/>
      <c r="S52" s="322"/>
      <c r="T52" s="322"/>
      <c r="U52" s="322"/>
      <c r="V52" s="322"/>
      <c r="W52" s="322"/>
      <c r="X52" s="322"/>
      <c r="Y52" s="114"/>
      <c r="Z52" s="114"/>
      <c r="AA52" s="114"/>
      <c r="AB52" s="114"/>
      <c r="AC52" s="114"/>
      <c r="AD52" s="114"/>
      <c r="AE52" s="114"/>
      <c r="AF52" s="114"/>
      <c r="AG52" s="114"/>
      <c r="AH52" s="114"/>
      <c r="AI52" s="114"/>
      <c r="AJ52" s="114"/>
      <c r="AK52" s="114"/>
      <c r="AL52" s="114"/>
      <c r="AM52" s="114"/>
      <c r="AN52" s="114"/>
      <c r="AO52" s="114"/>
    </row>
    <row r="53" spans="1:41" s="22" customFormat="1" ht="12" customHeight="1" x14ac:dyDescent="0.2">
      <c r="A53" s="140"/>
      <c r="B53" s="138" t="s">
        <v>71</v>
      </c>
      <c r="C53" s="322" t="s">
        <v>232</v>
      </c>
      <c r="D53" s="322"/>
      <c r="E53" s="322"/>
      <c r="F53" s="322"/>
      <c r="G53" s="322"/>
      <c r="H53" s="322"/>
      <c r="I53" s="322"/>
      <c r="J53" s="322"/>
      <c r="K53" s="322"/>
      <c r="L53" s="322"/>
      <c r="M53" s="322"/>
      <c r="N53" s="322"/>
      <c r="O53" s="322"/>
      <c r="P53" s="322"/>
      <c r="Q53" s="322"/>
      <c r="R53" s="322"/>
      <c r="S53" s="322"/>
      <c r="T53" s="322"/>
      <c r="U53" s="322"/>
      <c r="V53" s="322"/>
      <c r="W53" s="322"/>
      <c r="X53" s="322"/>
      <c r="Y53" s="114"/>
      <c r="Z53" s="114"/>
      <c r="AA53" s="114"/>
      <c r="AB53" s="114"/>
      <c r="AC53" s="114"/>
      <c r="AD53" s="114"/>
      <c r="AE53" s="114"/>
      <c r="AF53" s="114"/>
      <c r="AG53" s="114"/>
      <c r="AH53" s="114"/>
      <c r="AI53" s="114"/>
      <c r="AJ53" s="114"/>
      <c r="AK53" s="114"/>
      <c r="AL53" s="114"/>
      <c r="AM53" s="114"/>
      <c r="AN53" s="114"/>
      <c r="AO53" s="114"/>
    </row>
    <row r="54" spans="1:41" s="22" customFormat="1" ht="12" customHeight="1" x14ac:dyDescent="0.2">
      <c r="A54" s="310"/>
      <c r="B54" s="138"/>
      <c r="C54" s="144" t="s">
        <v>3</v>
      </c>
      <c r="D54" s="322" t="s">
        <v>583</v>
      </c>
      <c r="E54" s="322"/>
      <c r="F54" s="322"/>
      <c r="G54" s="322"/>
      <c r="H54" s="322"/>
      <c r="I54" s="322"/>
      <c r="J54" s="322"/>
      <c r="K54" s="322"/>
      <c r="L54" s="322"/>
      <c r="M54" s="322"/>
      <c r="N54" s="322"/>
      <c r="O54" s="322"/>
      <c r="P54" s="322"/>
      <c r="Q54" s="322"/>
      <c r="R54" s="322"/>
      <c r="S54" s="322"/>
      <c r="T54" s="322"/>
      <c r="U54" s="322"/>
      <c r="V54" s="322"/>
      <c r="W54" s="322"/>
      <c r="X54" s="322"/>
      <c r="Y54" s="114"/>
      <c r="Z54" s="114"/>
      <c r="AA54" s="114"/>
      <c r="AB54" s="114"/>
      <c r="AC54" s="114"/>
      <c r="AD54" s="114"/>
      <c r="AE54" s="114"/>
      <c r="AF54" s="114"/>
      <c r="AG54" s="114"/>
      <c r="AH54" s="114"/>
      <c r="AI54" s="114"/>
      <c r="AJ54" s="114"/>
      <c r="AK54" s="114"/>
      <c r="AL54" s="114"/>
      <c r="AM54" s="114"/>
      <c r="AN54" s="114"/>
      <c r="AO54" s="114"/>
    </row>
    <row r="55" spans="1:41" s="22" customFormat="1" ht="23.45" customHeight="1" x14ac:dyDescent="0.2">
      <c r="A55" s="310"/>
      <c r="B55" s="138"/>
      <c r="C55" s="144" t="s">
        <v>4</v>
      </c>
      <c r="D55" s="317" t="s">
        <v>584</v>
      </c>
      <c r="E55" s="317"/>
      <c r="F55" s="317"/>
      <c r="G55" s="317"/>
      <c r="H55" s="317"/>
      <c r="I55" s="317"/>
      <c r="J55" s="317"/>
      <c r="K55" s="317"/>
      <c r="L55" s="317"/>
      <c r="M55" s="317"/>
      <c r="N55" s="317"/>
      <c r="O55" s="317"/>
      <c r="P55" s="317"/>
      <c r="Q55" s="317"/>
      <c r="R55" s="317"/>
      <c r="S55" s="317"/>
      <c r="T55" s="317"/>
      <c r="U55" s="317"/>
      <c r="V55" s="317"/>
      <c r="W55" s="317"/>
      <c r="X55" s="317"/>
      <c r="Y55" s="114"/>
      <c r="Z55" s="114"/>
      <c r="AA55" s="114"/>
      <c r="AB55" s="114"/>
      <c r="AC55" s="114"/>
      <c r="AD55" s="114"/>
      <c r="AE55" s="114"/>
      <c r="AF55" s="114"/>
      <c r="AG55" s="114"/>
      <c r="AH55" s="114"/>
      <c r="AI55" s="114"/>
      <c r="AJ55" s="114"/>
      <c r="AK55" s="114"/>
      <c r="AL55" s="114"/>
      <c r="AM55" s="114"/>
      <c r="AN55" s="114"/>
      <c r="AO55" s="114"/>
    </row>
    <row r="56" spans="1:41" s="22" customFormat="1" ht="12" customHeight="1" x14ac:dyDescent="0.2">
      <c r="A56" s="140"/>
      <c r="B56" s="138" t="s">
        <v>72</v>
      </c>
      <c r="C56" s="325" t="s">
        <v>74</v>
      </c>
      <c r="D56" s="325"/>
      <c r="E56" s="325"/>
      <c r="F56" s="325"/>
      <c r="G56" s="325"/>
      <c r="H56" s="325"/>
      <c r="I56" s="325"/>
      <c r="J56" s="325"/>
      <c r="K56" s="325"/>
      <c r="L56" s="325"/>
      <c r="M56" s="325"/>
      <c r="N56" s="325"/>
      <c r="O56" s="325"/>
      <c r="P56" s="325"/>
      <c r="Q56" s="325"/>
      <c r="R56" s="325"/>
      <c r="S56" s="325"/>
      <c r="T56" s="325"/>
      <c r="U56" s="325"/>
      <c r="V56" s="325"/>
      <c r="W56" s="325"/>
      <c r="X56" s="325"/>
      <c r="Y56" s="114"/>
      <c r="Z56" s="114"/>
      <c r="AA56" s="114"/>
      <c r="AB56" s="114"/>
      <c r="AC56" s="114"/>
      <c r="AD56" s="114"/>
      <c r="AE56" s="114"/>
      <c r="AF56" s="114"/>
      <c r="AG56" s="114"/>
      <c r="AH56" s="114"/>
      <c r="AI56" s="114"/>
      <c r="AJ56" s="114"/>
      <c r="AK56" s="114"/>
      <c r="AL56" s="114"/>
      <c r="AM56" s="114"/>
      <c r="AN56" s="114"/>
      <c r="AO56" s="114"/>
    </row>
    <row r="57" spans="1:41" s="22" customFormat="1" ht="23.45" customHeight="1" x14ac:dyDescent="0.2">
      <c r="A57" s="138"/>
      <c r="B57" s="140"/>
      <c r="C57" s="144" t="s">
        <v>3</v>
      </c>
      <c r="D57" s="317" t="s">
        <v>331</v>
      </c>
      <c r="E57" s="317"/>
      <c r="F57" s="317"/>
      <c r="G57" s="317"/>
      <c r="H57" s="317"/>
      <c r="I57" s="317"/>
      <c r="J57" s="317"/>
      <c r="K57" s="317"/>
      <c r="L57" s="317"/>
      <c r="M57" s="317"/>
      <c r="N57" s="317"/>
      <c r="O57" s="317"/>
      <c r="P57" s="317"/>
      <c r="Q57" s="317"/>
      <c r="R57" s="317"/>
      <c r="S57" s="317"/>
      <c r="T57" s="317"/>
      <c r="U57" s="317"/>
      <c r="V57" s="317"/>
      <c r="W57" s="317"/>
      <c r="X57" s="317"/>
      <c r="Y57" s="114"/>
      <c r="Z57" s="114"/>
      <c r="AA57" s="114"/>
      <c r="AB57" s="114"/>
      <c r="AC57" s="114"/>
      <c r="AD57" s="114"/>
      <c r="AE57" s="114"/>
      <c r="AF57" s="114"/>
      <c r="AG57" s="114"/>
      <c r="AH57" s="114"/>
      <c r="AI57" s="114"/>
      <c r="AJ57" s="114"/>
      <c r="AK57" s="114"/>
      <c r="AL57" s="114"/>
      <c r="AM57" s="114"/>
      <c r="AN57" s="114"/>
      <c r="AO57" s="114"/>
    </row>
    <row r="58" spans="1:41" s="22" customFormat="1" ht="36" customHeight="1" x14ac:dyDescent="0.2">
      <c r="A58" s="138"/>
      <c r="B58" s="140"/>
      <c r="C58" s="144" t="s">
        <v>4</v>
      </c>
      <c r="D58" s="317" t="s">
        <v>339</v>
      </c>
      <c r="E58" s="317"/>
      <c r="F58" s="317"/>
      <c r="G58" s="317"/>
      <c r="H58" s="317"/>
      <c r="I58" s="317"/>
      <c r="J58" s="317"/>
      <c r="K58" s="317"/>
      <c r="L58" s="317"/>
      <c r="M58" s="317"/>
      <c r="N58" s="317"/>
      <c r="O58" s="317"/>
      <c r="P58" s="317"/>
      <c r="Q58" s="317"/>
      <c r="R58" s="317"/>
      <c r="S58" s="317"/>
      <c r="T58" s="317"/>
      <c r="U58" s="317"/>
      <c r="V58" s="317"/>
      <c r="W58" s="317"/>
      <c r="X58" s="317"/>
      <c r="Y58" s="114"/>
      <c r="Z58" s="114"/>
      <c r="AA58" s="114"/>
      <c r="AB58" s="114"/>
      <c r="AC58" s="114"/>
      <c r="AD58" s="114"/>
      <c r="AE58" s="114"/>
      <c r="AF58" s="114"/>
      <c r="AG58" s="114"/>
      <c r="AH58" s="114"/>
      <c r="AI58" s="114"/>
      <c r="AJ58" s="114"/>
      <c r="AK58" s="114"/>
      <c r="AL58" s="114"/>
      <c r="AM58" s="114"/>
      <c r="AN58" s="114"/>
      <c r="AO58" s="114"/>
    </row>
    <row r="59" spans="1:41" s="22" customFormat="1" ht="23.45" customHeight="1" x14ac:dyDescent="0.2">
      <c r="A59" s="138"/>
      <c r="B59" s="140"/>
      <c r="C59" s="144" t="s">
        <v>5</v>
      </c>
      <c r="D59" s="317" t="s">
        <v>340</v>
      </c>
      <c r="E59" s="317"/>
      <c r="F59" s="317"/>
      <c r="G59" s="317"/>
      <c r="H59" s="317"/>
      <c r="I59" s="317"/>
      <c r="J59" s="317"/>
      <c r="K59" s="317"/>
      <c r="L59" s="317"/>
      <c r="M59" s="317"/>
      <c r="N59" s="317"/>
      <c r="O59" s="317"/>
      <c r="P59" s="317"/>
      <c r="Q59" s="317"/>
      <c r="R59" s="317"/>
      <c r="S59" s="317"/>
      <c r="T59" s="317"/>
      <c r="U59" s="317"/>
      <c r="V59" s="317"/>
      <c r="W59" s="317"/>
      <c r="X59" s="317"/>
      <c r="Y59" s="114"/>
      <c r="Z59" s="114"/>
      <c r="AA59" s="114"/>
      <c r="AB59" s="114"/>
      <c r="AC59" s="114"/>
      <c r="AD59" s="114"/>
      <c r="AE59" s="114"/>
      <c r="AF59" s="114"/>
      <c r="AG59" s="114"/>
      <c r="AH59" s="114"/>
      <c r="AI59" s="114"/>
      <c r="AJ59" s="114"/>
      <c r="AK59" s="114"/>
      <c r="AL59" s="114"/>
      <c r="AM59" s="114"/>
      <c r="AN59" s="114"/>
      <c r="AO59" s="114"/>
    </row>
    <row r="60" spans="1:41" s="22" customFormat="1" ht="60" customHeight="1" x14ac:dyDescent="0.2">
      <c r="A60" s="138"/>
      <c r="B60" s="140"/>
      <c r="C60" s="144" t="s">
        <v>6</v>
      </c>
      <c r="D60" s="317" t="s">
        <v>211</v>
      </c>
      <c r="E60" s="317"/>
      <c r="F60" s="317"/>
      <c r="G60" s="317"/>
      <c r="H60" s="317"/>
      <c r="I60" s="317"/>
      <c r="J60" s="317"/>
      <c r="K60" s="317"/>
      <c r="L60" s="317"/>
      <c r="M60" s="317"/>
      <c r="N60" s="317"/>
      <c r="O60" s="317"/>
      <c r="P60" s="317"/>
      <c r="Q60" s="317"/>
      <c r="R60" s="317"/>
      <c r="S60" s="317"/>
      <c r="T60" s="317"/>
      <c r="U60" s="317"/>
      <c r="V60" s="317"/>
      <c r="W60" s="317"/>
      <c r="X60" s="317"/>
      <c r="Y60" s="114"/>
      <c r="Z60" s="114"/>
      <c r="AA60" s="114"/>
      <c r="AB60" s="114"/>
      <c r="AC60" s="114"/>
      <c r="AD60" s="114"/>
      <c r="AE60" s="114"/>
      <c r="AF60" s="114"/>
      <c r="AG60" s="114"/>
      <c r="AH60" s="114"/>
      <c r="AI60" s="114"/>
      <c r="AJ60" s="114"/>
      <c r="AK60" s="114"/>
      <c r="AL60" s="114"/>
      <c r="AM60" s="114"/>
      <c r="AN60" s="114"/>
      <c r="AO60" s="114"/>
    </row>
    <row r="61" spans="1:41" s="22" customFormat="1" ht="35.450000000000003" customHeight="1" x14ac:dyDescent="0.2">
      <c r="A61" s="323" t="s">
        <v>159</v>
      </c>
      <c r="B61" s="323"/>
      <c r="C61" s="326" t="s">
        <v>332</v>
      </c>
      <c r="D61" s="326"/>
      <c r="E61" s="326"/>
      <c r="F61" s="326"/>
      <c r="G61" s="326"/>
      <c r="H61" s="326"/>
      <c r="I61" s="326"/>
      <c r="J61" s="326"/>
      <c r="K61" s="326"/>
      <c r="L61" s="326"/>
      <c r="M61" s="326"/>
      <c r="N61" s="326"/>
      <c r="O61" s="326"/>
      <c r="P61" s="326"/>
      <c r="Q61" s="326"/>
      <c r="R61" s="326"/>
      <c r="S61" s="326"/>
      <c r="T61" s="326"/>
      <c r="U61" s="326"/>
      <c r="V61" s="326"/>
      <c r="W61" s="326"/>
      <c r="X61" s="326"/>
      <c r="Y61" s="114"/>
      <c r="Z61" s="114"/>
      <c r="AA61" s="114"/>
      <c r="AB61" s="114"/>
      <c r="AC61" s="114"/>
      <c r="AD61" s="114"/>
      <c r="AE61" s="114"/>
      <c r="AF61" s="114"/>
      <c r="AG61" s="114"/>
      <c r="AH61" s="114"/>
      <c r="AI61" s="114"/>
      <c r="AJ61" s="114"/>
      <c r="AK61" s="114"/>
      <c r="AL61" s="114"/>
      <c r="AM61" s="114"/>
      <c r="AN61" s="114"/>
      <c r="AO61" s="114"/>
    </row>
    <row r="62" spans="1:41" s="23" customFormat="1" ht="70.150000000000006" customHeight="1" x14ac:dyDescent="0.2">
      <c r="A62" s="140"/>
      <c r="B62" s="138" t="s">
        <v>66</v>
      </c>
      <c r="C62" s="317" t="s">
        <v>352</v>
      </c>
      <c r="D62" s="317"/>
      <c r="E62" s="317"/>
      <c r="F62" s="317"/>
      <c r="G62" s="317"/>
      <c r="H62" s="317"/>
      <c r="I62" s="317"/>
      <c r="J62" s="317"/>
      <c r="K62" s="317"/>
      <c r="L62" s="317"/>
      <c r="M62" s="317"/>
      <c r="N62" s="317"/>
      <c r="O62" s="317"/>
      <c r="P62" s="317"/>
      <c r="Q62" s="317"/>
      <c r="R62" s="317"/>
      <c r="S62" s="317"/>
      <c r="T62" s="317"/>
      <c r="U62" s="317"/>
      <c r="V62" s="317"/>
      <c r="W62" s="317"/>
      <c r="X62" s="317"/>
      <c r="Y62" s="115"/>
      <c r="Z62" s="115"/>
      <c r="AA62" s="115"/>
      <c r="AB62" s="115"/>
      <c r="AC62" s="115"/>
      <c r="AD62" s="115"/>
      <c r="AE62" s="115"/>
      <c r="AF62" s="115"/>
      <c r="AG62" s="115"/>
      <c r="AH62" s="115"/>
      <c r="AI62" s="115"/>
      <c r="AJ62" s="115"/>
      <c r="AK62" s="115"/>
      <c r="AL62" s="115"/>
      <c r="AM62" s="115"/>
      <c r="AN62" s="115"/>
      <c r="AO62" s="115"/>
    </row>
    <row r="63" spans="1:41" s="23" customFormat="1" ht="35.450000000000003" customHeight="1" x14ac:dyDescent="0.2">
      <c r="A63" s="323" t="s">
        <v>230</v>
      </c>
      <c r="B63" s="323"/>
      <c r="C63" s="317" t="s">
        <v>231</v>
      </c>
      <c r="D63" s="317"/>
      <c r="E63" s="317"/>
      <c r="F63" s="317"/>
      <c r="G63" s="317"/>
      <c r="H63" s="317"/>
      <c r="I63" s="317"/>
      <c r="J63" s="317"/>
      <c r="K63" s="317"/>
      <c r="L63" s="317"/>
      <c r="M63" s="317"/>
      <c r="N63" s="317"/>
      <c r="O63" s="317"/>
      <c r="P63" s="317"/>
      <c r="Q63" s="317"/>
      <c r="R63" s="317"/>
      <c r="S63" s="317"/>
      <c r="T63" s="317"/>
      <c r="U63" s="317"/>
      <c r="V63" s="317"/>
      <c r="W63" s="317"/>
      <c r="X63" s="317"/>
      <c r="Y63" s="115"/>
      <c r="Z63" s="115"/>
      <c r="AA63" s="115"/>
      <c r="AB63" s="115"/>
      <c r="AC63" s="115"/>
      <c r="AD63" s="115"/>
      <c r="AE63" s="115"/>
      <c r="AF63" s="115"/>
      <c r="AG63" s="115"/>
      <c r="AH63" s="115"/>
      <c r="AI63" s="115"/>
      <c r="AJ63" s="115"/>
      <c r="AK63" s="115"/>
      <c r="AL63" s="115"/>
      <c r="AM63" s="115"/>
      <c r="AN63" s="115"/>
      <c r="AO63" s="115"/>
    </row>
    <row r="64" spans="1:41" s="23" customFormat="1" ht="35.450000000000003" customHeight="1" x14ac:dyDescent="0.2">
      <c r="A64" s="140"/>
      <c r="B64" s="138" t="s">
        <v>118</v>
      </c>
      <c r="C64" s="317" t="s">
        <v>73</v>
      </c>
      <c r="D64" s="317"/>
      <c r="E64" s="317"/>
      <c r="F64" s="317"/>
      <c r="G64" s="317"/>
      <c r="H64" s="317"/>
      <c r="I64" s="317"/>
      <c r="J64" s="317"/>
      <c r="K64" s="317"/>
      <c r="L64" s="317"/>
      <c r="M64" s="317"/>
      <c r="N64" s="317"/>
      <c r="O64" s="317"/>
      <c r="P64" s="317"/>
      <c r="Q64" s="317"/>
      <c r="R64" s="317"/>
      <c r="S64" s="317"/>
      <c r="T64" s="317"/>
      <c r="U64" s="317"/>
      <c r="V64" s="317"/>
      <c r="W64" s="317"/>
      <c r="X64" s="317"/>
      <c r="Y64" s="115"/>
      <c r="Z64" s="115"/>
      <c r="AA64" s="115"/>
      <c r="AB64" s="115"/>
      <c r="AC64" s="115"/>
      <c r="AD64" s="115"/>
      <c r="AE64" s="115"/>
      <c r="AF64" s="115"/>
      <c r="AG64" s="115"/>
      <c r="AH64" s="115"/>
      <c r="AI64" s="115"/>
      <c r="AJ64" s="115"/>
      <c r="AK64" s="115"/>
      <c r="AL64" s="115"/>
      <c r="AM64" s="115"/>
      <c r="AN64" s="115"/>
      <c r="AO64" s="115"/>
    </row>
    <row r="65" spans="1:41" s="23" customFormat="1" ht="12" customHeight="1" x14ac:dyDescent="0.2">
      <c r="A65" s="138" t="s">
        <v>9</v>
      </c>
      <c r="B65" s="324" t="s">
        <v>333</v>
      </c>
      <c r="C65" s="324"/>
      <c r="D65" s="324"/>
      <c r="E65" s="324"/>
      <c r="F65" s="324"/>
      <c r="G65" s="324"/>
      <c r="H65" s="324"/>
      <c r="I65" s="324"/>
      <c r="J65" s="324"/>
      <c r="K65" s="324"/>
      <c r="L65" s="324"/>
      <c r="M65" s="324"/>
      <c r="N65" s="324"/>
      <c r="O65" s="324"/>
      <c r="P65" s="324"/>
      <c r="Q65" s="324"/>
      <c r="R65" s="324"/>
      <c r="S65" s="324"/>
      <c r="T65" s="324"/>
      <c r="U65" s="324"/>
      <c r="V65" s="324"/>
      <c r="W65" s="324"/>
      <c r="X65" s="324"/>
      <c r="Y65" s="115"/>
      <c r="Z65" s="115"/>
      <c r="AA65" s="115"/>
      <c r="AB65" s="115"/>
      <c r="AC65" s="115"/>
      <c r="AD65" s="115"/>
      <c r="AE65" s="115"/>
      <c r="AF65" s="115"/>
      <c r="AG65" s="115"/>
      <c r="AH65" s="115"/>
      <c r="AI65" s="115"/>
      <c r="AJ65" s="115"/>
      <c r="AK65" s="115"/>
      <c r="AL65" s="115"/>
      <c r="AM65" s="115"/>
      <c r="AN65" s="115"/>
      <c r="AO65" s="115"/>
    </row>
    <row r="66" spans="1:41" s="23" customFormat="1" ht="25.5" customHeight="1" x14ac:dyDescent="0.2">
      <c r="A66" s="138" t="s">
        <v>10</v>
      </c>
      <c r="B66" s="317" t="s">
        <v>143</v>
      </c>
      <c r="C66" s="317"/>
      <c r="D66" s="317"/>
      <c r="E66" s="317"/>
      <c r="F66" s="317"/>
      <c r="G66" s="317"/>
      <c r="H66" s="317"/>
      <c r="I66" s="317"/>
      <c r="J66" s="317"/>
      <c r="K66" s="317"/>
      <c r="L66" s="317"/>
      <c r="M66" s="317"/>
      <c r="N66" s="317"/>
      <c r="O66" s="317"/>
      <c r="P66" s="317"/>
      <c r="Q66" s="317"/>
      <c r="R66" s="317"/>
      <c r="S66" s="317"/>
      <c r="T66" s="317"/>
      <c r="U66" s="317"/>
      <c r="V66" s="317"/>
      <c r="W66" s="317"/>
      <c r="X66" s="317"/>
      <c r="Y66" s="115"/>
      <c r="Z66" s="115"/>
      <c r="AA66" s="115"/>
      <c r="AB66" s="115"/>
      <c r="AC66" s="115"/>
      <c r="AD66" s="115"/>
      <c r="AE66" s="115"/>
      <c r="AF66" s="115"/>
      <c r="AG66" s="115"/>
      <c r="AH66" s="115"/>
      <c r="AI66" s="115"/>
      <c r="AJ66" s="115"/>
      <c r="AK66" s="115"/>
      <c r="AL66" s="115"/>
      <c r="AM66" s="115"/>
      <c r="AN66" s="115"/>
      <c r="AO66" s="115"/>
    </row>
    <row r="67" spans="1:41" s="23" customFormat="1" ht="60" customHeight="1" x14ac:dyDescent="0.2">
      <c r="A67" s="317" t="s">
        <v>553</v>
      </c>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115"/>
      <c r="Z67" s="115"/>
      <c r="AA67" s="115"/>
      <c r="AB67" s="115"/>
      <c r="AC67" s="115"/>
      <c r="AD67" s="115"/>
      <c r="AE67" s="115"/>
      <c r="AF67" s="115"/>
      <c r="AG67" s="115"/>
      <c r="AH67" s="115"/>
      <c r="AI67" s="115"/>
      <c r="AJ67" s="115"/>
      <c r="AK67" s="115"/>
      <c r="AL67" s="115"/>
      <c r="AM67" s="115"/>
      <c r="AN67" s="115"/>
      <c r="AO67" s="115"/>
    </row>
    <row r="68" spans="1:41" s="23" customFormat="1" ht="12" customHeight="1" thickBot="1" x14ac:dyDescent="0.25">
      <c r="A68" s="71"/>
      <c r="B68" s="71"/>
      <c r="C68" s="71"/>
      <c r="D68" s="71"/>
      <c r="E68" s="71"/>
      <c r="F68" s="71"/>
      <c r="G68" s="71"/>
      <c r="H68" s="71"/>
      <c r="I68" s="71"/>
      <c r="J68" s="71"/>
      <c r="K68" s="71"/>
      <c r="L68" s="71"/>
      <c r="M68" s="71"/>
      <c r="N68" s="71"/>
      <c r="O68" s="71"/>
      <c r="P68" s="71"/>
      <c r="Q68" s="71"/>
      <c r="R68" s="71"/>
      <c r="S68" s="71"/>
      <c r="T68" s="71"/>
      <c r="U68" s="71"/>
      <c r="V68" s="71"/>
      <c r="W68" s="71"/>
      <c r="X68" s="70" t="s">
        <v>37</v>
      </c>
      <c r="Y68" s="115"/>
      <c r="Z68" s="115"/>
      <c r="AA68" s="115"/>
      <c r="AB68" s="115"/>
      <c r="AC68" s="115"/>
      <c r="AD68" s="115"/>
      <c r="AE68" s="115"/>
      <c r="AF68" s="115"/>
      <c r="AG68" s="115"/>
      <c r="AH68" s="115"/>
      <c r="AI68" s="115"/>
      <c r="AJ68" s="115"/>
      <c r="AK68" s="115"/>
      <c r="AL68" s="115"/>
      <c r="AM68" s="115"/>
      <c r="AN68" s="115"/>
      <c r="AO68" s="115"/>
    </row>
    <row r="69" spans="1:41" s="23" customFormat="1" ht="12" customHeight="1" x14ac:dyDescent="0.2">
      <c r="A69" s="54" t="str">
        <f>A42</f>
        <v>F340-04</v>
      </c>
      <c r="B69" s="69"/>
      <c r="C69" s="69"/>
      <c r="D69" s="69"/>
      <c r="E69" s="69"/>
      <c r="F69" s="69"/>
      <c r="G69" s="69"/>
      <c r="H69" s="69"/>
      <c r="I69" s="69"/>
      <c r="J69" s="69"/>
      <c r="K69" s="329" t="str">
        <f>K42</f>
        <v>2019-SEP</v>
      </c>
      <c r="L69" s="329"/>
      <c r="M69" s="329"/>
      <c r="N69" s="329"/>
      <c r="O69" s="41"/>
      <c r="P69" s="41"/>
      <c r="Q69" s="41"/>
      <c r="R69" s="41"/>
      <c r="S69" s="41"/>
      <c r="T69" s="41"/>
      <c r="U69" s="41"/>
      <c r="V69" s="41"/>
      <c r="W69" s="41"/>
      <c r="X69" s="72" t="s">
        <v>111</v>
      </c>
      <c r="Y69" s="115"/>
      <c r="Z69" s="115"/>
      <c r="AA69" s="115"/>
      <c r="AB69" s="115"/>
      <c r="AC69" s="115"/>
      <c r="AD69" s="115"/>
      <c r="AE69" s="115"/>
      <c r="AF69" s="115"/>
      <c r="AG69" s="115"/>
      <c r="AH69" s="115"/>
      <c r="AI69" s="115"/>
      <c r="AJ69" s="115"/>
      <c r="AK69" s="115"/>
      <c r="AL69" s="115"/>
      <c r="AM69" s="115"/>
      <c r="AN69" s="115"/>
      <c r="AO69" s="115"/>
    </row>
    <row r="70" spans="1:41" s="24" customFormat="1" ht="15" customHeight="1" x14ac:dyDescent="0.2">
      <c r="A70" s="321" t="s">
        <v>158</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116"/>
      <c r="Z70" s="116"/>
      <c r="AA70" s="116"/>
      <c r="AB70" s="116"/>
      <c r="AC70" s="116"/>
      <c r="AD70" s="116"/>
      <c r="AE70" s="116"/>
      <c r="AF70" s="116"/>
      <c r="AG70" s="116"/>
      <c r="AH70" s="116"/>
      <c r="AI70" s="116"/>
      <c r="AJ70" s="116"/>
      <c r="AK70" s="116"/>
      <c r="AL70" s="116"/>
      <c r="AM70" s="116"/>
      <c r="AN70" s="116"/>
      <c r="AO70" s="116"/>
    </row>
    <row r="71" spans="1:41" s="1" customFormat="1" ht="25.5" customHeight="1" x14ac:dyDescent="0.2">
      <c r="A71" s="143" t="s">
        <v>12</v>
      </c>
      <c r="B71" s="317" t="s">
        <v>153</v>
      </c>
      <c r="C71" s="317"/>
      <c r="D71" s="317"/>
      <c r="E71" s="317"/>
      <c r="F71" s="317"/>
      <c r="G71" s="317"/>
      <c r="H71" s="317"/>
      <c r="I71" s="317"/>
      <c r="J71" s="317"/>
      <c r="K71" s="317"/>
      <c r="L71" s="317"/>
      <c r="M71" s="317"/>
      <c r="N71" s="317"/>
      <c r="O71" s="317"/>
      <c r="P71" s="317"/>
      <c r="Q71" s="317"/>
      <c r="R71" s="317"/>
      <c r="S71" s="317"/>
      <c r="T71" s="317"/>
      <c r="U71" s="317"/>
      <c r="V71" s="317"/>
      <c r="W71" s="317"/>
      <c r="X71" s="317"/>
      <c r="Y71" s="41"/>
      <c r="Z71" s="41"/>
      <c r="AA71" s="41"/>
      <c r="AB71" s="41"/>
      <c r="AC71" s="41"/>
      <c r="AD71" s="41"/>
      <c r="AE71" s="41"/>
      <c r="AF71" s="41"/>
      <c r="AG71" s="41"/>
      <c r="AH71" s="41"/>
      <c r="AI71" s="41"/>
      <c r="AJ71" s="41"/>
      <c r="AK71" s="41"/>
      <c r="AL71" s="41"/>
      <c r="AM71" s="41"/>
      <c r="AN71" s="41"/>
      <c r="AO71" s="41"/>
    </row>
    <row r="72" spans="1:41" s="27" customFormat="1" ht="25.5" customHeight="1" x14ac:dyDescent="0.2">
      <c r="A72" s="143" t="s">
        <v>13</v>
      </c>
      <c r="B72" s="317" t="s">
        <v>210</v>
      </c>
      <c r="C72" s="317"/>
      <c r="D72" s="317"/>
      <c r="E72" s="317"/>
      <c r="F72" s="317"/>
      <c r="G72" s="317"/>
      <c r="H72" s="317"/>
      <c r="I72" s="317"/>
      <c r="J72" s="317"/>
      <c r="K72" s="317"/>
      <c r="L72" s="317"/>
      <c r="M72" s="317"/>
      <c r="N72" s="317"/>
      <c r="O72" s="317"/>
      <c r="P72" s="317"/>
      <c r="Q72" s="317"/>
      <c r="R72" s="317"/>
      <c r="S72" s="317"/>
      <c r="T72" s="317"/>
      <c r="U72" s="317"/>
      <c r="V72" s="317"/>
      <c r="W72" s="317"/>
      <c r="X72" s="317"/>
      <c r="Y72" s="117"/>
      <c r="Z72" s="117"/>
      <c r="AA72" s="117"/>
      <c r="AB72" s="117"/>
      <c r="AC72" s="117"/>
      <c r="AD72" s="117"/>
      <c r="AE72" s="117"/>
      <c r="AF72" s="117"/>
      <c r="AG72" s="117"/>
      <c r="AH72" s="117"/>
      <c r="AI72" s="117"/>
      <c r="AJ72" s="117"/>
      <c r="AK72" s="117"/>
      <c r="AL72" s="117"/>
      <c r="AM72" s="117"/>
      <c r="AN72" s="117"/>
      <c r="AO72" s="117"/>
    </row>
    <row r="73" spans="1:41" s="1" customFormat="1" ht="11.25" customHeight="1" x14ac:dyDescent="0.2">
      <c r="A73" s="143" t="s">
        <v>14</v>
      </c>
      <c r="B73" s="317" t="s">
        <v>334</v>
      </c>
      <c r="C73" s="317"/>
      <c r="D73" s="317"/>
      <c r="E73" s="317"/>
      <c r="F73" s="317"/>
      <c r="G73" s="317"/>
      <c r="H73" s="317"/>
      <c r="I73" s="317"/>
      <c r="J73" s="317"/>
      <c r="K73" s="317"/>
      <c r="L73" s="317"/>
      <c r="M73" s="317"/>
      <c r="N73" s="317"/>
      <c r="O73" s="317"/>
      <c r="P73" s="317"/>
      <c r="Q73" s="317"/>
      <c r="R73" s="317"/>
      <c r="S73" s="317"/>
      <c r="T73" s="317"/>
      <c r="U73" s="317"/>
      <c r="V73" s="317"/>
      <c r="W73" s="317"/>
      <c r="X73" s="317"/>
      <c r="Y73" s="41"/>
      <c r="Z73" s="41"/>
      <c r="AA73" s="41"/>
      <c r="AB73" s="41"/>
      <c r="AC73" s="41"/>
      <c r="AD73" s="41"/>
      <c r="AE73" s="41"/>
      <c r="AF73" s="41"/>
      <c r="AG73" s="41"/>
      <c r="AH73" s="41"/>
      <c r="AI73" s="41"/>
      <c r="AJ73" s="41"/>
      <c r="AK73" s="41"/>
      <c r="AL73" s="41"/>
      <c r="AM73" s="41"/>
      <c r="AN73" s="41"/>
      <c r="AO73" s="41"/>
    </row>
    <row r="74" spans="1:41" s="1" customFormat="1" ht="12" customHeight="1" x14ac:dyDescent="0.2">
      <c r="A74" s="143" t="s">
        <v>15</v>
      </c>
      <c r="B74" s="317" t="s">
        <v>164</v>
      </c>
      <c r="C74" s="317"/>
      <c r="D74" s="317"/>
      <c r="E74" s="317"/>
      <c r="F74" s="317"/>
      <c r="G74" s="317"/>
      <c r="H74" s="317"/>
      <c r="I74" s="317"/>
      <c r="J74" s="317"/>
      <c r="K74" s="317"/>
      <c r="L74" s="317"/>
      <c r="M74" s="317"/>
      <c r="N74" s="317"/>
      <c r="O74" s="317"/>
      <c r="P74" s="317"/>
      <c r="Q74" s="317"/>
      <c r="R74" s="317"/>
      <c r="S74" s="317"/>
      <c r="T74" s="317"/>
      <c r="U74" s="317"/>
      <c r="V74" s="317"/>
      <c r="W74" s="317"/>
      <c r="X74" s="317"/>
      <c r="Y74" s="41"/>
      <c r="Z74" s="41"/>
      <c r="AA74" s="41"/>
      <c r="AB74" s="41"/>
      <c r="AC74" s="41"/>
      <c r="AD74" s="41"/>
      <c r="AE74" s="41"/>
      <c r="AF74" s="41"/>
      <c r="AG74" s="41"/>
      <c r="AH74" s="41"/>
      <c r="AI74" s="41"/>
      <c r="AJ74" s="41"/>
      <c r="AK74" s="41"/>
      <c r="AL74" s="41"/>
      <c r="AM74" s="41"/>
      <c r="AN74" s="41"/>
      <c r="AO74" s="41"/>
    </row>
    <row r="75" spans="1:41" s="27" customFormat="1" ht="12" customHeight="1" x14ac:dyDescent="0.2">
      <c r="A75" s="143" t="s">
        <v>16</v>
      </c>
      <c r="B75" s="317" t="s">
        <v>142</v>
      </c>
      <c r="C75" s="317"/>
      <c r="D75" s="317"/>
      <c r="E75" s="317"/>
      <c r="F75" s="317"/>
      <c r="G75" s="317"/>
      <c r="H75" s="317"/>
      <c r="I75" s="317"/>
      <c r="J75" s="317"/>
      <c r="K75" s="317"/>
      <c r="L75" s="317"/>
      <c r="M75" s="317"/>
      <c r="N75" s="317"/>
      <c r="O75" s="317"/>
      <c r="P75" s="317"/>
      <c r="Q75" s="317"/>
      <c r="R75" s="317"/>
      <c r="S75" s="317"/>
      <c r="T75" s="317"/>
      <c r="U75" s="317"/>
      <c r="V75" s="317"/>
      <c r="W75" s="317"/>
      <c r="X75" s="317"/>
      <c r="Y75" s="117"/>
      <c r="Z75" s="117"/>
      <c r="AA75" s="117"/>
      <c r="AB75" s="117"/>
      <c r="AC75" s="117"/>
      <c r="AD75" s="117"/>
      <c r="AE75" s="117"/>
      <c r="AF75" s="117"/>
      <c r="AG75" s="117"/>
      <c r="AH75" s="117"/>
      <c r="AI75" s="117"/>
      <c r="AJ75" s="117"/>
      <c r="AK75" s="117"/>
      <c r="AL75" s="117"/>
      <c r="AM75" s="117"/>
      <c r="AN75" s="117"/>
      <c r="AO75" s="117"/>
    </row>
    <row r="76" spans="1:41" s="27" customFormat="1" ht="25.5" customHeight="1" x14ac:dyDescent="0.2">
      <c r="A76" s="143"/>
      <c r="B76" s="140" t="s">
        <v>1</v>
      </c>
      <c r="C76" s="317" t="s">
        <v>227</v>
      </c>
      <c r="D76" s="317"/>
      <c r="E76" s="317"/>
      <c r="F76" s="317"/>
      <c r="G76" s="317"/>
      <c r="H76" s="317"/>
      <c r="I76" s="317"/>
      <c r="J76" s="317"/>
      <c r="K76" s="317"/>
      <c r="L76" s="317"/>
      <c r="M76" s="317"/>
      <c r="N76" s="317"/>
      <c r="O76" s="317"/>
      <c r="P76" s="317"/>
      <c r="Q76" s="317"/>
      <c r="R76" s="317"/>
      <c r="S76" s="317"/>
      <c r="T76" s="317"/>
      <c r="U76" s="317"/>
      <c r="V76" s="317"/>
      <c r="W76" s="317"/>
      <c r="X76" s="317"/>
      <c r="Y76" s="117"/>
      <c r="Z76" s="117"/>
      <c r="AA76" s="117"/>
      <c r="AB76" s="117"/>
      <c r="AC76" s="117"/>
      <c r="AD76" s="117"/>
      <c r="AE76" s="117"/>
      <c r="AF76" s="117"/>
      <c r="AG76" s="117"/>
      <c r="AH76" s="117"/>
      <c r="AI76" s="117"/>
      <c r="AJ76" s="117"/>
      <c r="AK76" s="117"/>
      <c r="AL76" s="117"/>
      <c r="AM76" s="117"/>
      <c r="AN76" s="117"/>
      <c r="AO76" s="117"/>
    </row>
    <row r="77" spans="1:41" s="27" customFormat="1" ht="12" customHeight="1" x14ac:dyDescent="0.2">
      <c r="A77" s="143"/>
      <c r="B77" s="140" t="s">
        <v>2</v>
      </c>
      <c r="C77" s="317" t="s">
        <v>336</v>
      </c>
      <c r="D77" s="317"/>
      <c r="E77" s="317"/>
      <c r="F77" s="317"/>
      <c r="G77" s="317"/>
      <c r="H77" s="317"/>
      <c r="I77" s="317"/>
      <c r="J77" s="317"/>
      <c r="K77" s="317"/>
      <c r="L77" s="317"/>
      <c r="M77" s="317"/>
      <c r="N77" s="317"/>
      <c r="O77" s="317"/>
      <c r="P77" s="317"/>
      <c r="Q77" s="317"/>
      <c r="R77" s="317"/>
      <c r="S77" s="317"/>
      <c r="T77" s="317"/>
      <c r="U77" s="317"/>
      <c r="V77" s="317"/>
      <c r="W77" s="317"/>
      <c r="X77" s="317"/>
      <c r="Y77" s="117"/>
      <c r="Z77" s="117"/>
      <c r="AA77" s="117"/>
      <c r="AB77" s="117"/>
      <c r="AC77" s="117"/>
      <c r="AD77" s="117"/>
      <c r="AE77" s="117"/>
      <c r="AF77" s="117"/>
      <c r="AG77" s="117"/>
      <c r="AH77" s="117"/>
      <c r="AI77" s="117"/>
      <c r="AJ77" s="117"/>
      <c r="AK77" s="117"/>
      <c r="AL77" s="117"/>
      <c r="AM77" s="117"/>
      <c r="AN77" s="117"/>
      <c r="AO77" s="117"/>
    </row>
    <row r="78" spans="1:41" s="26" customFormat="1" ht="37.5" customHeight="1" x14ac:dyDescent="0.2">
      <c r="A78" s="143" t="s">
        <v>17</v>
      </c>
      <c r="B78" s="317" t="s">
        <v>335</v>
      </c>
      <c r="C78" s="317"/>
      <c r="D78" s="317"/>
      <c r="E78" s="317"/>
      <c r="F78" s="317"/>
      <c r="G78" s="317"/>
      <c r="H78" s="317"/>
      <c r="I78" s="317"/>
      <c r="J78" s="317"/>
      <c r="K78" s="317"/>
      <c r="L78" s="317"/>
      <c r="M78" s="317"/>
      <c r="N78" s="317"/>
      <c r="O78" s="317"/>
      <c r="P78" s="317"/>
      <c r="Q78" s="317"/>
      <c r="R78" s="317"/>
      <c r="S78" s="317"/>
      <c r="T78" s="317"/>
      <c r="U78" s="317"/>
      <c r="V78" s="317"/>
      <c r="W78" s="317"/>
      <c r="X78" s="317"/>
      <c r="Y78" s="118"/>
      <c r="Z78" s="118"/>
      <c r="AA78" s="118"/>
      <c r="AB78" s="118"/>
      <c r="AC78" s="118"/>
      <c r="AD78" s="118"/>
      <c r="AE78" s="118"/>
      <c r="AF78" s="118"/>
      <c r="AG78" s="118"/>
      <c r="AH78" s="118"/>
      <c r="AI78" s="118"/>
      <c r="AJ78" s="118"/>
      <c r="AK78" s="118"/>
      <c r="AL78" s="118"/>
      <c r="AM78" s="118"/>
      <c r="AN78" s="118"/>
      <c r="AO78" s="118"/>
    </row>
    <row r="79" spans="1:41" ht="12" customHeight="1" x14ac:dyDescent="0.2">
      <c r="A79" s="143" t="s">
        <v>18</v>
      </c>
      <c r="B79" s="317" t="s">
        <v>341</v>
      </c>
      <c r="C79" s="317"/>
      <c r="D79" s="317"/>
      <c r="E79" s="317"/>
      <c r="F79" s="317"/>
      <c r="G79" s="317"/>
      <c r="H79" s="317"/>
      <c r="I79" s="317"/>
      <c r="J79" s="317"/>
      <c r="K79" s="317"/>
      <c r="L79" s="317"/>
      <c r="M79" s="317"/>
      <c r="N79" s="317"/>
      <c r="O79" s="317"/>
      <c r="P79" s="317"/>
      <c r="Q79" s="317"/>
      <c r="R79" s="317"/>
      <c r="S79" s="317"/>
      <c r="T79" s="317"/>
      <c r="U79" s="317"/>
      <c r="V79" s="317"/>
      <c r="W79" s="317"/>
      <c r="X79" s="317"/>
    </row>
    <row r="80" spans="1:41" ht="12.75" customHeight="1" x14ac:dyDescent="0.2">
      <c r="A80" s="145" t="s">
        <v>9</v>
      </c>
      <c r="B80" s="317" t="s">
        <v>342</v>
      </c>
      <c r="C80" s="317"/>
      <c r="D80" s="317"/>
      <c r="E80" s="317"/>
      <c r="F80" s="317"/>
      <c r="G80" s="317"/>
      <c r="H80" s="317"/>
      <c r="I80" s="317"/>
      <c r="J80" s="317"/>
      <c r="K80" s="317"/>
      <c r="L80" s="317"/>
      <c r="M80" s="317"/>
      <c r="N80" s="317"/>
      <c r="O80" s="317"/>
      <c r="P80" s="317"/>
      <c r="Q80" s="317"/>
      <c r="R80" s="317"/>
      <c r="S80" s="317"/>
      <c r="T80" s="317"/>
      <c r="U80" s="317"/>
      <c r="V80" s="317"/>
      <c r="W80" s="317"/>
      <c r="X80" s="317"/>
    </row>
    <row r="81" spans="1:41" s="26" customFormat="1" ht="25.5" customHeight="1" x14ac:dyDescent="0.2">
      <c r="A81" s="145" t="s">
        <v>10</v>
      </c>
      <c r="B81" s="317" t="s">
        <v>337</v>
      </c>
      <c r="C81" s="317"/>
      <c r="D81" s="317"/>
      <c r="E81" s="317"/>
      <c r="F81" s="317"/>
      <c r="G81" s="317"/>
      <c r="H81" s="317"/>
      <c r="I81" s="317"/>
      <c r="J81" s="317"/>
      <c r="K81" s="317"/>
      <c r="L81" s="317"/>
      <c r="M81" s="317"/>
      <c r="N81" s="317"/>
      <c r="O81" s="317"/>
      <c r="P81" s="317"/>
      <c r="Q81" s="317"/>
      <c r="R81" s="317"/>
      <c r="S81" s="317"/>
      <c r="T81" s="317"/>
      <c r="U81" s="317"/>
      <c r="V81" s="317"/>
      <c r="W81" s="317"/>
      <c r="X81" s="317"/>
      <c r="Y81" s="118"/>
      <c r="Z81" s="118"/>
      <c r="AA81" s="118"/>
      <c r="AB81" s="118"/>
      <c r="AC81" s="118"/>
      <c r="AD81" s="118"/>
      <c r="AE81" s="118"/>
      <c r="AF81" s="118"/>
      <c r="AG81" s="118"/>
      <c r="AH81" s="118"/>
      <c r="AI81" s="118"/>
      <c r="AJ81" s="118"/>
      <c r="AK81" s="118"/>
      <c r="AL81" s="118"/>
      <c r="AM81" s="118"/>
      <c r="AN81" s="118"/>
      <c r="AO81" s="118"/>
    </row>
    <row r="82" spans="1:41" s="26" customFormat="1" ht="39" customHeight="1" x14ac:dyDescent="0.2">
      <c r="A82" s="145" t="s">
        <v>11</v>
      </c>
      <c r="B82" s="317" t="s">
        <v>154</v>
      </c>
      <c r="C82" s="317"/>
      <c r="D82" s="317"/>
      <c r="E82" s="317"/>
      <c r="F82" s="317"/>
      <c r="G82" s="317"/>
      <c r="H82" s="317"/>
      <c r="I82" s="317"/>
      <c r="J82" s="317"/>
      <c r="K82" s="317"/>
      <c r="L82" s="317"/>
      <c r="M82" s="317"/>
      <c r="N82" s="317"/>
      <c r="O82" s="317"/>
      <c r="P82" s="317"/>
      <c r="Q82" s="317"/>
      <c r="R82" s="317"/>
      <c r="S82" s="317"/>
      <c r="T82" s="317"/>
      <c r="U82" s="317"/>
      <c r="V82" s="317"/>
      <c r="W82" s="317"/>
      <c r="X82" s="317"/>
      <c r="Y82" s="118"/>
      <c r="Z82" s="118"/>
      <c r="AA82" s="118"/>
      <c r="AB82" s="118"/>
      <c r="AC82" s="118"/>
      <c r="AD82" s="118"/>
      <c r="AE82" s="118"/>
      <c r="AF82" s="118"/>
      <c r="AG82" s="118"/>
      <c r="AH82" s="118"/>
      <c r="AI82" s="118"/>
      <c r="AJ82" s="118"/>
      <c r="AK82" s="118"/>
      <c r="AL82" s="118"/>
      <c r="AM82" s="118"/>
      <c r="AN82" s="118"/>
      <c r="AO82" s="118"/>
    </row>
    <row r="83" spans="1:41" ht="6" customHeight="1" x14ac:dyDescent="0.2"/>
    <row r="84" spans="1:41" ht="15" customHeight="1" thickBot="1" x14ac:dyDescent="0.25">
      <c r="A84" s="320" t="s">
        <v>209</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row>
    <row r="85" spans="1:41" ht="12.75" customHeight="1" thickTop="1" x14ac:dyDescent="0.2">
      <c r="A85" s="88"/>
    </row>
    <row r="86" spans="1:41" ht="12.75" customHeight="1" x14ac:dyDescent="0.2"/>
    <row r="87" spans="1:41" ht="12.75" customHeight="1" x14ac:dyDescent="0.2"/>
    <row r="88" spans="1:41" ht="12.75" customHeight="1" x14ac:dyDescent="0.2"/>
    <row r="89" spans="1:41" ht="12.75" customHeight="1" x14ac:dyDescent="0.2">
      <c r="H89" s="146" t="s">
        <v>165</v>
      </c>
    </row>
    <row r="90" spans="1:41" ht="12.75" customHeight="1" x14ac:dyDescent="0.2"/>
    <row r="91" spans="1:41" ht="12.75" customHeight="1" x14ac:dyDescent="0.2">
      <c r="H91" s="146" t="s">
        <v>166</v>
      </c>
    </row>
    <row r="92" spans="1:41" ht="12.75" customHeight="1" x14ac:dyDescent="0.2"/>
    <row r="93" spans="1:41" ht="12.75" customHeight="1" x14ac:dyDescent="0.2"/>
    <row r="94" spans="1:41" ht="12.75" customHeight="1" x14ac:dyDescent="0.2"/>
    <row r="95" spans="1:41" ht="12.75" customHeight="1" x14ac:dyDescent="0.2"/>
    <row r="96" spans="1:41" ht="12.75" customHeight="1" x14ac:dyDescent="0.2"/>
    <row r="97" spans="2:8" ht="12.75" customHeight="1" x14ac:dyDescent="0.2"/>
    <row r="98" spans="2:8" ht="12.75" customHeight="1" x14ac:dyDescent="0.2"/>
    <row r="99" spans="2:8" ht="12.75" customHeight="1" x14ac:dyDescent="0.2"/>
    <row r="100" spans="2:8" ht="12.75" customHeight="1" x14ac:dyDescent="0.2"/>
    <row r="101" spans="2:8" ht="12.75" customHeight="1" x14ac:dyDescent="0.2"/>
    <row r="102" spans="2:8" ht="12.75" customHeight="1" x14ac:dyDescent="0.2"/>
    <row r="103" spans="2:8" ht="12.75" customHeight="1" x14ac:dyDescent="0.2"/>
    <row r="104" spans="2:8" ht="12.75" customHeight="1" x14ac:dyDescent="0.2"/>
    <row r="105" spans="2:8" ht="12.75" customHeight="1" x14ac:dyDescent="0.2"/>
    <row r="106" spans="2:8" ht="12.75" customHeight="1" x14ac:dyDescent="0.2"/>
    <row r="107" spans="2:8" ht="12.75" customHeight="1" x14ac:dyDescent="0.2"/>
    <row r="108" spans="2:8" ht="12.75" customHeight="1" x14ac:dyDescent="0.2">
      <c r="B108" s="318" t="s">
        <v>556</v>
      </c>
      <c r="C108" s="319"/>
      <c r="D108" s="319"/>
      <c r="E108" s="319"/>
      <c r="F108" s="319"/>
      <c r="G108" s="319"/>
      <c r="H108" s="319"/>
    </row>
    <row r="109" spans="2:8" ht="12.75" customHeight="1" x14ac:dyDescent="0.2">
      <c r="B109" s="319"/>
      <c r="C109" s="319"/>
      <c r="D109" s="319"/>
      <c r="E109" s="319"/>
      <c r="F109" s="319"/>
      <c r="G109" s="319"/>
      <c r="H109" s="319"/>
    </row>
    <row r="110" spans="2:8" ht="12.75" customHeight="1" x14ac:dyDescent="0.2">
      <c r="B110" s="319"/>
      <c r="C110" s="319"/>
      <c r="D110" s="319"/>
      <c r="E110" s="319"/>
      <c r="F110" s="319"/>
      <c r="G110" s="319"/>
      <c r="H110" s="319"/>
    </row>
    <row r="111" spans="2:8" ht="12.75" customHeight="1" x14ac:dyDescent="0.2">
      <c r="B111" s="319"/>
      <c r="C111" s="319"/>
      <c r="D111" s="319"/>
      <c r="E111" s="319"/>
      <c r="F111" s="319"/>
      <c r="G111" s="319"/>
      <c r="H111" s="319"/>
    </row>
    <row r="112" spans="2:8" ht="12.75" customHeight="1" x14ac:dyDescent="0.2">
      <c r="B112" s="319"/>
      <c r="C112" s="319"/>
      <c r="D112" s="319"/>
      <c r="E112" s="319"/>
      <c r="F112" s="319"/>
      <c r="G112" s="319"/>
      <c r="H112" s="319"/>
    </row>
    <row r="113" spans="1:24" ht="12.75" customHeight="1" x14ac:dyDescent="0.2">
      <c r="B113" s="319"/>
      <c r="C113" s="319"/>
      <c r="D113" s="319"/>
      <c r="E113" s="319"/>
      <c r="F113" s="319"/>
      <c r="G113" s="319"/>
      <c r="H113" s="319"/>
    </row>
    <row r="114" spans="1:24" ht="12.75" customHeight="1" x14ac:dyDescent="0.2">
      <c r="B114" s="319"/>
      <c r="C114" s="319"/>
      <c r="D114" s="319"/>
      <c r="E114" s="319"/>
      <c r="F114" s="319"/>
      <c r="G114" s="319"/>
      <c r="H114" s="319"/>
    </row>
    <row r="115" spans="1:24" ht="12.75" customHeight="1" x14ac:dyDescent="0.2">
      <c r="B115" s="319"/>
      <c r="C115" s="319"/>
      <c r="D115" s="319"/>
      <c r="E115" s="319"/>
      <c r="F115" s="319"/>
      <c r="G115" s="319"/>
      <c r="H115" s="319"/>
    </row>
    <row r="116" spans="1:24" ht="12.75" customHeight="1" x14ac:dyDescent="0.2">
      <c r="B116" s="319"/>
      <c r="C116" s="319"/>
      <c r="D116" s="319"/>
      <c r="E116" s="319"/>
      <c r="F116" s="319"/>
      <c r="G116" s="319"/>
      <c r="H116" s="319"/>
    </row>
    <row r="117" spans="1:24" ht="12.75" customHeight="1" thickBot="1" x14ac:dyDescent="0.25">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row>
    <row r="118" spans="1:24" ht="12.75" customHeight="1" x14ac:dyDescent="0.2">
      <c r="A118" s="39" t="str">
        <f>A42</f>
        <v>F340-04</v>
      </c>
      <c r="B118" s="69"/>
      <c r="C118" s="69"/>
      <c r="D118" s="69"/>
      <c r="E118" s="69"/>
      <c r="F118" s="69"/>
      <c r="G118" s="69"/>
      <c r="H118" s="69"/>
      <c r="I118" s="69"/>
      <c r="J118" s="69"/>
      <c r="K118" s="332" t="str">
        <f>'Change Order'!K61</f>
        <v>2019-SEP</v>
      </c>
      <c r="L118" s="332"/>
      <c r="M118" s="332"/>
      <c r="N118" s="332"/>
      <c r="O118" s="41"/>
      <c r="P118" s="41"/>
      <c r="Q118" s="41"/>
      <c r="R118" s="41"/>
      <c r="S118" s="41"/>
      <c r="T118" s="41"/>
      <c r="U118" s="41"/>
      <c r="V118" s="41"/>
      <c r="W118" s="41"/>
      <c r="X118" s="75" t="s">
        <v>117</v>
      </c>
    </row>
    <row r="119" spans="1:24" ht="12.75" customHeight="1" x14ac:dyDescent="0.2"/>
    <row r="120" spans="1:24" ht="12.75" customHeight="1" x14ac:dyDescent="0.2"/>
    <row r="121" spans="1:24" ht="12.75" customHeight="1" x14ac:dyDescent="0.2"/>
    <row r="122" spans="1:24" ht="12.75" customHeight="1" x14ac:dyDescent="0.2"/>
    <row r="123" spans="1:24" ht="12.75" customHeight="1" x14ac:dyDescent="0.2"/>
    <row r="124" spans="1:24" ht="12.75" customHeight="1" x14ac:dyDescent="0.2"/>
    <row r="125" spans="1:24" ht="12.75" customHeight="1" x14ac:dyDescent="0.2"/>
    <row r="126" spans="1:24" ht="12.75" customHeight="1" x14ac:dyDescent="0.2"/>
    <row r="127" spans="1:24" ht="12.75" customHeight="1" x14ac:dyDescent="0.2"/>
    <row r="128" spans="1:24"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sheetData>
  <sheetProtection algorithmName="SHA-512" hashValue="X2HUhP76SCU+Yk5uphLDstBnfXdnY8R9zF22GXTVxMHUK4ZtWVrTNb/5r0O2kxUTcD4NdikG//w495h6bbcBgg==" saltValue="iHjY56GGVIQtRe6gmdd8kQ==" spinCount="100000" sheet="1" objects="1" scenarios="1"/>
  <mergeCells count="65">
    <mergeCell ref="K118:N118"/>
    <mergeCell ref="A1:X1"/>
    <mergeCell ref="A2:X2"/>
    <mergeCell ref="C35:X35"/>
    <mergeCell ref="C53:X53"/>
    <mergeCell ref="B72:X72"/>
    <mergeCell ref="A20:X20"/>
    <mergeCell ref="A17:X17"/>
    <mergeCell ref="A5:X5"/>
    <mergeCell ref="A6:X6"/>
    <mergeCell ref="A8:X8"/>
    <mergeCell ref="A9:C9"/>
    <mergeCell ref="A11:C11"/>
    <mergeCell ref="A13:C13"/>
    <mergeCell ref="A4:X4"/>
    <mergeCell ref="A15:X15"/>
    <mergeCell ref="A16:X16"/>
    <mergeCell ref="C52:X52"/>
    <mergeCell ref="B71:X71"/>
    <mergeCell ref="A43:X43"/>
    <mergeCell ref="C51:X51"/>
    <mergeCell ref="K42:N42"/>
    <mergeCell ref="K69:N69"/>
    <mergeCell ref="A19:X19"/>
    <mergeCell ref="C63:X63"/>
    <mergeCell ref="D45:X45"/>
    <mergeCell ref="D48:X48"/>
    <mergeCell ref="B36:X36"/>
    <mergeCell ref="C37:X37"/>
    <mergeCell ref="C39:X39"/>
    <mergeCell ref="D38:X38"/>
    <mergeCell ref="D40:X40"/>
    <mergeCell ref="D46:X46"/>
    <mergeCell ref="C49:X49"/>
    <mergeCell ref="C62:X62"/>
    <mergeCell ref="B44:X44"/>
    <mergeCell ref="D47:X47"/>
    <mergeCell ref="A70:X70"/>
    <mergeCell ref="C50:X50"/>
    <mergeCell ref="D58:X58"/>
    <mergeCell ref="C64:X64"/>
    <mergeCell ref="A61:B61"/>
    <mergeCell ref="A63:B63"/>
    <mergeCell ref="B66:X66"/>
    <mergeCell ref="A67:X67"/>
    <mergeCell ref="B65:X65"/>
    <mergeCell ref="C56:X56"/>
    <mergeCell ref="D57:X57"/>
    <mergeCell ref="D59:X59"/>
    <mergeCell ref="D60:X60"/>
    <mergeCell ref="C61:X61"/>
    <mergeCell ref="D54:X54"/>
    <mergeCell ref="D55:X55"/>
    <mergeCell ref="B108:H116"/>
    <mergeCell ref="A84:X84"/>
    <mergeCell ref="C76:X76"/>
    <mergeCell ref="B80:X80"/>
    <mergeCell ref="B75:X75"/>
    <mergeCell ref="B82:X82"/>
    <mergeCell ref="B81:X81"/>
    <mergeCell ref="B73:X73"/>
    <mergeCell ref="B74:X74"/>
    <mergeCell ref="C77:X77"/>
    <mergeCell ref="B78:X78"/>
    <mergeCell ref="B79:X79"/>
  </mergeCells>
  <phoneticPr fontId="5" type="noConversion"/>
  <printOptions horizontalCentered="1"/>
  <pageMargins left="0.5" right="0.5" top="0.5" bottom="0.25" header="0.5" footer="0.5"/>
  <pageSetup orientation="portrait" r:id="rId1"/>
  <headerFooter alignWithMargins="0"/>
  <rowBreaks count="2" manualBreakCount="2">
    <brk id="42" max="23" man="1"/>
    <brk id="69" max="2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515"/>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175</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23"/>
      <c r="Q5" s="404">
        <f>'Prime Detail'!Q5</f>
        <v>0</v>
      </c>
      <c r="R5" s="404"/>
      <c r="S5" s="404"/>
      <c r="T5" s="404"/>
      <c r="U5" s="404">
        <f>'Prime Detail'!U5</f>
        <v>0</v>
      </c>
      <c r="V5" s="404"/>
      <c r="W5" s="404">
        <f>'Prime Detail'!W5</f>
        <v>0</v>
      </c>
      <c r="X5" s="404"/>
      <c r="Y5" s="404"/>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5" customHeight="1" x14ac:dyDescent="0.2">
      <c r="A9" s="223"/>
      <c r="B9" s="503">
        <f>B82</f>
        <v>0</v>
      </c>
      <c r="C9" s="503"/>
      <c r="D9" s="503"/>
      <c r="E9" s="503"/>
      <c r="F9" s="503"/>
      <c r="G9" s="503"/>
      <c r="H9" s="503"/>
      <c r="I9" s="503"/>
      <c r="J9" s="503"/>
      <c r="K9" s="503"/>
      <c r="L9" s="503"/>
      <c r="M9" s="40"/>
      <c r="N9" s="257" t="s">
        <v>235</v>
      </c>
      <c r="O9" s="257"/>
      <c r="P9" s="257"/>
      <c r="Q9" s="413">
        <f>'Prime Detail'!Q9</f>
        <v>0</v>
      </c>
      <c r="R9" s="414"/>
      <c r="S9" s="414"/>
      <c r="T9" s="414"/>
      <c r="U9" s="414"/>
      <c r="V9" s="414"/>
      <c r="W9" s="414"/>
      <c r="X9" s="414"/>
      <c r="Y9" s="414"/>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265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29"/>
      <c r="D33" s="229"/>
      <c r="E33" s="229"/>
      <c r="F33" s="229"/>
      <c r="G33" s="229"/>
      <c r="H33" s="229"/>
      <c r="I33" s="229"/>
      <c r="J33" s="229"/>
      <c r="K33" s="229"/>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266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24"/>
      <c r="AF50" s="226"/>
      <c r="AG50" s="226"/>
      <c r="AH50" s="226"/>
      <c r="AI50" s="226"/>
      <c r="AJ50" s="224"/>
      <c r="AK50" s="226"/>
      <c r="AL50" s="226"/>
      <c r="AM50" s="226"/>
      <c r="AN50" s="226"/>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24"/>
      <c r="AF60" s="226"/>
      <c r="AG60" s="226"/>
      <c r="AH60" s="226"/>
      <c r="AI60" s="226"/>
      <c r="AJ60" s="224"/>
      <c r="AK60" s="226"/>
      <c r="AL60" s="226"/>
      <c r="AM60" s="226"/>
      <c r="AN60" s="226"/>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22" customFormat="1" ht="4.5" customHeight="1" x14ac:dyDescent="0.2">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28"/>
      <c r="B64" s="13"/>
      <c r="C64" s="229"/>
      <c r="D64" s="229"/>
      <c r="E64" s="229"/>
      <c r="F64" s="229"/>
      <c r="G64" s="229"/>
      <c r="H64" s="229"/>
      <c r="I64" s="229"/>
      <c r="J64" s="229"/>
      <c r="K64" s="229"/>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
      <c r="A66" s="153" t="s">
        <v>267</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145</v>
      </c>
    </row>
    <row r="74" spans="1:40" ht="19.5" customHeight="1" x14ac:dyDescent="0.3">
      <c r="A74" s="333" t="s">
        <v>268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23"/>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23"/>
      <c r="B82" s="369"/>
      <c r="C82" s="369"/>
      <c r="D82" s="369"/>
      <c r="E82" s="369"/>
      <c r="F82" s="369"/>
      <c r="G82" s="369"/>
      <c r="H82" s="369"/>
      <c r="I82" s="369"/>
      <c r="J82" s="369"/>
      <c r="K82" s="369"/>
      <c r="L82" s="369"/>
      <c r="M82" s="40"/>
      <c r="N82" s="257" t="s">
        <v>235</v>
      </c>
      <c r="O82" s="257"/>
      <c r="P82" s="257"/>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286</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287</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32" t="s">
        <v>98</v>
      </c>
      <c r="D127" s="230"/>
      <c r="E127" s="230"/>
      <c r="F127" s="230"/>
      <c r="G127" s="230"/>
      <c r="H127" s="230"/>
      <c r="I127" s="230"/>
      <c r="J127" s="230"/>
      <c r="K127" s="67"/>
      <c r="L127" s="66"/>
      <c r="M127" s="42"/>
      <c r="N127" s="13"/>
      <c r="O127" s="13"/>
      <c r="P127" s="13"/>
      <c r="Q127" s="13"/>
      <c r="R127" s="13"/>
      <c r="S127" s="94"/>
      <c r="T127" s="36"/>
      <c r="V127" s="460"/>
      <c r="W127" s="460"/>
      <c r="X127" s="460"/>
      <c r="Y127" s="460"/>
    </row>
    <row r="128" spans="1:25" x14ac:dyDescent="0.2">
      <c r="A128" s="40"/>
      <c r="B128" s="232" t="s">
        <v>99</v>
      </c>
      <c r="D128" s="230"/>
      <c r="E128" s="230"/>
      <c r="F128" s="230"/>
      <c r="G128" s="230"/>
      <c r="H128" s="230"/>
      <c r="I128" s="230"/>
      <c r="J128" s="230"/>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288</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32"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32"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148</v>
      </c>
    </row>
    <row r="139" spans="1:25" ht="19.5" x14ac:dyDescent="0.3">
      <c r="A139" s="333" t="s">
        <v>269</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23"/>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23"/>
      <c r="B147" s="369"/>
      <c r="C147" s="369"/>
      <c r="D147" s="369"/>
      <c r="E147" s="369"/>
      <c r="F147" s="369"/>
      <c r="G147" s="369"/>
      <c r="H147" s="369"/>
      <c r="I147" s="369"/>
      <c r="J147" s="369"/>
      <c r="K147" s="369"/>
      <c r="L147" s="369"/>
      <c r="M147" s="40"/>
      <c r="N147" s="257" t="s">
        <v>235</v>
      </c>
      <c r="O147" s="257"/>
      <c r="P147" s="257"/>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289</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290</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40" t="s">
        <v>103</v>
      </c>
      <c r="C183" s="13"/>
      <c r="D183" s="40"/>
      <c r="E183" s="40"/>
      <c r="F183" s="40"/>
      <c r="G183" s="40"/>
      <c r="H183" s="40"/>
      <c r="I183" s="40"/>
      <c r="J183" s="40"/>
      <c r="K183" s="40"/>
      <c r="L183" s="40"/>
      <c r="M183" s="40"/>
      <c r="N183" s="40"/>
      <c r="O183" s="13"/>
      <c r="P183" s="13"/>
      <c r="Q183" s="13"/>
      <c r="R183" s="13"/>
      <c r="S183" s="94"/>
      <c r="T183" s="38"/>
      <c r="V183" s="460"/>
      <c r="W183" s="460"/>
      <c r="X183" s="460"/>
      <c r="Y183" s="460"/>
    </row>
    <row r="184" spans="1:25" ht="4.5" customHeight="1" x14ac:dyDescent="0.2">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
      <c r="A185" s="94" t="s">
        <v>189</v>
      </c>
      <c r="C185" s="13"/>
      <c r="D185" s="94"/>
      <c r="E185" s="94"/>
      <c r="F185" s="94"/>
      <c r="G185" s="94"/>
      <c r="H185" s="94"/>
      <c r="I185" s="94"/>
      <c r="J185" s="94"/>
      <c r="K185" s="94"/>
      <c r="L185" s="94"/>
      <c r="M185" s="94"/>
      <c r="N185" s="94"/>
      <c r="O185" s="13"/>
      <c r="P185" s="13"/>
      <c r="Q185" s="13"/>
      <c r="R185" s="13"/>
      <c r="S185" s="94"/>
      <c r="T185" s="38"/>
      <c r="V185" s="460"/>
      <c r="W185" s="460"/>
      <c r="X185" s="460"/>
      <c r="Y185" s="460"/>
    </row>
    <row r="186" spans="1:25" ht="4.5" customHeight="1" x14ac:dyDescent="0.2">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
      <c r="A187" s="94" t="s">
        <v>190</v>
      </c>
      <c r="C187" s="13"/>
      <c r="D187" s="94"/>
      <c r="E187" s="94"/>
      <c r="F187" s="94"/>
      <c r="G187" s="94"/>
      <c r="H187" s="94"/>
      <c r="I187" s="94"/>
      <c r="J187" s="94"/>
      <c r="K187" s="94"/>
      <c r="L187" s="94"/>
      <c r="M187" s="94"/>
      <c r="N187" s="94"/>
      <c r="O187" s="13"/>
      <c r="P187" s="13"/>
      <c r="Q187" s="13"/>
      <c r="R187" s="13"/>
      <c r="S187" s="94"/>
      <c r="T187" s="38"/>
      <c r="V187" s="460"/>
      <c r="W187" s="460"/>
      <c r="X187" s="460"/>
      <c r="Y187" s="460"/>
    </row>
    <row r="188" spans="1:25" ht="4.5" customHeight="1" x14ac:dyDescent="0.2">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
      <c r="A189" s="94" t="s">
        <v>167</v>
      </c>
      <c r="C189" s="13"/>
      <c r="D189" s="94"/>
      <c r="E189" s="94"/>
      <c r="F189" s="94"/>
      <c r="G189" s="94"/>
      <c r="H189" s="94"/>
      <c r="I189" s="94"/>
      <c r="J189" s="94"/>
      <c r="K189" s="94"/>
      <c r="L189" s="94"/>
      <c r="M189" s="94"/>
      <c r="N189" s="94"/>
      <c r="O189" s="13"/>
      <c r="P189" s="13"/>
      <c r="Q189" s="13"/>
      <c r="R189" s="13"/>
      <c r="S189" s="94"/>
      <c r="T189" s="38"/>
      <c r="V189" s="460"/>
      <c r="W189" s="460"/>
      <c r="X189" s="460"/>
      <c r="Y189" s="460"/>
    </row>
    <row r="190" spans="1:25" ht="4.5" customHeight="1" x14ac:dyDescent="0.2">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
      <c r="A192" s="40"/>
      <c r="B192" s="232" t="s">
        <v>98</v>
      </c>
      <c r="D192" s="230"/>
      <c r="E192" s="230"/>
      <c r="F192" s="230"/>
      <c r="G192" s="230"/>
      <c r="H192" s="230"/>
      <c r="I192" s="230"/>
      <c r="J192" s="230"/>
      <c r="K192" s="67"/>
      <c r="L192" s="66"/>
      <c r="M192" s="42"/>
      <c r="N192" s="13"/>
      <c r="O192" s="13"/>
      <c r="P192" s="13"/>
      <c r="Q192" s="13"/>
      <c r="R192" s="13"/>
      <c r="S192" s="94"/>
      <c r="T192" s="36"/>
      <c r="V192" s="460"/>
      <c r="W192" s="460"/>
      <c r="X192" s="460"/>
      <c r="Y192" s="460"/>
    </row>
    <row r="193" spans="1:25" x14ac:dyDescent="0.2">
      <c r="A193" s="40"/>
      <c r="B193" s="232" t="s">
        <v>99</v>
      </c>
      <c r="D193" s="230"/>
      <c r="E193" s="230"/>
      <c r="F193" s="230"/>
      <c r="G193" s="230"/>
      <c r="H193" s="230"/>
      <c r="I193" s="230"/>
      <c r="J193" s="230"/>
      <c r="K193" s="13"/>
      <c r="L193" s="13"/>
      <c r="M193" s="42"/>
      <c r="N193" s="13"/>
      <c r="O193" s="13"/>
      <c r="P193" s="13"/>
      <c r="Q193" s="13"/>
      <c r="R193" s="13"/>
      <c r="S193" s="94"/>
      <c r="T193" s="110"/>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291</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
      <c r="A197" s="94" t="s">
        <v>188</v>
      </c>
      <c r="C197" s="13"/>
      <c r="D197" s="94"/>
      <c r="E197" s="94"/>
      <c r="F197" s="94"/>
      <c r="G197" s="94"/>
      <c r="H197" s="94"/>
      <c r="I197" s="94"/>
      <c r="J197" s="94"/>
      <c r="K197" s="94"/>
      <c r="L197" s="94"/>
      <c r="M197" s="94"/>
      <c r="N197" s="36"/>
      <c r="O197" s="13"/>
      <c r="P197" s="13"/>
      <c r="Q197" s="94"/>
      <c r="R197" s="40"/>
      <c r="S197" s="94"/>
      <c r="T197" s="36"/>
      <c r="V197" s="36"/>
      <c r="W197" s="110"/>
      <c r="X197" s="458"/>
      <c r="Y197" s="458"/>
    </row>
    <row r="198" spans="1:25" ht="4.5" customHeight="1" x14ac:dyDescent="0.2">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
      <c r="A200" s="35"/>
      <c r="B200" s="232" t="s">
        <v>186</v>
      </c>
      <c r="D200" s="13"/>
      <c r="E200" s="35"/>
      <c r="F200" s="35"/>
      <c r="G200" s="35"/>
      <c r="H200" s="35"/>
      <c r="I200" s="35"/>
      <c r="J200" s="35"/>
      <c r="K200" s="35"/>
      <c r="L200" s="35"/>
      <c r="M200" s="42"/>
      <c r="N200" s="13"/>
      <c r="O200" s="13"/>
      <c r="P200" s="13"/>
      <c r="Q200" s="13"/>
      <c r="R200" s="41"/>
      <c r="S200" s="13"/>
      <c r="T200" s="38"/>
      <c r="V200" s="412">
        <f>M179</f>
        <v>0</v>
      </c>
      <c r="W200" s="412"/>
      <c r="X200" s="412"/>
      <c r="Y200" s="412"/>
    </row>
    <row r="201" spans="1:25" x14ac:dyDescent="0.2">
      <c r="A201" s="35"/>
      <c r="B201" s="232" t="s">
        <v>177</v>
      </c>
      <c r="D201" s="60"/>
      <c r="E201" s="60"/>
      <c r="F201" s="60"/>
      <c r="G201" s="60"/>
      <c r="H201" s="60"/>
      <c r="I201" s="60"/>
      <c r="J201" s="60"/>
      <c r="K201" s="60"/>
      <c r="L201" s="35"/>
      <c r="M201" s="42"/>
      <c r="N201" s="13"/>
      <c r="O201" s="13"/>
      <c r="P201" s="13"/>
      <c r="Q201" s="13"/>
      <c r="R201" s="41"/>
      <c r="S201" s="39"/>
      <c r="T201" s="39"/>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147</v>
      </c>
    </row>
    <row r="204" spans="1:25" ht="19.5" x14ac:dyDescent="0.3">
      <c r="A204" s="333" t="s">
        <v>270</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23"/>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23"/>
      <c r="B212" s="369"/>
      <c r="C212" s="369"/>
      <c r="D212" s="369"/>
      <c r="E212" s="369"/>
      <c r="F212" s="369"/>
      <c r="G212" s="369"/>
      <c r="H212" s="369"/>
      <c r="I212" s="369"/>
      <c r="J212" s="369"/>
      <c r="K212" s="369"/>
      <c r="L212" s="369"/>
      <c r="M212" s="40"/>
      <c r="N212" s="257" t="s">
        <v>235</v>
      </c>
      <c r="O212" s="257"/>
      <c r="P212" s="257"/>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292</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293</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40" t="s">
        <v>103</v>
      </c>
      <c r="C248" s="13"/>
      <c r="D248" s="40"/>
      <c r="E248" s="40"/>
      <c r="F248" s="40"/>
      <c r="G248" s="40"/>
      <c r="H248" s="40"/>
      <c r="I248" s="40"/>
      <c r="J248" s="40"/>
      <c r="K248" s="40"/>
      <c r="L248" s="40"/>
      <c r="M248" s="40"/>
      <c r="N248" s="40"/>
      <c r="O248" s="13"/>
      <c r="P248" s="13"/>
      <c r="Q248" s="13"/>
      <c r="R248" s="13"/>
      <c r="S248" s="94"/>
      <c r="T248" s="38"/>
      <c r="V248" s="460"/>
      <c r="W248" s="460"/>
      <c r="X248" s="460"/>
      <c r="Y248" s="460"/>
    </row>
    <row r="249" spans="1:25" ht="4.5" customHeight="1" x14ac:dyDescent="0.2">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
      <c r="A250" s="94" t="s">
        <v>189</v>
      </c>
      <c r="C250" s="13"/>
      <c r="D250" s="94"/>
      <c r="E250" s="94"/>
      <c r="F250" s="94"/>
      <c r="G250" s="94"/>
      <c r="H250" s="94"/>
      <c r="I250" s="94"/>
      <c r="J250" s="94"/>
      <c r="K250" s="94"/>
      <c r="L250" s="94"/>
      <c r="M250" s="94"/>
      <c r="N250" s="94"/>
      <c r="O250" s="13"/>
      <c r="P250" s="13"/>
      <c r="Q250" s="13"/>
      <c r="R250" s="13"/>
      <c r="S250" s="94"/>
      <c r="T250" s="38"/>
      <c r="V250" s="460"/>
      <c r="W250" s="460"/>
      <c r="X250" s="460"/>
      <c r="Y250" s="460"/>
    </row>
    <row r="251" spans="1:25" ht="4.5" customHeight="1" x14ac:dyDescent="0.2">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
      <c r="A252" s="94" t="s">
        <v>190</v>
      </c>
      <c r="C252" s="13"/>
      <c r="D252" s="94"/>
      <c r="E252" s="94"/>
      <c r="F252" s="94"/>
      <c r="G252" s="94"/>
      <c r="H252" s="94"/>
      <c r="I252" s="94"/>
      <c r="J252" s="94"/>
      <c r="K252" s="94"/>
      <c r="L252" s="94"/>
      <c r="M252" s="94"/>
      <c r="N252" s="94"/>
      <c r="O252" s="13"/>
      <c r="P252" s="13"/>
      <c r="Q252" s="13"/>
      <c r="R252" s="13"/>
      <c r="S252" s="94"/>
      <c r="T252" s="38"/>
      <c r="V252" s="460"/>
      <c r="W252" s="460"/>
      <c r="X252" s="460"/>
      <c r="Y252" s="460"/>
    </row>
    <row r="253" spans="1:25" ht="4.5" customHeight="1" x14ac:dyDescent="0.2">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
      <c r="A254" s="94" t="s">
        <v>167</v>
      </c>
      <c r="C254" s="13"/>
      <c r="D254" s="94"/>
      <c r="E254" s="94"/>
      <c r="F254" s="94"/>
      <c r="G254" s="94"/>
      <c r="H254" s="94"/>
      <c r="I254" s="94"/>
      <c r="J254" s="94"/>
      <c r="K254" s="94"/>
      <c r="L254" s="94"/>
      <c r="M254" s="94"/>
      <c r="N254" s="94"/>
      <c r="O254" s="13"/>
      <c r="P254" s="13"/>
      <c r="Q254" s="13"/>
      <c r="R254" s="13"/>
      <c r="S254" s="94"/>
      <c r="T254" s="38"/>
      <c r="V254" s="460"/>
      <c r="W254" s="460"/>
      <c r="X254" s="460"/>
      <c r="Y254" s="460"/>
    </row>
    <row r="255" spans="1:25" ht="4.5" customHeight="1" x14ac:dyDescent="0.2">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
      <c r="A257" s="40"/>
      <c r="B257" s="232" t="s">
        <v>98</v>
      </c>
      <c r="D257" s="230"/>
      <c r="E257" s="230"/>
      <c r="F257" s="230"/>
      <c r="G257" s="230"/>
      <c r="H257" s="230"/>
      <c r="I257" s="230"/>
      <c r="J257" s="230"/>
      <c r="K257" s="67"/>
      <c r="L257" s="66"/>
      <c r="M257" s="42"/>
      <c r="N257" s="13"/>
      <c r="O257" s="13"/>
      <c r="P257" s="13"/>
      <c r="Q257" s="13"/>
      <c r="R257" s="13"/>
      <c r="S257" s="94"/>
      <c r="T257" s="36"/>
      <c r="V257" s="460"/>
      <c r="W257" s="460"/>
      <c r="X257" s="460"/>
      <c r="Y257" s="460"/>
    </row>
    <row r="258" spans="1:41" x14ac:dyDescent="0.2">
      <c r="A258" s="40"/>
      <c r="B258" s="232" t="s">
        <v>99</v>
      </c>
      <c r="D258" s="230"/>
      <c r="E258" s="230"/>
      <c r="F258" s="230"/>
      <c r="G258" s="230"/>
      <c r="H258" s="230"/>
      <c r="I258" s="230"/>
      <c r="J258" s="230"/>
      <c r="K258" s="13"/>
      <c r="L258" s="13"/>
      <c r="M258" s="42"/>
      <c r="N258" s="13"/>
      <c r="O258" s="13"/>
      <c r="P258" s="13"/>
      <c r="Q258" s="13"/>
      <c r="R258" s="13"/>
      <c r="S258" s="94"/>
      <c r="T258" s="110"/>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294</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
      <c r="A262" s="94" t="s">
        <v>188</v>
      </c>
      <c r="C262" s="13"/>
      <c r="D262" s="94"/>
      <c r="E262" s="94"/>
      <c r="F262" s="94"/>
      <c r="G262" s="94"/>
      <c r="H262" s="94"/>
      <c r="I262" s="94"/>
      <c r="J262" s="94"/>
      <c r="K262" s="94"/>
      <c r="L262" s="94"/>
      <c r="M262" s="94"/>
      <c r="N262" s="36"/>
      <c r="O262" s="13"/>
      <c r="P262" s="13"/>
      <c r="Q262" s="94"/>
      <c r="R262" s="40"/>
      <c r="S262" s="94"/>
      <c r="T262" s="36"/>
      <c r="V262" s="36"/>
      <c r="W262" s="110"/>
      <c r="X262" s="458"/>
      <c r="Y262" s="458"/>
    </row>
    <row r="263" spans="1:41" ht="4.5" customHeight="1" x14ac:dyDescent="0.2">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
      <c r="A265" s="35"/>
      <c r="B265" s="232" t="s">
        <v>186</v>
      </c>
      <c r="D265" s="13"/>
      <c r="E265" s="35"/>
      <c r="F265" s="35"/>
      <c r="G265" s="35"/>
      <c r="H265" s="35"/>
      <c r="I265" s="35"/>
      <c r="J265" s="35"/>
      <c r="K265" s="35"/>
      <c r="L265" s="35"/>
      <c r="M265" s="42"/>
      <c r="N265" s="13"/>
      <c r="O265" s="13"/>
      <c r="P265" s="13"/>
      <c r="Q265" s="13"/>
      <c r="R265" s="41"/>
      <c r="S265" s="13"/>
      <c r="T265" s="38"/>
      <c r="V265" s="412">
        <f>M244</f>
        <v>0</v>
      </c>
      <c r="W265" s="412"/>
      <c r="X265" s="412"/>
      <c r="Y265" s="412"/>
    </row>
    <row r="266" spans="1:41" x14ac:dyDescent="0.2">
      <c r="A266" s="35"/>
      <c r="B266" s="232" t="s">
        <v>177</v>
      </c>
      <c r="D266" s="60"/>
      <c r="E266" s="60"/>
      <c r="F266" s="60"/>
      <c r="G266" s="60"/>
      <c r="H266" s="60"/>
      <c r="I266" s="60"/>
      <c r="J266" s="60"/>
      <c r="K266" s="60"/>
      <c r="L266" s="35"/>
      <c r="M266" s="42"/>
      <c r="N266" s="13"/>
      <c r="O266" s="13"/>
      <c r="P266" s="13"/>
      <c r="Q266" s="13"/>
      <c r="R266" s="41"/>
      <c r="S266" s="39"/>
      <c r="T266" s="39"/>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146</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176</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23"/>
      <c r="Q5" s="404">
        <f>'Prime Detail'!Q5</f>
        <v>0</v>
      </c>
      <c r="R5" s="404"/>
      <c r="S5" s="404"/>
      <c r="T5" s="404"/>
      <c r="U5" s="404">
        <f>'Prime Detail'!U5</f>
        <v>0</v>
      </c>
      <c r="V5" s="404"/>
      <c r="W5" s="404">
        <f>'Prime Detail'!W5</f>
        <v>0</v>
      </c>
      <c r="X5" s="404"/>
      <c r="Y5" s="404"/>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5" customHeight="1" x14ac:dyDescent="0.2">
      <c r="A9" s="223"/>
      <c r="B9" s="503">
        <f>B82</f>
        <v>0</v>
      </c>
      <c r="C9" s="503"/>
      <c r="D9" s="503"/>
      <c r="E9" s="503"/>
      <c r="F9" s="503"/>
      <c r="G9" s="503"/>
      <c r="H9" s="503"/>
      <c r="I9" s="503"/>
      <c r="J9" s="503"/>
      <c r="K9" s="503"/>
      <c r="L9" s="503"/>
      <c r="M9" s="40"/>
      <c r="N9" s="257" t="s">
        <v>235</v>
      </c>
      <c r="O9" s="257"/>
      <c r="P9" s="257"/>
      <c r="Q9" s="413">
        <f>'Prime Detail'!Q9</f>
        <v>0</v>
      </c>
      <c r="R9" s="414"/>
      <c r="S9" s="414"/>
      <c r="T9" s="414"/>
      <c r="U9" s="414"/>
      <c r="V9" s="414"/>
      <c r="W9" s="414"/>
      <c r="X9" s="414"/>
      <c r="Y9" s="414"/>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271</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29"/>
      <c r="D33" s="229"/>
      <c r="E33" s="229"/>
      <c r="F33" s="229"/>
      <c r="G33" s="229"/>
      <c r="H33" s="229"/>
      <c r="I33" s="229"/>
      <c r="J33" s="229"/>
      <c r="K33" s="229"/>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272</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24"/>
      <c r="AF50" s="226"/>
      <c r="AG50" s="226"/>
      <c r="AH50" s="226"/>
      <c r="AI50" s="226"/>
      <c r="AJ50" s="224"/>
      <c r="AK50" s="226"/>
      <c r="AL50" s="226"/>
      <c r="AM50" s="226"/>
      <c r="AN50" s="226"/>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24"/>
      <c r="AF60" s="226"/>
      <c r="AG60" s="226"/>
      <c r="AH60" s="226"/>
      <c r="AI60" s="226"/>
      <c r="AJ60" s="224"/>
      <c r="AK60" s="226"/>
      <c r="AL60" s="226"/>
      <c r="AM60" s="226"/>
      <c r="AN60" s="226"/>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22" customFormat="1" ht="4.5" customHeight="1" x14ac:dyDescent="0.2">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28"/>
      <c r="B64" s="13"/>
      <c r="C64" s="229"/>
      <c r="D64" s="229"/>
      <c r="E64" s="229"/>
      <c r="F64" s="229"/>
      <c r="G64" s="229"/>
      <c r="H64" s="229"/>
      <c r="I64" s="229"/>
      <c r="J64" s="229"/>
      <c r="K64" s="229"/>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
      <c r="A66" s="153" t="s">
        <v>273</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152</v>
      </c>
    </row>
    <row r="74" spans="1:40" ht="19.5" customHeight="1" x14ac:dyDescent="0.3">
      <c r="A74" s="333" t="s">
        <v>274</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23"/>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23"/>
      <c r="B82" s="369"/>
      <c r="C82" s="369"/>
      <c r="D82" s="369"/>
      <c r="E82" s="369"/>
      <c r="F82" s="369"/>
      <c r="G82" s="369"/>
      <c r="H82" s="369"/>
      <c r="I82" s="369"/>
      <c r="J82" s="369"/>
      <c r="K82" s="369"/>
      <c r="L82" s="369"/>
      <c r="M82" s="40"/>
      <c r="N82" s="257" t="s">
        <v>235</v>
      </c>
      <c r="O82" s="257"/>
      <c r="P82" s="257"/>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277</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278</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32" t="s">
        <v>98</v>
      </c>
      <c r="D127" s="230"/>
      <c r="E127" s="230"/>
      <c r="F127" s="230"/>
      <c r="G127" s="230"/>
      <c r="H127" s="230"/>
      <c r="I127" s="230"/>
      <c r="J127" s="230"/>
      <c r="K127" s="67"/>
      <c r="L127" s="66"/>
      <c r="M127" s="42"/>
      <c r="N127" s="13"/>
      <c r="O127" s="13"/>
      <c r="P127" s="13"/>
      <c r="Q127" s="13"/>
      <c r="R127" s="13"/>
      <c r="S127" s="94"/>
      <c r="T127" s="36"/>
      <c r="V127" s="460"/>
      <c r="W127" s="460"/>
      <c r="X127" s="460"/>
      <c r="Y127" s="460"/>
    </row>
    <row r="128" spans="1:25" x14ac:dyDescent="0.2">
      <c r="A128" s="40"/>
      <c r="B128" s="232" t="s">
        <v>99</v>
      </c>
      <c r="D128" s="230"/>
      <c r="E128" s="230"/>
      <c r="F128" s="230"/>
      <c r="G128" s="230"/>
      <c r="H128" s="230"/>
      <c r="I128" s="230"/>
      <c r="J128" s="230"/>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279</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32"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32"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151</v>
      </c>
    </row>
    <row r="139" spans="1:25" ht="19.5" x14ac:dyDescent="0.3">
      <c r="A139" s="333" t="s">
        <v>275</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23"/>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23"/>
      <c r="B147" s="369"/>
      <c r="C147" s="369"/>
      <c r="D147" s="369"/>
      <c r="E147" s="369"/>
      <c r="F147" s="369"/>
      <c r="G147" s="369"/>
      <c r="H147" s="369"/>
      <c r="I147" s="369"/>
      <c r="J147" s="369"/>
      <c r="K147" s="369"/>
      <c r="L147" s="369"/>
      <c r="M147" s="40"/>
      <c r="N147" s="257" t="s">
        <v>235</v>
      </c>
      <c r="O147" s="257"/>
      <c r="P147" s="257"/>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280</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34"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34"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34"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34"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34" ht="15" customHeight="1" x14ac:dyDescent="0.2">
      <c r="A181" s="153" t="s">
        <v>281</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34"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34"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c r="AE183" s="304"/>
      <c r="AF183" s="304"/>
      <c r="AG183" s="304"/>
      <c r="AH183" s="304"/>
    </row>
    <row r="184" spans="1:34"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c r="AE184" s="296"/>
      <c r="AF184" s="296"/>
      <c r="AG184" s="296"/>
      <c r="AH184" s="296"/>
    </row>
    <row r="185" spans="1:34"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c r="AE185" s="304"/>
      <c r="AF185" s="304"/>
      <c r="AG185" s="304"/>
      <c r="AH185" s="304"/>
    </row>
    <row r="186" spans="1:34"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c r="AE186" s="296"/>
      <c r="AF186" s="296"/>
      <c r="AG186" s="296"/>
      <c r="AH186" s="296"/>
    </row>
    <row r="187" spans="1:34"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c r="AE187" s="304"/>
      <c r="AF187" s="304"/>
      <c r="AG187" s="304"/>
      <c r="AH187" s="304"/>
    </row>
    <row r="188" spans="1:34"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c r="AE188" s="296"/>
      <c r="AF188" s="296"/>
      <c r="AG188" s="296"/>
      <c r="AH188" s="296"/>
    </row>
    <row r="189" spans="1:34"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c r="AE189" s="304"/>
      <c r="AF189" s="304"/>
      <c r="AG189" s="304"/>
      <c r="AH189" s="304"/>
    </row>
    <row r="190" spans="1:34"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c r="AE190" s="77"/>
      <c r="AF190" s="296"/>
      <c r="AG190" s="296"/>
      <c r="AH190" s="296"/>
    </row>
    <row r="191" spans="1:34"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34" x14ac:dyDescent="0.2">
      <c r="A192" s="40"/>
      <c r="B192" s="13"/>
      <c r="C192" s="232" t="s">
        <v>98</v>
      </c>
      <c r="D192" s="230"/>
      <c r="E192" s="230"/>
      <c r="F192" s="230"/>
      <c r="G192" s="230"/>
      <c r="H192" s="230"/>
      <c r="I192" s="230"/>
      <c r="J192" s="230"/>
      <c r="K192" s="67"/>
      <c r="L192" s="66"/>
      <c r="M192" s="42"/>
      <c r="N192" s="13"/>
      <c r="O192" s="13"/>
      <c r="P192" s="13"/>
      <c r="Q192" s="13"/>
      <c r="R192" s="13"/>
      <c r="S192" s="94"/>
      <c r="T192" s="36"/>
      <c r="U192" s="304"/>
      <c r="V192" s="460"/>
      <c r="W192" s="460"/>
      <c r="X192" s="460"/>
      <c r="Y192" s="460"/>
      <c r="AE192" s="304"/>
      <c r="AF192" s="304"/>
      <c r="AG192" s="304"/>
      <c r="AH192" s="304"/>
    </row>
    <row r="193" spans="1:34" x14ac:dyDescent="0.2">
      <c r="A193" s="40"/>
      <c r="B193" s="13"/>
      <c r="C193" s="232" t="s">
        <v>99</v>
      </c>
      <c r="D193" s="230"/>
      <c r="E193" s="230"/>
      <c r="F193" s="230"/>
      <c r="G193" s="230"/>
      <c r="H193" s="230"/>
      <c r="I193" s="230"/>
      <c r="J193" s="230"/>
      <c r="K193" s="13"/>
      <c r="L193" s="13"/>
      <c r="M193" s="42"/>
      <c r="N193" s="13"/>
      <c r="O193" s="13"/>
      <c r="P193" s="13"/>
      <c r="Q193" s="13"/>
      <c r="R193" s="13"/>
      <c r="S193" s="94"/>
      <c r="T193" s="110"/>
      <c r="U193" s="304"/>
      <c r="V193" s="461"/>
      <c r="W193" s="461"/>
      <c r="X193" s="461"/>
      <c r="Y193" s="461"/>
      <c r="AE193" s="304"/>
      <c r="AF193" s="304"/>
      <c r="AG193" s="304"/>
      <c r="AH193" s="304"/>
    </row>
    <row r="194" spans="1:34"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34" ht="15" customHeight="1" x14ac:dyDescent="0.2">
      <c r="A195" s="153" t="s">
        <v>282</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34"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34"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c r="AE197" s="77"/>
      <c r="AF197" s="110"/>
      <c r="AG197" s="305"/>
      <c r="AH197" s="305"/>
    </row>
    <row r="198" spans="1:34"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c r="AE198" s="77"/>
      <c r="AF198" s="296"/>
      <c r="AG198" s="296"/>
      <c r="AH198" s="296"/>
    </row>
    <row r="199" spans="1:34"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c r="AE199" s="29"/>
      <c r="AF199" s="29"/>
      <c r="AG199" s="29"/>
      <c r="AH199" s="29"/>
    </row>
    <row r="200" spans="1:34" x14ac:dyDescent="0.2">
      <c r="A200" s="35"/>
      <c r="B200" s="13"/>
      <c r="C200" s="232" t="s">
        <v>186</v>
      </c>
      <c r="D200" s="13"/>
      <c r="E200" s="35"/>
      <c r="F200" s="35"/>
      <c r="G200" s="35"/>
      <c r="H200" s="35"/>
      <c r="I200" s="35"/>
      <c r="J200" s="35"/>
      <c r="K200" s="35"/>
      <c r="L200" s="35"/>
      <c r="M200" s="42"/>
      <c r="N200" s="13"/>
      <c r="O200" s="13"/>
      <c r="P200" s="13"/>
      <c r="Q200" s="13"/>
      <c r="R200" s="41"/>
      <c r="S200" s="13"/>
      <c r="T200" s="38"/>
      <c r="U200" s="294">
        <f>M179</f>
        <v>0</v>
      </c>
      <c r="V200" s="412">
        <f>N179</f>
        <v>0</v>
      </c>
      <c r="W200" s="412"/>
      <c r="X200" s="412"/>
      <c r="Y200" s="412"/>
      <c r="AE200" s="294"/>
      <c r="AF200" s="294"/>
      <c r="AG200" s="294"/>
      <c r="AH200" s="294"/>
    </row>
    <row r="201" spans="1:34" x14ac:dyDescent="0.2">
      <c r="A201" s="35"/>
      <c r="B201" s="13"/>
      <c r="C201" s="232"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c r="AE201" s="304"/>
      <c r="AF201" s="304"/>
      <c r="AG201" s="304"/>
      <c r="AH201" s="304"/>
    </row>
    <row r="202" spans="1:34"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34"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149</v>
      </c>
    </row>
    <row r="204" spans="1:34" ht="19.5" x14ac:dyDescent="0.3">
      <c r="A204" s="333" t="s">
        <v>276</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34"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34"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34"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34" ht="15.75" customHeight="1" x14ac:dyDescent="0.2">
      <c r="A208" s="28"/>
      <c r="B208" s="456">
        <f>B5</f>
        <v>0</v>
      </c>
      <c r="C208" s="456"/>
      <c r="D208" s="456"/>
      <c r="E208" s="456"/>
      <c r="F208" s="456"/>
      <c r="G208" s="456"/>
      <c r="H208" s="456"/>
      <c r="I208" s="456"/>
      <c r="J208" s="456"/>
      <c r="K208" s="456"/>
      <c r="L208" s="456"/>
      <c r="M208" s="40"/>
      <c r="N208" s="40"/>
      <c r="O208" s="40"/>
      <c r="P208" s="223"/>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23"/>
      <c r="B212" s="369"/>
      <c r="C212" s="369"/>
      <c r="D212" s="369"/>
      <c r="E212" s="369"/>
      <c r="F212" s="369"/>
      <c r="G212" s="369"/>
      <c r="H212" s="369"/>
      <c r="I212" s="369"/>
      <c r="J212" s="369"/>
      <c r="K212" s="369"/>
      <c r="L212" s="369"/>
      <c r="M212" s="40"/>
      <c r="N212" s="257" t="s">
        <v>235</v>
      </c>
      <c r="O212" s="257"/>
      <c r="P212" s="257"/>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283</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33"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33"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33"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33"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33"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33" ht="15" customHeight="1" x14ac:dyDescent="0.2">
      <c r="A246" s="153" t="s">
        <v>284</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33"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33"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c r="AD248" s="304"/>
      <c r="AE248" s="304"/>
      <c r="AF248" s="304"/>
      <c r="AG248" s="304"/>
    </row>
    <row r="249" spans="1:33"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c r="AD249" s="296"/>
      <c r="AE249" s="296"/>
      <c r="AF249" s="296"/>
      <c r="AG249" s="296"/>
    </row>
    <row r="250" spans="1:33"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c r="AD250" s="304"/>
      <c r="AE250" s="304"/>
      <c r="AF250" s="304"/>
      <c r="AG250" s="304"/>
    </row>
    <row r="251" spans="1:33"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c r="AD251" s="296"/>
      <c r="AE251" s="296"/>
      <c r="AF251" s="296"/>
      <c r="AG251" s="296"/>
    </row>
    <row r="252" spans="1:33"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c r="AD252" s="304"/>
      <c r="AE252" s="304"/>
      <c r="AF252" s="304"/>
      <c r="AG252" s="304"/>
    </row>
    <row r="253" spans="1:33"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c r="AD253" s="296"/>
      <c r="AE253" s="296"/>
      <c r="AF253" s="296"/>
      <c r="AG253" s="296"/>
    </row>
    <row r="254" spans="1:33"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c r="AD254" s="304"/>
      <c r="AE254" s="304"/>
      <c r="AF254" s="304"/>
      <c r="AG254" s="304"/>
    </row>
    <row r="255" spans="1:33"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c r="AD255" s="77"/>
      <c r="AE255" s="296"/>
      <c r="AF255" s="296"/>
      <c r="AG255" s="296"/>
    </row>
    <row r="256" spans="1:33"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32" t="s">
        <v>98</v>
      </c>
      <c r="D257" s="230"/>
      <c r="E257" s="230"/>
      <c r="F257" s="230"/>
      <c r="G257" s="230"/>
      <c r="H257" s="230"/>
      <c r="I257" s="230"/>
      <c r="J257" s="230"/>
      <c r="K257" s="67"/>
      <c r="L257" s="66"/>
      <c r="M257" s="42"/>
      <c r="N257" s="13"/>
      <c r="O257" s="13"/>
      <c r="P257" s="13"/>
      <c r="Q257" s="13"/>
      <c r="R257" s="13"/>
      <c r="S257" s="94"/>
      <c r="T257" s="36"/>
      <c r="U257" s="304"/>
      <c r="V257" s="460"/>
      <c r="W257" s="460"/>
      <c r="X257" s="460"/>
      <c r="Y257" s="460"/>
      <c r="AD257" s="304"/>
      <c r="AE257" s="304"/>
      <c r="AF257" s="304"/>
      <c r="AG257" s="304"/>
    </row>
    <row r="258" spans="1:41" x14ac:dyDescent="0.2">
      <c r="A258" s="40"/>
      <c r="B258" s="13"/>
      <c r="C258" s="232" t="s">
        <v>99</v>
      </c>
      <c r="D258" s="230"/>
      <c r="E258" s="230"/>
      <c r="F258" s="230"/>
      <c r="G258" s="230"/>
      <c r="H258" s="230"/>
      <c r="I258" s="230"/>
      <c r="J258" s="230"/>
      <c r="K258" s="13"/>
      <c r="L258" s="13"/>
      <c r="M258" s="42"/>
      <c r="N258" s="13"/>
      <c r="O258" s="13"/>
      <c r="P258" s="13"/>
      <c r="Q258" s="13"/>
      <c r="R258" s="13"/>
      <c r="S258" s="94"/>
      <c r="T258" s="110"/>
      <c r="U258" s="304"/>
      <c r="V258" s="461"/>
      <c r="W258" s="461"/>
      <c r="X258" s="461"/>
      <c r="Y258" s="461"/>
      <c r="AD258" s="304"/>
      <c r="AE258" s="304"/>
      <c r="AF258" s="304"/>
      <c r="AG258" s="304"/>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285</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c r="AD262" s="77"/>
      <c r="AE262" s="110"/>
      <c r="AF262" s="305"/>
      <c r="AG262" s="305"/>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c r="AD263" s="77"/>
      <c r="AE263" s="296"/>
      <c r="AF263" s="296"/>
      <c r="AG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c r="AD264" s="29"/>
      <c r="AE264" s="29"/>
      <c r="AF264" s="29"/>
      <c r="AG264" s="29"/>
    </row>
    <row r="265" spans="1:41" x14ac:dyDescent="0.2">
      <c r="A265" s="35"/>
      <c r="B265" s="13"/>
      <c r="C265" s="232" t="s">
        <v>186</v>
      </c>
      <c r="D265" s="13"/>
      <c r="E265" s="35"/>
      <c r="F265" s="35"/>
      <c r="G265" s="35"/>
      <c r="H265" s="35"/>
      <c r="I265" s="35"/>
      <c r="J265" s="35"/>
      <c r="K265" s="35"/>
      <c r="L265" s="35"/>
      <c r="M265" s="42"/>
      <c r="N265" s="13"/>
      <c r="O265" s="13"/>
      <c r="P265" s="13"/>
      <c r="Q265" s="13"/>
      <c r="R265" s="41"/>
      <c r="S265" s="13"/>
      <c r="T265" s="38"/>
      <c r="U265" s="294"/>
      <c r="V265" s="412">
        <f>N244</f>
        <v>0</v>
      </c>
      <c r="W265" s="412"/>
      <c r="X265" s="412"/>
      <c r="Y265" s="412"/>
      <c r="AD265" s="294"/>
      <c r="AE265" s="294"/>
      <c r="AF265" s="294"/>
      <c r="AG265" s="294"/>
    </row>
    <row r="266" spans="1:41" x14ac:dyDescent="0.2">
      <c r="A266" s="35"/>
      <c r="B266" s="13"/>
      <c r="C266" s="232"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c r="AD266" s="304"/>
      <c r="AE266" s="304"/>
      <c r="AF266" s="304"/>
      <c r="AG266" s="304"/>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150</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V183:Y183"/>
    <mergeCell ref="V185:Y185"/>
    <mergeCell ref="V187:Y187"/>
    <mergeCell ref="V189:Y189"/>
    <mergeCell ref="V192:Y192"/>
    <mergeCell ref="V193:Y193"/>
    <mergeCell ref="X197:Y197"/>
    <mergeCell ref="V200:Y200"/>
    <mergeCell ref="V201:Y201"/>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L203:N203"/>
    <mergeCell ref="A204:Y204"/>
    <mergeCell ref="A205:Y205"/>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A207:L207"/>
    <mergeCell ref="N207:Y207"/>
    <mergeCell ref="B208:L208"/>
    <mergeCell ref="Q208:T208"/>
    <mergeCell ref="U208:V208"/>
    <mergeCell ref="W208:Y208"/>
    <mergeCell ref="R219:S219"/>
    <mergeCell ref="T219:U219"/>
    <mergeCell ref="V219:W219"/>
    <mergeCell ref="X219:Y219"/>
    <mergeCell ref="A220:E220"/>
    <mergeCell ref="F220:G220"/>
    <mergeCell ref="H220:I220"/>
    <mergeCell ref="J220:L220"/>
    <mergeCell ref="M220:N220"/>
    <mergeCell ref="O220:Q220"/>
    <mergeCell ref="R218:S218"/>
    <mergeCell ref="T218:U218"/>
    <mergeCell ref="V218:W218"/>
    <mergeCell ref="X218:Y218"/>
    <mergeCell ref="A219:E219"/>
    <mergeCell ref="F219:G219"/>
    <mergeCell ref="H219:I219"/>
    <mergeCell ref="J219:L219"/>
    <mergeCell ref="M219:N219"/>
    <mergeCell ref="O219:Q219"/>
    <mergeCell ref="R221:S221"/>
    <mergeCell ref="T221:U221"/>
    <mergeCell ref="V221:W221"/>
    <mergeCell ref="X221:Y221"/>
    <mergeCell ref="A222:E222"/>
    <mergeCell ref="F222:G222"/>
    <mergeCell ref="H222:I222"/>
    <mergeCell ref="J222:L222"/>
    <mergeCell ref="M222:N222"/>
    <mergeCell ref="O222:Q222"/>
    <mergeCell ref="R220:S220"/>
    <mergeCell ref="T220:U220"/>
    <mergeCell ref="V220:W220"/>
    <mergeCell ref="X220:Y220"/>
    <mergeCell ref="A221:E221"/>
    <mergeCell ref="F221:G221"/>
    <mergeCell ref="H221:I221"/>
    <mergeCell ref="J221:L221"/>
    <mergeCell ref="M221:N221"/>
    <mergeCell ref="O221:Q221"/>
    <mergeCell ref="R223:S223"/>
    <mergeCell ref="T223:U223"/>
    <mergeCell ref="V223:W223"/>
    <mergeCell ref="X223:Y223"/>
    <mergeCell ref="A224:E224"/>
    <mergeCell ref="F224:G224"/>
    <mergeCell ref="H224:I224"/>
    <mergeCell ref="J224:L224"/>
    <mergeCell ref="M224:N224"/>
    <mergeCell ref="O224:Q224"/>
    <mergeCell ref="R222:S222"/>
    <mergeCell ref="T222:U222"/>
    <mergeCell ref="V222:W222"/>
    <mergeCell ref="X222:Y222"/>
    <mergeCell ref="A223:E223"/>
    <mergeCell ref="F223:G223"/>
    <mergeCell ref="H223:I223"/>
    <mergeCell ref="J223:L223"/>
    <mergeCell ref="M223:N223"/>
    <mergeCell ref="O223:Q223"/>
    <mergeCell ref="R225:S225"/>
    <mergeCell ref="T225:U225"/>
    <mergeCell ref="V225:W225"/>
    <mergeCell ref="X225:Y225"/>
    <mergeCell ref="A226:E226"/>
    <mergeCell ref="F226:G226"/>
    <mergeCell ref="H226:I226"/>
    <mergeCell ref="J226:L226"/>
    <mergeCell ref="M226:N226"/>
    <mergeCell ref="O226:Q226"/>
    <mergeCell ref="R224:S224"/>
    <mergeCell ref="T224:U224"/>
    <mergeCell ref="V224:W224"/>
    <mergeCell ref="X224:Y224"/>
    <mergeCell ref="A225:E225"/>
    <mergeCell ref="F225:G225"/>
    <mergeCell ref="H225:I225"/>
    <mergeCell ref="J225:L225"/>
    <mergeCell ref="M225:N225"/>
    <mergeCell ref="O225:Q225"/>
    <mergeCell ref="R227:S227"/>
    <mergeCell ref="T227:U227"/>
    <mergeCell ref="V227:W227"/>
    <mergeCell ref="X227:Y227"/>
    <mergeCell ref="A228:E228"/>
    <mergeCell ref="F228:G228"/>
    <mergeCell ref="H228:I228"/>
    <mergeCell ref="J228:L228"/>
    <mergeCell ref="M228:N228"/>
    <mergeCell ref="O228:Q228"/>
    <mergeCell ref="R226:S226"/>
    <mergeCell ref="T226:U226"/>
    <mergeCell ref="V226:W226"/>
    <mergeCell ref="X226:Y226"/>
    <mergeCell ref="A227:E227"/>
    <mergeCell ref="F227:G227"/>
    <mergeCell ref="H227:I227"/>
    <mergeCell ref="J227:L227"/>
    <mergeCell ref="M227:N227"/>
    <mergeCell ref="O227:Q227"/>
    <mergeCell ref="R229:S229"/>
    <mergeCell ref="T229:U229"/>
    <mergeCell ref="V229:W229"/>
    <mergeCell ref="X229:Y229"/>
    <mergeCell ref="A230:E230"/>
    <mergeCell ref="F230:G230"/>
    <mergeCell ref="H230:I230"/>
    <mergeCell ref="J230:L230"/>
    <mergeCell ref="M230:N230"/>
    <mergeCell ref="O230:Q230"/>
    <mergeCell ref="R228:S228"/>
    <mergeCell ref="T228:U228"/>
    <mergeCell ref="V228:W228"/>
    <mergeCell ref="X228:Y228"/>
    <mergeCell ref="A229:E229"/>
    <mergeCell ref="F229:G229"/>
    <mergeCell ref="H229:I229"/>
    <mergeCell ref="J229:L229"/>
    <mergeCell ref="M229:N229"/>
    <mergeCell ref="O229:Q229"/>
    <mergeCell ref="R231:S231"/>
    <mergeCell ref="T231:U231"/>
    <mergeCell ref="V231:W231"/>
    <mergeCell ref="X231:Y231"/>
    <mergeCell ref="A232:E232"/>
    <mergeCell ref="F232:G232"/>
    <mergeCell ref="H232:I232"/>
    <mergeCell ref="J232:L232"/>
    <mergeCell ref="M232:N232"/>
    <mergeCell ref="O232:Q232"/>
    <mergeCell ref="R230:S230"/>
    <mergeCell ref="T230:U230"/>
    <mergeCell ref="V230:W230"/>
    <mergeCell ref="X230:Y230"/>
    <mergeCell ref="A231:E231"/>
    <mergeCell ref="F231:G231"/>
    <mergeCell ref="H231:I231"/>
    <mergeCell ref="J231:L231"/>
    <mergeCell ref="M231:N231"/>
    <mergeCell ref="O231:Q231"/>
    <mergeCell ref="R233:S233"/>
    <mergeCell ref="T233:U233"/>
    <mergeCell ref="V233:W233"/>
    <mergeCell ref="X233:Y233"/>
    <mergeCell ref="A234:E234"/>
    <mergeCell ref="F234:G234"/>
    <mergeCell ref="H234:I234"/>
    <mergeCell ref="J234:L234"/>
    <mergeCell ref="M234:N234"/>
    <mergeCell ref="O234:Q234"/>
    <mergeCell ref="R232:S232"/>
    <mergeCell ref="T232:U232"/>
    <mergeCell ref="V232:W232"/>
    <mergeCell ref="X232:Y232"/>
    <mergeCell ref="A233:E233"/>
    <mergeCell ref="F233:G233"/>
    <mergeCell ref="H233:I233"/>
    <mergeCell ref="J233:L233"/>
    <mergeCell ref="M233:N233"/>
    <mergeCell ref="O233:Q233"/>
    <mergeCell ref="R235:S235"/>
    <mergeCell ref="T235:U235"/>
    <mergeCell ref="V235:W235"/>
    <mergeCell ref="X235:Y235"/>
    <mergeCell ref="A236:E236"/>
    <mergeCell ref="F236:G236"/>
    <mergeCell ref="H236:I236"/>
    <mergeCell ref="J236:L236"/>
    <mergeCell ref="M236:N236"/>
    <mergeCell ref="O236:Q236"/>
    <mergeCell ref="R234:S234"/>
    <mergeCell ref="T234:U234"/>
    <mergeCell ref="V234:W234"/>
    <mergeCell ref="X234:Y234"/>
    <mergeCell ref="A235:E235"/>
    <mergeCell ref="F235:G235"/>
    <mergeCell ref="H235:I235"/>
    <mergeCell ref="J235:L235"/>
    <mergeCell ref="M235:N235"/>
    <mergeCell ref="O235:Q235"/>
    <mergeCell ref="R237:S237"/>
    <mergeCell ref="T237:U237"/>
    <mergeCell ref="V237:W237"/>
    <mergeCell ref="X237:Y237"/>
    <mergeCell ref="A238:E238"/>
    <mergeCell ref="F238:G238"/>
    <mergeCell ref="H238:I238"/>
    <mergeCell ref="J238:L238"/>
    <mergeCell ref="M238:N238"/>
    <mergeCell ref="O238:Q238"/>
    <mergeCell ref="R236:S236"/>
    <mergeCell ref="T236:U236"/>
    <mergeCell ref="V236:W236"/>
    <mergeCell ref="X236:Y236"/>
    <mergeCell ref="A237:E237"/>
    <mergeCell ref="F237:G237"/>
    <mergeCell ref="H237:I237"/>
    <mergeCell ref="J237:L237"/>
    <mergeCell ref="M237:N237"/>
    <mergeCell ref="O237:Q237"/>
    <mergeCell ref="R239:S239"/>
    <mergeCell ref="T239:U239"/>
    <mergeCell ref="V239:W239"/>
    <mergeCell ref="X239:Y239"/>
    <mergeCell ref="A240:E240"/>
    <mergeCell ref="F240:G240"/>
    <mergeCell ref="H240:I240"/>
    <mergeCell ref="J240:L240"/>
    <mergeCell ref="M240:N240"/>
    <mergeCell ref="O240:Q240"/>
    <mergeCell ref="R238:S238"/>
    <mergeCell ref="T238:U238"/>
    <mergeCell ref="V238:W238"/>
    <mergeCell ref="X238:Y238"/>
    <mergeCell ref="A239:E239"/>
    <mergeCell ref="F239:G239"/>
    <mergeCell ref="H239:I239"/>
    <mergeCell ref="J239:L239"/>
    <mergeCell ref="M239:N239"/>
    <mergeCell ref="O239:Q239"/>
    <mergeCell ref="R241:S241"/>
    <mergeCell ref="T241:U241"/>
    <mergeCell ref="V241:W241"/>
    <mergeCell ref="X241:Y241"/>
    <mergeCell ref="A242:E242"/>
    <mergeCell ref="F242:G242"/>
    <mergeCell ref="H242:I242"/>
    <mergeCell ref="J242:L242"/>
    <mergeCell ref="M242:N242"/>
    <mergeCell ref="O242:Q242"/>
    <mergeCell ref="R240:S240"/>
    <mergeCell ref="T240:U240"/>
    <mergeCell ref="V240:W240"/>
    <mergeCell ref="X240:Y240"/>
    <mergeCell ref="A241:E241"/>
    <mergeCell ref="F241:G241"/>
    <mergeCell ref="H241:I241"/>
    <mergeCell ref="J241:L241"/>
    <mergeCell ref="M241:N241"/>
    <mergeCell ref="O241:Q241"/>
    <mergeCell ref="L268:N268"/>
    <mergeCell ref="R243:S243"/>
    <mergeCell ref="T243:U243"/>
    <mergeCell ref="V243:W243"/>
    <mergeCell ref="X243:Y243"/>
    <mergeCell ref="E244:G244"/>
    <mergeCell ref="H244:L244"/>
    <mergeCell ref="M244:Q244"/>
    <mergeCell ref="R244:U244"/>
    <mergeCell ref="V244:Y244"/>
    <mergeCell ref="R242:S242"/>
    <mergeCell ref="T242:U242"/>
    <mergeCell ref="V242:W242"/>
    <mergeCell ref="X242:Y242"/>
    <mergeCell ref="A243:E243"/>
    <mergeCell ref="F243:G243"/>
    <mergeCell ref="H243:I243"/>
    <mergeCell ref="J243:L243"/>
    <mergeCell ref="M243:N243"/>
    <mergeCell ref="O243:Q243"/>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354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60"/>
      <c r="Q5" s="404">
        <f>'Prime Detail'!Q5</f>
        <v>0</v>
      </c>
      <c r="R5" s="404"/>
      <c r="S5" s="404"/>
      <c r="T5" s="404"/>
      <c r="U5" s="404">
        <f>'Prime Detail'!U5</f>
        <v>0</v>
      </c>
      <c r="V5" s="404"/>
      <c r="W5" s="404">
        <f>'Prime Detail'!W5</f>
        <v>0</v>
      </c>
      <c r="X5" s="404"/>
      <c r="Y5" s="404"/>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5" customHeight="1" x14ac:dyDescent="0.2">
      <c r="A9" s="260"/>
      <c r="B9" s="503">
        <f>B82</f>
        <v>0</v>
      </c>
      <c r="C9" s="503"/>
      <c r="D9" s="503"/>
      <c r="E9" s="503"/>
      <c r="F9" s="503"/>
      <c r="G9" s="503"/>
      <c r="H9" s="503"/>
      <c r="I9" s="503"/>
      <c r="J9" s="503"/>
      <c r="K9" s="503"/>
      <c r="L9" s="503"/>
      <c r="M9" s="40"/>
      <c r="N9" s="260" t="s">
        <v>235</v>
      </c>
      <c r="O9" s="260"/>
      <c r="P9" s="260"/>
      <c r="Q9" s="413">
        <f>'Prime Detail'!Q9</f>
        <v>0</v>
      </c>
      <c r="R9" s="414"/>
      <c r="S9" s="414"/>
      <c r="T9" s="414"/>
      <c r="U9" s="414"/>
      <c r="V9" s="414"/>
      <c r="W9" s="414"/>
      <c r="X9" s="414"/>
      <c r="Y9" s="414"/>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355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66"/>
      <c r="D33" s="266"/>
      <c r="E33" s="266"/>
      <c r="F33" s="266"/>
      <c r="G33" s="266"/>
      <c r="H33" s="266"/>
      <c r="I33" s="266"/>
      <c r="J33" s="266"/>
      <c r="K33" s="266"/>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356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61"/>
      <c r="AF50" s="263"/>
      <c r="AG50" s="263"/>
      <c r="AH50" s="263"/>
      <c r="AI50" s="263"/>
      <c r="AJ50" s="261"/>
      <c r="AK50" s="263"/>
      <c r="AL50" s="263"/>
      <c r="AM50" s="263"/>
      <c r="AN50" s="263"/>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61"/>
      <c r="AF60" s="263"/>
      <c r="AG60" s="263"/>
      <c r="AH60" s="263"/>
      <c r="AI60" s="263"/>
      <c r="AJ60" s="261"/>
      <c r="AK60" s="263"/>
      <c r="AL60" s="263"/>
      <c r="AM60" s="263"/>
      <c r="AN60" s="263"/>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59" customFormat="1" ht="4.5" customHeight="1" x14ac:dyDescent="0.2">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65"/>
      <c r="B64" s="13"/>
      <c r="C64" s="266"/>
      <c r="D64" s="266"/>
      <c r="E64" s="266"/>
      <c r="F64" s="266"/>
      <c r="G64" s="266"/>
      <c r="H64" s="266"/>
      <c r="I64" s="266"/>
      <c r="J64" s="266"/>
      <c r="K64" s="266"/>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
      <c r="A66" s="153" t="s">
        <v>357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358</v>
      </c>
    </row>
    <row r="74" spans="1:40" ht="19.5" customHeight="1" x14ac:dyDescent="0.3">
      <c r="A74" s="333" t="s">
        <v>359</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60"/>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60"/>
      <c r="B82" s="369"/>
      <c r="C82" s="369"/>
      <c r="D82" s="369"/>
      <c r="E82" s="369"/>
      <c r="F82" s="369"/>
      <c r="G82" s="369"/>
      <c r="H82" s="369"/>
      <c r="I82" s="369"/>
      <c r="J82" s="369"/>
      <c r="K82" s="369"/>
      <c r="L82" s="369"/>
      <c r="M82" s="40"/>
      <c r="N82" s="260" t="s">
        <v>235</v>
      </c>
      <c r="O82" s="260"/>
      <c r="P82" s="260"/>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360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361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67" t="s">
        <v>98</v>
      </c>
      <c r="D127" s="269"/>
      <c r="E127" s="269"/>
      <c r="F127" s="269"/>
      <c r="G127" s="269"/>
      <c r="H127" s="269"/>
      <c r="I127" s="269"/>
      <c r="J127" s="269"/>
      <c r="K127" s="67"/>
      <c r="L127" s="66"/>
      <c r="M127" s="42"/>
      <c r="N127" s="13"/>
      <c r="O127" s="13"/>
      <c r="P127" s="13"/>
      <c r="Q127" s="13"/>
      <c r="R127" s="13"/>
      <c r="S127" s="94"/>
      <c r="T127" s="36"/>
      <c r="V127" s="460"/>
      <c r="W127" s="460"/>
      <c r="X127" s="460"/>
      <c r="Y127" s="460"/>
    </row>
    <row r="128" spans="1:25" x14ac:dyDescent="0.2">
      <c r="A128" s="40"/>
      <c r="B128" s="267" t="s">
        <v>99</v>
      </c>
      <c r="D128" s="269"/>
      <c r="E128" s="269"/>
      <c r="F128" s="269"/>
      <c r="G128" s="269"/>
      <c r="H128" s="269"/>
      <c r="I128" s="269"/>
      <c r="J128" s="269"/>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362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67"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67"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363</v>
      </c>
    </row>
    <row r="139" spans="1:25" ht="19.5" x14ac:dyDescent="0.3">
      <c r="A139" s="333" t="s">
        <v>364</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60"/>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60"/>
      <c r="B147" s="369"/>
      <c r="C147" s="369"/>
      <c r="D147" s="369"/>
      <c r="E147" s="369"/>
      <c r="F147" s="369"/>
      <c r="G147" s="369"/>
      <c r="H147" s="369"/>
      <c r="I147" s="369"/>
      <c r="J147" s="369"/>
      <c r="K147" s="369"/>
      <c r="L147" s="369"/>
      <c r="M147" s="40"/>
      <c r="N147" s="260" t="s">
        <v>235</v>
      </c>
      <c r="O147" s="260"/>
      <c r="P147" s="260"/>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365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33"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33"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33"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33"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33" ht="15" customHeight="1" x14ac:dyDescent="0.2">
      <c r="A181" s="153" t="s">
        <v>366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33"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33"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c r="AD183" s="304"/>
      <c r="AE183" s="304"/>
      <c r="AF183" s="304"/>
      <c r="AG183" s="304"/>
    </row>
    <row r="184" spans="1:33"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c r="AD184" s="296"/>
      <c r="AE184" s="296"/>
      <c r="AF184" s="296"/>
      <c r="AG184" s="296"/>
    </row>
    <row r="185" spans="1:33"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c r="AD185" s="304"/>
      <c r="AE185" s="304"/>
      <c r="AF185" s="304"/>
      <c r="AG185" s="304"/>
    </row>
    <row r="186" spans="1:33"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c r="AD186" s="296"/>
      <c r="AE186" s="296"/>
      <c r="AF186" s="296"/>
      <c r="AG186" s="296"/>
    </row>
    <row r="187" spans="1:33"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c r="AD187" s="304"/>
      <c r="AE187" s="304"/>
      <c r="AF187" s="304"/>
      <c r="AG187" s="304"/>
    </row>
    <row r="188" spans="1:33"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c r="AD188" s="296"/>
      <c r="AE188" s="296"/>
      <c r="AF188" s="296"/>
      <c r="AG188" s="296"/>
    </row>
    <row r="189" spans="1:33"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c r="AD189" s="304"/>
      <c r="AE189" s="304"/>
      <c r="AF189" s="304"/>
      <c r="AG189" s="304"/>
    </row>
    <row r="190" spans="1:33"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c r="AD190" s="77"/>
      <c r="AE190" s="296"/>
      <c r="AF190" s="296"/>
      <c r="AG190" s="296"/>
    </row>
    <row r="191" spans="1:33"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33" x14ac:dyDescent="0.2">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60"/>
      <c r="W192" s="460"/>
      <c r="X192" s="460"/>
      <c r="Y192" s="460"/>
      <c r="AD192" s="304"/>
      <c r="AE192" s="304"/>
      <c r="AF192" s="304"/>
      <c r="AG192" s="304"/>
    </row>
    <row r="193" spans="1:33" x14ac:dyDescent="0.2">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61"/>
      <c r="W193" s="461"/>
      <c r="X193" s="461"/>
      <c r="Y193" s="461"/>
      <c r="AD193" s="304"/>
      <c r="AE193" s="304"/>
      <c r="AF193" s="304"/>
      <c r="AG193" s="304"/>
    </row>
    <row r="194" spans="1:33"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c r="AD194" s="77"/>
      <c r="AE194" s="296"/>
      <c r="AF194" s="296"/>
      <c r="AG194" s="296"/>
    </row>
    <row r="195" spans="1:33" ht="15" customHeight="1" x14ac:dyDescent="0.2">
      <c r="A195" s="153" t="s">
        <v>367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c r="AD195" s="198"/>
      <c r="AE195" s="196"/>
      <c r="AF195" s="196"/>
      <c r="AG195" s="196"/>
    </row>
    <row r="196" spans="1:33"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63"/>
      <c r="W196" s="263"/>
      <c r="X196" s="263"/>
      <c r="Y196" s="263"/>
      <c r="AD196" s="77"/>
      <c r="AE196" s="296"/>
      <c r="AF196" s="296"/>
      <c r="AG196" s="296"/>
    </row>
    <row r="197" spans="1:33"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c r="AD197" s="77"/>
      <c r="AE197" s="110"/>
      <c r="AF197" s="305"/>
      <c r="AG197" s="305"/>
    </row>
    <row r="198" spans="1:33"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c r="AD198" s="77"/>
      <c r="AE198" s="296"/>
      <c r="AF198" s="296"/>
      <c r="AG198" s="296"/>
    </row>
    <row r="199" spans="1:33"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c r="AD199" s="29"/>
      <c r="AE199" s="29"/>
      <c r="AF199" s="29"/>
      <c r="AG199" s="29"/>
    </row>
    <row r="200" spans="1:33" x14ac:dyDescent="0.2">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12">
        <f>N179</f>
        <v>0</v>
      </c>
      <c r="W200" s="412"/>
      <c r="X200" s="412"/>
      <c r="Y200" s="412"/>
      <c r="AD200" s="294">
        <f>V179</f>
        <v>0</v>
      </c>
      <c r="AE200" s="294"/>
      <c r="AF200" s="294"/>
      <c r="AG200" s="294"/>
    </row>
    <row r="201" spans="1:33" x14ac:dyDescent="0.2">
      <c r="A201" s="35"/>
      <c r="B201" s="13"/>
      <c r="C201" s="267"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c r="AD201" s="304"/>
      <c r="AE201" s="304"/>
      <c r="AF201" s="304"/>
      <c r="AG201" s="304"/>
    </row>
    <row r="202" spans="1:33"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33"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368</v>
      </c>
    </row>
    <row r="204" spans="1:33" ht="19.5" x14ac:dyDescent="0.3">
      <c r="A204" s="333" t="s">
        <v>369</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33"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33"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33"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33" ht="15.75" customHeight="1" x14ac:dyDescent="0.2">
      <c r="A208" s="28"/>
      <c r="B208" s="456">
        <f>B5</f>
        <v>0</v>
      </c>
      <c r="C208" s="456"/>
      <c r="D208" s="456"/>
      <c r="E208" s="456"/>
      <c r="F208" s="456"/>
      <c r="G208" s="456"/>
      <c r="H208" s="456"/>
      <c r="I208" s="456"/>
      <c r="J208" s="456"/>
      <c r="K208" s="456"/>
      <c r="L208" s="456"/>
      <c r="M208" s="40"/>
      <c r="N208" s="40"/>
      <c r="O208" s="40"/>
      <c r="P208" s="260"/>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60"/>
      <c r="B212" s="369"/>
      <c r="C212" s="369"/>
      <c r="D212" s="369"/>
      <c r="E212" s="369"/>
      <c r="F212" s="369"/>
      <c r="G212" s="369"/>
      <c r="H212" s="369"/>
      <c r="I212" s="369"/>
      <c r="J212" s="369"/>
      <c r="K212" s="369"/>
      <c r="L212" s="369"/>
      <c r="M212" s="40"/>
      <c r="N212" s="260" t="s">
        <v>235</v>
      </c>
      <c r="O212" s="260"/>
      <c r="P212" s="260"/>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370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31"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31"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31"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31"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31"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31" ht="15" customHeight="1" x14ac:dyDescent="0.2">
      <c r="A246" s="153" t="s">
        <v>371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31"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31"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c r="AB248" s="304"/>
      <c r="AC248" s="304"/>
      <c r="AD248" s="304"/>
      <c r="AE248" s="304"/>
    </row>
    <row r="249" spans="1:31"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c r="AB249" s="296"/>
      <c r="AC249" s="296"/>
      <c r="AD249" s="296"/>
      <c r="AE249" s="296"/>
    </row>
    <row r="250" spans="1:31"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c r="AB250" s="304"/>
      <c r="AC250" s="304"/>
      <c r="AD250" s="304"/>
      <c r="AE250" s="304"/>
    </row>
    <row r="251" spans="1:31"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c r="AB251" s="296"/>
      <c r="AC251" s="296"/>
      <c r="AD251" s="296"/>
      <c r="AE251" s="296"/>
    </row>
    <row r="252" spans="1:31"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c r="AB252" s="304"/>
      <c r="AC252" s="304"/>
      <c r="AD252" s="304"/>
      <c r="AE252" s="304"/>
    </row>
    <row r="253" spans="1:31"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c r="AB253" s="296"/>
      <c r="AC253" s="296"/>
      <c r="AD253" s="296"/>
      <c r="AE253" s="296"/>
    </row>
    <row r="254" spans="1:31"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c r="AB254" s="304"/>
      <c r="AC254" s="304"/>
      <c r="AD254" s="304"/>
      <c r="AE254" s="304"/>
    </row>
    <row r="255" spans="1:31"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c r="AB255" s="77"/>
      <c r="AC255" s="296"/>
      <c r="AD255" s="296"/>
      <c r="AE255" s="296"/>
    </row>
    <row r="256" spans="1:31"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60"/>
      <c r="W257" s="460"/>
      <c r="X257" s="460"/>
      <c r="Y257" s="460"/>
      <c r="AB257" s="304"/>
      <c r="AC257" s="304"/>
      <c r="AD257" s="304"/>
      <c r="AE257" s="304"/>
    </row>
    <row r="258" spans="1:41" x14ac:dyDescent="0.2">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61"/>
      <c r="W258" s="461"/>
      <c r="X258" s="461"/>
      <c r="Y258" s="461"/>
      <c r="AB258" s="304"/>
      <c r="AC258" s="304"/>
      <c r="AD258" s="304"/>
      <c r="AE258" s="304"/>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c r="AB259" s="77"/>
      <c r="AC259" s="296"/>
      <c r="AD259" s="296"/>
      <c r="AE259" s="296"/>
    </row>
    <row r="260" spans="1:41" ht="15" customHeight="1" x14ac:dyDescent="0.2">
      <c r="A260" s="153" t="s">
        <v>372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c r="AB260" s="198"/>
      <c r="AC260" s="196"/>
      <c r="AD260" s="196"/>
      <c r="AE260" s="196"/>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63"/>
      <c r="W261" s="263"/>
      <c r="X261" s="263"/>
      <c r="Y261" s="263"/>
      <c r="AB261" s="77"/>
      <c r="AC261" s="296"/>
      <c r="AD261" s="296"/>
      <c r="AE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c r="AB262" s="77"/>
      <c r="AC262" s="110"/>
      <c r="AD262" s="305"/>
      <c r="AE262" s="305"/>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c r="AB263" s="77"/>
      <c r="AC263" s="296"/>
      <c r="AD263" s="296"/>
      <c r="AE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c r="AB264" s="29"/>
      <c r="AC264" s="29"/>
      <c r="AD264" s="29"/>
      <c r="AE264" s="29"/>
    </row>
    <row r="265" spans="1:41" x14ac:dyDescent="0.2">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12">
        <f>N244</f>
        <v>0</v>
      </c>
      <c r="W265" s="412"/>
      <c r="X265" s="412"/>
      <c r="Y265" s="412"/>
      <c r="AB265" s="294">
        <f>T244</f>
        <v>0</v>
      </c>
      <c r="AC265" s="294"/>
      <c r="AD265" s="294"/>
      <c r="AE265" s="294"/>
    </row>
    <row r="266" spans="1:41" x14ac:dyDescent="0.2">
      <c r="A266" s="35"/>
      <c r="B266" s="13"/>
      <c r="C266" s="267"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c r="AB266" s="304"/>
      <c r="AC266" s="304"/>
      <c r="AD266" s="304"/>
      <c r="AE266" s="304"/>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373</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7:Q177"/>
    <mergeCell ref="R177:S177"/>
    <mergeCell ref="T177:U177"/>
    <mergeCell ref="V177:W177"/>
    <mergeCell ref="X177:Y177"/>
    <mergeCell ref="A178:E178"/>
    <mergeCell ref="F178:G178"/>
    <mergeCell ref="H178:I178"/>
    <mergeCell ref="J178:L178"/>
    <mergeCell ref="M178:N178"/>
    <mergeCell ref="O176:Q176"/>
    <mergeCell ref="R176:S176"/>
    <mergeCell ref="T176:U176"/>
    <mergeCell ref="V176:W176"/>
    <mergeCell ref="X176:Y176"/>
    <mergeCell ref="A177:E177"/>
    <mergeCell ref="F177:G177"/>
    <mergeCell ref="H177:I177"/>
    <mergeCell ref="J177:L177"/>
    <mergeCell ref="M177:N177"/>
    <mergeCell ref="A207:L207"/>
    <mergeCell ref="N207:Y207"/>
    <mergeCell ref="B208:L208"/>
    <mergeCell ref="Q208:T208"/>
    <mergeCell ref="U208:V208"/>
    <mergeCell ref="W208:Y208"/>
    <mergeCell ref="L203:N203"/>
    <mergeCell ref="A204:Y204"/>
    <mergeCell ref="A205:Y205"/>
    <mergeCell ref="O178:Q178"/>
    <mergeCell ref="R178:S178"/>
    <mergeCell ref="T178:U178"/>
    <mergeCell ref="V178:W178"/>
    <mergeCell ref="X178:Y178"/>
    <mergeCell ref="E179:G179"/>
    <mergeCell ref="H179:L179"/>
    <mergeCell ref="M179:Q179"/>
    <mergeCell ref="R179:U179"/>
    <mergeCell ref="V179:Y179"/>
    <mergeCell ref="V183:Y183"/>
    <mergeCell ref="V185:Y185"/>
    <mergeCell ref="V187:Y187"/>
    <mergeCell ref="V189:Y189"/>
    <mergeCell ref="V192:Y192"/>
    <mergeCell ref="V193:Y193"/>
    <mergeCell ref="X197:Y197"/>
    <mergeCell ref="V200:Y200"/>
    <mergeCell ref="V201:Y201"/>
    <mergeCell ref="W210:Y210"/>
    <mergeCell ref="A211:L211"/>
    <mergeCell ref="R211:T211"/>
    <mergeCell ref="U211:V211"/>
    <mergeCell ref="W211:Y211"/>
    <mergeCell ref="B212:L212"/>
    <mergeCell ref="Q212:Y212"/>
    <mergeCell ref="B209:L209"/>
    <mergeCell ref="N209:P209"/>
    <mergeCell ref="Q209:T209"/>
    <mergeCell ref="U209:V209"/>
    <mergeCell ref="W209:Y209"/>
    <mergeCell ref="A210:D210"/>
    <mergeCell ref="E210:L210"/>
    <mergeCell ref="N210:Q210"/>
    <mergeCell ref="R210:T210"/>
    <mergeCell ref="U210:V210"/>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L268:N268"/>
    <mergeCell ref="O243:Q243"/>
    <mergeCell ref="R243:S243"/>
    <mergeCell ref="T243:U243"/>
    <mergeCell ref="V243:W243"/>
    <mergeCell ref="X243:Y243"/>
    <mergeCell ref="E244:G244"/>
    <mergeCell ref="H244:L244"/>
    <mergeCell ref="M244:Q244"/>
    <mergeCell ref="R244:U244"/>
    <mergeCell ref="V244:Y244"/>
    <mergeCell ref="O242:Q242"/>
    <mergeCell ref="R242:S242"/>
    <mergeCell ref="T242:U242"/>
    <mergeCell ref="V242:W242"/>
    <mergeCell ref="X242:Y242"/>
    <mergeCell ref="A243:E243"/>
    <mergeCell ref="F243:G243"/>
    <mergeCell ref="H243:I243"/>
    <mergeCell ref="J243:L243"/>
    <mergeCell ref="M243:N243"/>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374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60"/>
      <c r="Q5" s="404">
        <f>'Prime Detail'!Q5</f>
        <v>0</v>
      </c>
      <c r="R5" s="404"/>
      <c r="S5" s="404"/>
      <c r="T5" s="404"/>
      <c r="U5" s="404">
        <f>'Prime Detail'!U5</f>
        <v>0</v>
      </c>
      <c r="V5" s="404"/>
      <c r="W5" s="404">
        <f>'Prime Detail'!W5</f>
        <v>0</v>
      </c>
      <c r="X5" s="404"/>
      <c r="Y5" s="404"/>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5" customHeight="1" x14ac:dyDescent="0.2">
      <c r="A9" s="260"/>
      <c r="B9" s="503">
        <f>B82</f>
        <v>0</v>
      </c>
      <c r="C9" s="503"/>
      <c r="D9" s="503"/>
      <c r="E9" s="503"/>
      <c r="F9" s="503"/>
      <c r="G9" s="503"/>
      <c r="H9" s="503"/>
      <c r="I9" s="503"/>
      <c r="J9" s="503"/>
      <c r="K9" s="503"/>
      <c r="L9" s="503"/>
      <c r="M9" s="40"/>
      <c r="N9" s="260" t="s">
        <v>235</v>
      </c>
      <c r="O9" s="260"/>
      <c r="P9" s="260"/>
      <c r="Q9" s="413">
        <f>'Prime Detail'!Q9</f>
        <v>0</v>
      </c>
      <c r="R9" s="414"/>
      <c r="S9" s="414"/>
      <c r="T9" s="414"/>
      <c r="U9" s="414"/>
      <c r="V9" s="414"/>
      <c r="W9" s="414"/>
      <c r="X9" s="414"/>
      <c r="Y9" s="414"/>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375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66"/>
      <c r="D33" s="266"/>
      <c r="E33" s="266"/>
      <c r="F33" s="266"/>
      <c r="G33" s="266"/>
      <c r="H33" s="266"/>
      <c r="I33" s="266"/>
      <c r="J33" s="266"/>
      <c r="K33" s="266"/>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376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61"/>
      <c r="AF50" s="263"/>
      <c r="AG50" s="263"/>
      <c r="AH50" s="263"/>
      <c r="AI50" s="263"/>
      <c r="AJ50" s="261"/>
      <c r="AK50" s="263"/>
      <c r="AL50" s="263"/>
      <c r="AM50" s="263"/>
      <c r="AN50" s="263"/>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61"/>
      <c r="AF60" s="263"/>
      <c r="AG60" s="263"/>
      <c r="AH60" s="263"/>
      <c r="AI60" s="263"/>
      <c r="AJ60" s="261"/>
      <c r="AK60" s="263"/>
      <c r="AL60" s="263"/>
      <c r="AM60" s="263"/>
      <c r="AN60" s="263"/>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59" customFormat="1" ht="4.5" customHeight="1" x14ac:dyDescent="0.2">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65"/>
      <c r="B64" s="13"/>
      <c r="C64" s="266"/>
      <c r="D64" s="266"/>
      <c r="E64" s="266"/>
      <c r="F64" s="266"/>
      <c r="G64" s="266"/>
      <c r="H64" s="266"/>
      <c r="I64" s="266"/>
      <c r="J64" s="266"/>
      <c r="K64" s="266"/>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
      <c r="A66" s="153" t="s">
        <v>377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378</v>
      </c>
    </row>
    <row r="74" spans="1:40" ht="19.5" customHeight="1" x14ac:dyDescent="0.3">
      <c r="A74" s="333" t="s">
        <v>379</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60"/>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60"/>
      <c r="B82" s="369"/>
      <c r="C82" s="369"/>
      <c r="D82" s="369"/>
      <c r="E82" s="369"/>
      <c r="F82" s="369"/>
      <c r="G82" s="369"/>
      <c r="H82" s="369"/>
      <c r="I82" s="369"/>
      <c r="J82" s="369"/>
      <c r="K82" s="369"/>
      <c r="L82" s="369"/>
      <c r="M82" s="40"/>
      <c r="N82" s="260" t="s">
        <v>235</v>
      </c>
      <c r="O82" s="260"/>
      <c r="P82" s="260"/>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380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381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67" t="s">
        <v>98</v>
      </c>
      <c r="D127" s="269"/>
      <c r="E127" s="269"/>
      <c r="F127" s="269"/>
      <c r="G127" s="269"/>
      <c r="H127" s="269"/>
      <c r="I127" s="269"/>
      <c r="J127" s="269"/>
      <c r="K127" s="67"/>
      <c r="L127" s="66"/>
      <c r="M127" s="42"/>
      <c r="N127" s="13"/>
      <c r="O127" s="13"/>
      <c r="P127" s="13"/>
      <c r="Q127" s="13"/>
      <c r="R127" s="13"/>
      <c r="S127" s="94"/>
      <c r="T127" s="36"/>
      <c r="V127" s="460"/>
      <c r="W127" s="460"/>
      <c r="X127" s="460"/>
      <c r="Y127" s="460"/>
    </row>
    <row r="128" spans="1:25" x14ac:dyDescent="0.2">
      <c r="A128" s="40"/>
      <c r="B128" s="267" t="s">
        <v>99</v>
      </c>
      <c r="D128" s="269"/>
      <c r="E128" s="269"/>
      <c r="F128" s="269"/>
      <c r="G128" s="269"/>
      <c r="H128" s="269"/>
      <c r="I128" s="269"/>
      <c r="J128" s="269"/>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382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67"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67"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383</v>
      </c>
    </row>
    <row r="139" spans="1:25" ht="19.5" x14ac:dyDescent="0.3">
      <c r="A139" s="333" t="s">
        <v>393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60"/>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60"/>
      <c r="B147" s="369"/>
      <c r="C147" s="369"/>
      <c r="D147" s="369"/>
      <c r="E147" s="369"/>
      <c r="F147" s="369"/>
      <c r="G147" s="369"/>
      <c r="H147" s="369"/>
      <c r="I147" s="369"/>
      <c r="J147" s="369"/>
      <c r="K147" s="369"/>
      <c r="L147" s="369"/>
      <c r="M147" s="40"/>
      <c r="N147" s="260" t="s">
        <v>235</v>
      </c>
      <c r="O147" s="260"/>
      <c r="P147" s="260"/>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384</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385</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60"/>
      <c r="W192" s="460"/>
      <c r="X192" s="460"/>
      <c r="Y192" s="460"/>
    </row>
    <row r="193" spans="1:25" x14ac:dyDescent="0.2">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386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67"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387</v>
      </c>
    </row>
    <row r="204" spans="1:25" ht="19.5" x14ac:dyDescent="0.3">
      <c r="A204" s="333" t="s">
        <v>388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60"/>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60"/>
      <c r="B212" s="369"/>
      <c r="C212" s="369"/>
      <c r="D212" s="369"/>
      <c r="E212" s="369"/>
      <c r="F212" s="369"/>
      <c r="G212" s="369"/>
      <c r="H212" s="369"/>
      <c r="I212" s="369"/>
      <c r="J212" s="369"/>
      <c r="K212" s="369"/>
      <c r="L212" s="369"/>
      <c r="M212" s="40"/>
      <c r="N212" s="260" t="s">
        <v>235</v>
      </c>
      <c r="O212" s="260"/>
      <c r="P212" s="260"/>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389</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390</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60"/>
      <c r="W257" s="460"/>
      <c r="X257" s="460"/>
      <c r="Y257" s="460"/>
    </row>
    <row r="258" spans="1:41" x14ac:dyDescent="0.2">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391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67"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392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394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60"/>
      <c r="Q5" s="404">
        <f>'Prime Detail'!Q5</f>
        <v>0</v>
      </c>
      <c r="R5" s="404"/>
      <c r="S5" s="404"/>
      <c r="T5" s="404"/>
      <c r="U5" s="404">
        <f>'Prime Detail'!U5</f>
        <v>0</v>
      </c>
      <c r="V5" s="404"/>
      <c r="W5" s="404">
        <f>'Prime Detail'!W5</f>
        <v>0</v>
      </c>
      <c r="X5" s="404"/>
      <c r="Y5" s="404"/>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5" customHeight="1" x14ac:dyDescent="0.2">
      <c r="A9" s="260"/>
      <c r="B9" s="503">
        <f>B82</f>
        <v>0</v>
      </c>
      <c r="C9" s="503"/>
      <c r="D9" s="503"/>
      <c r="E9" s="503"/>
      <c r="F9" s="503"/>
      <c r="G9" s="503"/>
      <c r="H9" s="503"/>
      <c r="I9" s="503"/>
      <c r="J9" s="503"/>
      <c r="K9" s="503"/>
      <c r="L9" s="503"/>
      <c r="M9" s="40"/>
      <c r="N9" s="260" t="s">
        <v>235</v>
      </c>
      <c r="O9" s="260"/>
      <c r="P9" s="260"/>
      <c r="Q9" s="413">
        <f>'Prime Detail'!Q9</f>
        <v>0</v>
      </c>
      <c r="R9" s="414"/>
      <c r="S9" s="414"/>
      <c r="T9" s="414"/>
      <c r="U9" s="414"/>
      <c r="V9" s="414"/>
      <c r="W9" s="414"/>
      <c r="X9" s="414"/>
      <c r="Y9" s="414"/>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395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313"/>
      <c r="J27" s="129"/>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66"/>
      <c r="D33" s="266"/>
      <c r="E33" s="266"/>
      <c r="F33" s="266"/>
      <c r="G33" s="266"/>
      <c r="H33" s="266"/>
      <c r="I33" s="266"/>
      <c r="J33" s="266"/>
      <c r="K33" s="266"/>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396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61"/>
      <c r="AF50" s="263"/>
      <c r="AG50" s="263"/>
      <c r="AH50" s="263"/>
      <c r="AI50" s="263"/>
      <c r="AJ50" s="261"/>
      <c r="AK50" s="263"/>
      <c r="AL50" s="263"/>
      <c r="AM50" s="263"/>
      <c r="AN50" s="263"/>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61"/>
      <c r="AF60" s="263"/>
      <c r="AG60" s="263"/>
      <c r="AH60" s="263"/>
      <c r="AI60" s="263"/>
      <c r="AJ60" s="261"/>
      <c r="AK60" s="263"/>
      <c r="AL60" s="263"/>
      <c r="AM60" s="263"/>
      <c r="AN60" s="263"/>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59" customFormat="1" ht="4.5" customHeight="1" x14ac:dyDescent="0.2">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65"/>
      <c r="B64" s="13"/>
      <c r="C64" s="266"/>
      <c r="D64" s="266"/>
      <c r="E64" s="266"/>
      <c r="F64" s="266"/>
      <c r="G64" s="266"/>
      <c r="H64" s="266"/>
      <c r="I64" s="266"/>
      <c r="J64" s="266"/>
      <c r="K64" s="266"/>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
      <c r="A66" s="153" t="s">
        <v>397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398</v>
      </c>
    </row>
    <row r="74" spans="1:40" ht="19.5" customHeight="1" x14ac:dyDescent="0.3">
      <c r="A74" s="333" t="s">
        <v>399</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60"/>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60"/>
      <c r="B82" s="369"/>
      <c r="C82" s="369"/>
      <c r="D82" s="369"/>
      <c r="E82" s="369"/>
      <c r="F82" s="369"/>
      <c r="G82" s="369"/>
      <c r="H82" s="369"/>
      <c r="I82" s="369"/>
      <c r="J82" s="369"/>
      <c r="K82" s="369"/>
      <c r="L82" s="369"/>
      <c r="M82" s="40"/>
      <c r="N82" s="260" t="s">
        <v>235</v>
      </c>
      <c r="O82" s="260"/>
      <c r="P82" s="260"/>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400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401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67" t="s">
        <v>98</v>
      </c>
      <c r="D127" s="269"/>
      <c r="E127" s="269"/>
      <c r="F127" s="269"/>
      <c r="G127" s="269"/>
      <c r="H127" s="269"/>
      <c r="I127" s="269"/>
      <c r="J127" s="269"/>
      <c r="K127" s="67"/>
      <c r="L127" s="66"/>
      <c r="M127" s="42"/>
      <c r="N127" s="13"/>
      <c r="O127" s="13"/>
      <c r="P127" s="13"/>
      <c r="Q127" s="13"/>
      <c r="R127" s="13"/>
      <c r="S127" s="94"/>
      <c r="T127" s="36"/>
      <c r="V127" s="460"/>
      <c r="W127" s="460"/>
      <c r="X127" s="460"/>
      <c r="Y127" s="460"/>
    </row>
    <row r="128" spans="1:25" x14ac:dyDescent="0.2">
      <c r="A128" s="40"/>
      <c r="B128" s="267" t="s">
        <v>99</v>
      </c>
      <c r="D128" s="269"/>
      <c r="E128" s="269"/>
      <c r="F128" s="269"/>
      <c r="G128" s="269"/>
      <c r="H128" s="269"/>
      <c r="I128" s="269"/>
      <c r="J128" s="269"/>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402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67"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67"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403</v>
      </c>
    </row>
    <row r="139" spans="1:25" ht="19.5" x14ac:dyDescent="0.3">
      <c r="A139" s="333" t="s">
        <v>404</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60"/>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60"/>
      <c r="B147" s="369"/>
      <c r="C147" s="369"/>
      <c r="D147" s="369"/>
      <c r="E147" s="369"/>
      <c r="F147" s="369"/>
      <c r="G147" s="369"/>
      <c r="H147" s="369"/>
      <c r="I147" s="369"/>
      <c r="J147" s="369"/>
      <c r="K147" s="369"/>
      <c r="L147" s="369"/>
      <c r="M147" s="40"/>
      <c r="N147" s="260" t="s">
        <v>235</v>
      </c>
      <c r="O147" s="260"/>
      <c r="P147" s="260"/>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405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406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6"/>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6"/>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6"/>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6"/>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67" t="s">
        <v>98</v>
      </c>
      <c r="D192" s="269"/>
      <c r="E192" s="269"/>
      <c r="F192" s="269"/>
      <c r="G192" s="269"/>
      <c r="H192" s="269"/>
      <c r="I192" s="269"/>
      <c r="J192" s="269"/>
      <c r="K192" s="67"/>
      <c r="L192" s="66"/>
      <c r="M192" s="42"/>
      <c r="N192" s="13"/>
      <c r="O192" s="13"/>
      <c r="P192" s="13"/>
      <c r="Q192" s="13"/>
      <c r="R192" s="13"/>
      <c r="S192" s="94"/>
      <c r="T192" s="36"/>
      <c r="U192" s="306"/>
      <c r="V192" s="460"/>
      <c r="W192" s="460"/>
      <c r="X192" s="460"/>
      <c r="Y192" s="460"/>
    </row>
    <row r="193" spans="1:25" x14ac:dyDescent="0.2">
      <c r="A193" s="40"/>
      <c r="B193" s="13"/>
      <c r="C193" s="267" t="s">
        <v>99</v>
      </c>
      <c r="D193" s="269"/>
      <c r="E193" s="269"/>
      <c r="F193" s="269"/>
      <c r="G193" s="269"/>
      <c r="H193" s="269"/>
      <c r="I193" s="269"/>
      <c r="J193" s="269"/>
      <c r="K193" s="13"/>
      <c r="L193" s="13"/>
      <c r="M193" s="42"/>
      <c r="N193" s="13"/>
      <c r="O193" s="13"/>
      <c r="P193" s="13"/>
      <c r="Q193" s="13"/>
      <c r="R193" s="13"/>
      <c r="S193" s="94"/>
      <c r="T193" s="110"/>
      <c r="U193" s="306"/>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407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67"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408</v>
      </c>
    </row>
    <row r="204" spans="1:25" ht="19.5" x14ac:dyDescent="0.3">
      <c r="A204" s="333" t="s">
        <v>409</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60"/>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60"/>
      <c r="B212" s="369"/>
      <c r="C212" s="369"/>
      <c r="D212" s="369"/>
      <c r="E212" s="369"/>
      <c r="F212" s="369"/>
      <c r="G212" s="369"/>
      <c r="H212" s="369"/>
      <c r="I212" s="369"/>
      <c r="J212" s="369"/>
      <c r="K212" s="369"/>
      <c r="L212" s="369"/>
      <c r="M212" s="40"/>
      <c r="N212" s="260" t="s">
        <v>235</v>
      </c>
      <c r="O212" s="260"/>
      <c r="P212" s="260"/>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410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411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60"/>
      <c r="W257" s="460"/>
      <c r="X257" s="460"/>
      <c r="Y257" s="460"/>
    </row>
    <row r="258" spans="1:41" x14ac:dyDescent="0.2">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412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67"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413</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414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60"/>
      <c r="Q5" s="404">
        <f>'Prime Detail'!Q5</f>
        <v>0</v>
      </c>
      <c r="R5" s="404"/>
      <c r="S5" s="404"/>
      <c r="T5" s="404"/>
      <c r="U5" s="404">
        <f>'Prime Detail'!U5</f>
        <v>0</v>
      </c>
      <c r="V5" s="404"/>
      <c r="W5" s="404">
        <f>'Prime Detail'!W5</f>
        <v>0</v>
      </c>
      <c r="X5" s="404"/>
      <c r="Y5" s="404"/>
      <c r="Z5" s="50"/>
      <c r="AA5" s="261"/>
      <c r="AB5" s="261"/>
      <c r="AC5" s="261"/>
      <c r="AD5" s="261"/>
      <c r="AE5" s="261"/>
      <c r="AF5" s="261"/>
      <c r="AG5" s="261"/>
      <c r="AH5" s="261"/>
      <c r="AI5" s="261"/>
      <c r="AJ5" s="261"/>
      <c r="AK5" s="261"/>
      <c r="AL5" s="261"/>
      <c r="AM5" s="261"/>
      <c r="AN5" s="261"/>
      <c r="AO5" s="261"/>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61"/>
      <c r="AB6" s="261"/>
      <c r="AC6" s="261"/>
      <c r="AD6" s="261"/>
      <c r="AE6" s="261"/>
      <c r="AF6" s="261"/>
      <c r="AG6" s="261"/>
      <c r="AH6" s="261"/>
      <c r="AI6" s="261"/>
      <c r="AJ6" s="261"/>
      <c r="AK6" s="261"/>
      <c r="AL6" s="261"/>
      <c r="AM6" s="261"/>
      <c r="AN6" s="261"/>
      <c r="AO6" s="261"/>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61"/>
      <c r="AB7" s="261"/>
      <c r="AC7" s="261"/>
      <c r="AD7" s="261"/>
      <c r="AE7" s="261"/>
      <c r="AF7" s="261"/>
      <c r="AG7" s="261"/>
      <c r="AH7" s="261"/>
      <c r="AI7" s="261"/>
      <c r="AJ7" s="261"/>
      <c r="AK7" s="261"/>
      <c r="AL7" s="261"/>
      <c r="AM7" s="261"/>
      <c r="AN7" s="261"/>
      <c r="AO7" s="261"/>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61"/>
      <c r="AB8" s="261"/>
      <c r="AC8" s="261"/>
      <c r="AD8" s="261"/>
      <c r="AE8" s="261"/>
      <c r="AF8" s="261"/>
      <c r="AG8" s="261"/>
      <c r="AH8" s="261"/>
      <c r="AI8" s="261"/>
      <c r="AJ8" s="261"/>
      <c r="AK8" s="261"/>
      <c r="AL8" s="261"/>
      <c r="AM8" s="261"/>
      <c r="AN8" s="261"/>
      <c r="AO8" s="261"/>
      <c r="AP8" s="40"/>
      <c r="AQ8" s="40"/>
      <c r="AR8" s="40"/>
      <c r="AS8" s="40"/>
      <c r="AT8" s="40"/>
      <c r="AU8" s="40"/>
      <c r="AV8" s="40"/>
      <c r="AW8" s="40"/>
      <c r="AX8" s="40"/>
      <c r="AY8" s="40"/>
      <c r="AZ8" s="40"/>
      <c r="BA8" s="40"/>
      <c r="BB8" s="40"/>
    </row>
    <row r="9" spans="1:54" s="3" customFormat="1" ht="15.95" customHeight="1" x14ac:dyDescent="0.2">
      <c r="A9" s="260"/>
      <c r="B9" s="503">
        <f>B82</f>
        <v>0</v>
      </c>
      <c r="C9" s="503"/>
      <c r="D9" s="503"/>
      <c r="E9" s="503"/>
      <c r="F9" s="503"/>
      <c r="G9" s="503"/>
      <c r="H9" s="503"/>
      <c r="I9" s="503"/>
      <c r="J9" s="503"/>
      <c r="K9" s="503"/>
      <c r="L9" s="503"/>
      <c r="M9" s="40"/>
      <c r="N9" s="260" t="s">
        <v>235</v>
      </c>
      <c r="O9" s="260"/>
      <c r="P9" s="260"/>
      <c r="Q9" s="413">
        <f>'Prime Detail'!Q9</f>
        <v>0</v>
      </c>
      <c r="R9" s="414"/>
      <c r="S9" s="414"/>
      <c r="T9" s="414"/>
      <c r="U9" s="414"/>
      <c r="V9" s="414"/>
      <c r="W9" s="414"/>
      <c r="X9" s="414"/>
      <c r="Y9" s="414"/>
      <c r="Z9" s="50"/>
      <c r="AA9" s="101"/>
      <c r="AB9" s="101"/>
      <c r="AC9" s="101"/>
      <c r="AD9" s="101"/>
      <c r="AE9" s="261"/>
      <c r="AF9" s="101"/>
      <c r="AG9" s="101"/>
      <c r="AH9" s="101"/>
      <c r="AI9" s="101"/>
      <c r="AJ9" s="261"/>
      <c r="AK9" s="101"/>
      <c r="AL9" s="101"/>
      <c r="AM9" s="101"/>
      <c r="AN9" s="101"/>
      <c r="AO9" s="261"/>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415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61"/>
      <c r="B12" s="52"/>
      <c r="C12" s="51"/>
      <c r="D12" s="51"/>
      <c r="E12" s="50"/>
      <c r="F12" s="47"/>
      <c r="G12" s="49"/>
      <c r="H12" s="263"/>
      <c r="I12" s="263"/>
      <c r="J12" s="263"/>
      <c r="K12" s="263"/>
      <c r="L12" s="50"/>
      <c r="M12" s="47"/>
      <c r="N12" s="49"/>
      <c r="O12" s="268"/>
      <c r="P12" s="268"/>
      <c r="Q12" s="268"/>
      <c r="R12" s="46"/>
      <c r="S12" s="46"/>
      <c r="T12" s="46"/>
      <c r="U12" s="45"/>
      <c r="V12" s="263"/>
      <c r="W12" s="263"/>
      <c r="X12" s="263"/>
      <c r="Y12" s="263"/>
      <c r="Z12" s="50"/>
      <c r="AA12" s="261"/>
      <c r="AB12" s="261"/>
      <c r="AC12" s="261"/>
      <c r="AD12" s="261"/>
      <c r="AE12" s="261"/>
      <c r="AF12" s="261"/>
      <c r="AG12" s="261"/>
      <c r="AH12" s="261"/>
      <c r="AI12" s="261"/>
      <c r="AJ12" s="261"/>
      <c r="AK12" s="261"/>
      <c r="AL12" s="261"/>
      <c r="AM12" s="261"/>
      <c r="AN12" s="261"/>
      <c r="AO12" s="261"/>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65"/>
      <c r="B32" s="266"/>
      <c r="C32" s="266"/>
      <c r="D32" s="266"/>
      <c r="E32" s="266"/>
      <c r="F32" s="266"/>
      <c r="G32" s="266"/>
      <c r="H32" s="266"/>
      <c r="I32" s="266"/>
      <c r="J32" s="266"/>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66"/>
      <c r="D33" s="266"/>
      <c r="E33" s="266"/>
      <c r="F33" s="266"/>
      <c r="G33" s="266"/>
      <c r="H33" s="266"/>
      <c r="I33" s="266"/>
      <c r="J33" s="266"/>
      <c r="K33" s="266"/>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416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63"/>
      <c r="W36" s="263"/>
      <c r="X36" s="263"/>
      <c r="Y36" s="263"/>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61"/>
      <c r="AF48" s="263"/>
      <c r="AG48" s="263"/>
      <c r="AH48" s="263"/>
      <c r="AI48" s="263"/>
      <c r="AJ48" s="261"/>
      <c r="AK48" s="263"/>
      <c r="AL48" s="263"/>
      <c r="AM48" s="263"/>
      <c r="AN48" s="263"/>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61"/>
      <c r="AF50" s="263"/>
      <c r="AG50" s="263"/>
      <c r="AH50" s="263"/>
      <c r="AI50" s="263"/>
      <c r="AJ50" s="261"/>
      <c r="AK50" s="263"/>
      <c r="AL50" s="263"/>
      <c r="AM50" s="263"/>
      <c r="AN50" s="263"/>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61"/>
      <c r="AF52" s="263"/>
      <c r="AG52" s="263"/>
      <c r="AH52" s="263"/>
      <c r="AI52" s="263"/>
      <c r="AJ52" s="261"/>
      <c r="AK52" s="263"/>
      <c r="AL52" s="263"/>
      <c r="AM52" s="263"/>
      <c r="AN52" s="263"/>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61"/>
      <c r="AF54" s="263"/>
      <c r="AG54" s="263"/>
      <c r="AH54" s="263"/>
      <c r="AI54" s="263"/>
      <c r="AJ54" s="261"/>
      <c r="AK54" s="263"/>
      <c r="AL54" s="263"/>
      <c r="AM54" s="263"/>
      <c r="AN54" s="263"/>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61"/>
      <c r="AF58" s="263"/>
      <c r="AG58" s="263"/>
      <c r="AH58" s="263"/>
      <c r="AI58" s="263"/>
      <c r="AJ58" s="261"/>
      <c r="AK58" s="263"/>
      <c r="AL58" s="263"/>
      <c r="AM58" s="263"/>
      <c r="AN58" s="263"/>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61"/>
      <c r="AF59" s="263"/>
      <c r="AG59" s="263"/>
      <c r="AH59" s="263"/>
      <c r="AI59" s="263"/>
      <c r="AJ59" s="261"/>
      <c r="AK59" s="263"/>
      <c r="AL59" s="263"/>
      <c r="AM59" s="263"/>
      <c r="AN59" s="263"/>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61"/>
      <c r="AF60" s="263"/>
      <c r="AG60" s="263"/>
      <c r="AH60" s="263"/>
      <c r="AI60" s="263"/>
      <c r="AJ60" s="261"/>
      <c r="AK60" s="263"/>
      <c r="AL60" s="263"/>
      <c r="AM60" s="263"/>
      <c r="AN60" s="263"/>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61"/>
      <c r="AF61" s="263"/>
      <c r="AG61" s="263"/>
      <c r="AH61" s="263"/>
      <c r="AI61" s="263"/>
      <c r="AJ61" s="261"/>
      <c r="AK61" s="263"/>
      <c r="AL61" s="263"/>
      <c r="AM61" s="263"/>
      <c r="AN61" s="263"/>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59" customFormat="1" ht="4.5" customHeight="1" x14ac:dyDescent="0.2">
      <c r="A63" s="265"/>
      <c r="B63" s="266"/>
      <c r="C63" s="266"/>
      <c r="D63" s="266"/>
      <c r="E63" s="266"/>
      <c r="F63" s="266"/>
      <c r="G63" s="266"/>
      <c r="H63" s="266"/>
      <c r="I63" s="266"/>
      <c r="J63" s="266"/>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65"/>
      <c r="B64" s="13"/>
      <c r="C64" s="266"/>
      <c r="D64" s="266"/>
      <c r="E64" s="266"/>
      <c r="F64" s="266"/>
      <c r="G64" s="266"/>
      <c r="H64" s="266"/>
      <c r="I64" s="266"/>
      <c r="J64" s="266"/>
      <c r="K64" s="266"/>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61"/>
      <c r="AF65" s="263"/>
      <c r="AG65" s="263"/>
      <c r="AH65" s="263"/>
      <c r="AI65" s="263"/>
      <c r="AJ65" s="261"/>
      <c r="AK65" s="263"/>
      <c r="AL65" s="263"/>
      <c r="AM65" s="263"/>
      <c r="AN65" s="263"/>
    </row>
    <row r="66" spans="1:40" ht="15" customHeight="1" x14ac:dyDescent="0.2">
      <c r="A66" s="153" t="s">
        <v>417</v>
      </c>
      <c r="B66" s="154"/>
      <c r="C66" s="155"/>
      <c r="D66" s="155"/>
      <c r="E66" s="156"/>
      <c r="F66" s="157"/>
      <c r="G66" s="158"/>
      <c r="H66" s="159"/>
      <c r="I66" s="159"/>
      <c r="J66" s="159"/>
      <c r="K66" s="159"/>
      <c r="L66" s="262"/>
      <c r="M66" s="262"/>
      <c r="N66" s="262"/>
      <c r="O66" s="262"/>
      <c r="P66" s="160"/>
      <c r="Q66" s="262"/>
      <c r="R66" s="262"/>
      <c r="S66" s="262"/>
      <c r="T66" s="262"/>
      <c r="U66" s="161"/>
      <c r="V66" s="262"/>
      <c r="W66" s="262"/>
      <c r="X66" s="262"/>
      <c r="Y66" s="262"/>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63"/>
      <c r="W67" s="263"/>
      <c r="X67" s="263"/>
      <c r="Y67" s="263"/>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64"/>
      <c r="W70" s="264"/>
      <c r="X70" s="264"/>
      <c r="Y70" s="264"/>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64"/>
      <c r="W71" s="264"/>
      <c r="X71" s="264"/>
      <c r="Y71" s="264"/>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418</v>
      </c>
    </row>
    <row r="74" spans="1:40" ht="19.5" customHeight="1" x14ac:dyDescent="0.3">
      <c r="A74" s="333" t="s">
        <v>419</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60"/>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60"/>
      <c r="B82" s="369"/>
      <c r="C82" s="369"/>
      <c r="D82" s="369"/>
      <c r="E82" s="369"/>
      <c r="F82" s="369"/>
      <c r="G82" s="369"/>
      <c r="H82" s="369"/>
      <c r="I82" s="369"/>
      <c r="J82" s="369"/>
      <c r="K82" s="369"/>
      <c r="L82" s="369"/>
      <c r="M82" s="40"/>
      <c r="N82" s="260" t="s">
        <v>235</v>
      </c>
      <c r="O82" s="260"/>
      <c r="P82" s="260"/>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420</v>
      </c>
      <c r="B84" s="154"/>
      <c r="C84" s="155"/>
      <c r="D84" s="155"/>
      <c r="E84" s="156"/>
      <c r="F84" s="157"/>
      <c r="G84" s="158"/>
      <c r="H84" s="159"/>
      <c r="I84" s="159"/>
      <c r="J84" s="159"/>
      <c r="K84" s="159"/>
      <c r="L84" s="262"/>
      <c r="M84" s="262"/>
      <c r="N84" s="262"/>
      <c r="O84" s="262"/>
      <c r="P84" s="160"/>
      <c r="Q84" s="262"/>
      <c r="R84" s="262"/>
      <c r="S84" s="262"/>
      <c r="T84" s="262"/>
      <c r="U84" s="161"/>
      <c r="V84" s="262"/>
      <c r="W84" s="262"/>
      <c r="X84" s="262"/>
      <c r="Y84" s="262"/>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421</v>
      </c>
      <c r="B116" s="154"/>
      <c r="C116" s="155"/>
      <c r="D116" s="155"/>
      <c r="E116" s="156"/>
      <c r="F116" s="157"/>
      <c r="G116" s="158"/>
      <c r="H116" s="159"/>
      <c r="I116" s="159"/>
      <c r="J116" s="159"/>
      <c r="K116" s="159"/>
      <c r="L116" s="262"/>
      <c r="M116" s="262"/>
      <c r="N116" s="262"/>
      <c r="O116" s="262"/>
      <c r="P116" s="160"/>
      <c r="Q116" s="262"/>
      <c r="R116" s="262"/>
      <c r="S116" s="262"/>
      <c r="T116" s="262"/>
      <c r="U116" s="161"/>
      <c r="V116" s="262"/>
      <c r="W116" s="262"/>
      <c r="X116" s="262"/>
      <c r="Y116" s="262"/>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63"/>
      <c r="W119" s="263"/>
      <c r="X119" s="263"/>
      <c r="Y119" s="263"/>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63"/>
      <c r="W121" s="263"/>
      <c r="X121" s="263"/>
      <c r="Y121" s="263"/>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63"/>
      <c r="W123" s="263"/>
      <c r="X123" s="263"/>
      <c r="Y123" s="263"/>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63"/>
      <c r="X125" s="263"/>
      <c r="Y125" s="263"/>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67" t="s">
        <v>98</v>
      </c>
      <c r="D127" s="269"/>
      <c r="E127" s="269"/>
      <c r="F127" s="269"/>
      <c r="G127" s="269"/>
      <c r="H127" s="269"/>
      <c r="I127" s="269"/>
      <c r="J127" s="269"/>
      <c r="K127" s="67"/>
      <c r="L127" s="66"/>
      <c r="M127" s="42"/>
      <c r="N127" s="13"/>
      <c r="O127" s="13"/>
      <c r="P127" s="13"/>
      <c r="Q127" s="13"/>
      <c r="R127" s="13"/>
      <c r="S127" s="94"/>
      <c r="T127" s="36"/>
      <c r="V127" s="460"/>
      <c r="W127" s="460"/>
      <c r="X127" s="460"/>
      <c r="Y127" s="460"/>
    </row>
    <row r="128" spans="1:25" x14ac:dyDescent="0.2">
      <c r="A128" s="40"/>
      <c r="B128" s="267" t="s">
        <v>99</v>
      </c>
      <c r="D128" s="269"/>
      <c r="E128" s="269"/>
      <c r="F128" s="269"/>
      <c r="G128" s="269"/>
      <c r="H128" s="269"/>
      <c r="I128" s="269"/>
      <c r="J128" s="269"/>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422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63"/>
      <c r="W131" s="263"/>
      <c r="X131" s="263"/>
      <c r="Y131" s="263"/>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63"/>
      <c r="X133" s="263"/>
      <c r="Y133" s="263"/>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67"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67"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423</v>
      </c>
    </row>
    <row r="139" spans="1:25" ht="19.5" x14ac:dyDescent="0.3">
      <c r="A139" s="333" t="s">
        <v>424</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60"/>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60"/>
      <c r="B147" s="369"/>
      <c r="C147" s="369"/>
      <c r="D147" s="369"/>
      <c r="E147" s="369"/>
      <c r="F147" s="369"/>
      <c r="G147" s="369"/>
      <c r="H147" s="369"/>
      <c r="I147" s="369"/>
      <c r="J147" s="369"/>
      <c r="K147" s="369"/>
      <c r="L147" s="369"/>
      <c r="M147" s="40"/>
      <c r="N147" s="260" t="s">
        <v>235</v>
      </c>
      <c r="O147" s="260"/>
      <c r="P147" s="260"/>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425</v>
      </c>
      <c r="B149" s="154"/>
      <c r="C149" s="155"/>
      <c r="D149" s="155"/>
      <c r="E149" s="156"/>
      <c r="F149" s="157"/>
      <c r="G149" s="158"/>
      <c r="H149" s="159"/>
      <c r="I149" s="159"/>
      <c r="J149" s="159"/>
      <c r="K149" s="159"/>
      <c r="L149" s="262"/>
      <c r="M149" s="262"/>
      <c r="N149" s="262"/>
      <c r="O149" s="262"/>
      <c r="P149" s="160"/>
      <c r="Q149" s="262"/>
      <c r="R149" s="262"/>
      <c r="S149" s="262"/>
      <c r="T149" s="262"/>
      <c r="U149" s="161"/>
      <c r="V149" s="262"/>
      <c r="W149" s="262"/>
      <c r="X149" s="262"/>
      <c r="Y149" s="262"/>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426</v>
      </c>
      <c r="B181" s="154"/>
      <c r="C181" s="155"/>
      <c r="D181" s="155"/>
      <c r="E181" s="156"/>
      <c r="F181" s="157"/>
      <c r="G181" s="158"/>
      <c r="H181" s="159"/>
      <c r="I181" s="159"/>
      <c r="J181" s="159"/>
      <c r="K181" s="159"/>
      <c r="L181" s="262"/>
      <c r="M181" s="262"/>
      <c r="N181" s="262"/>
      <c r="O181" s="262"/>
      <c r="P181" s="160"/>
      <c r="Q181" s="262"/>
      <c r="R181" s="262"/>
      <c r="S181" s="262"/>
      <c r="T181" s="262"/>
      <c r="U181" s="161"/>
      <c r="V181" s="262"/>
      <c r="W181" s="262"/>
      <c r="X181" s="262"/>
      <c r="Y181" s="262"/>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67" t="s">
        <v>98</v>
      </c>
      <c r="D192" s="269"/>
      <c r="E192" s="269"/>
      <c r="F192" s="269"/>
      <c r="G192" s="269"/>
      <c r="H192" s="269"/>
      <c r="I192" s="269"/>
      <c r="J192" s="269"/>
      <c r="K192" s="67"/>
      <c r="L192" s="66"/>
      <c r="M192" s="42"/>
      <c r="N192" s="13"/>
      <c r="O192" s="13"/>
      <c r="P192" s="13"/>
      <c r="Q192" s="13"/>
      <c r="R192" s="13"/>
      <c r="S192" s="94"/>
      <c r="T192" s="36"/>
      <c r="U192" s="304"/>
      <c r="V192" s="460"/>
      <c r="W192" s="460"/>
      <c r="X192" s="460"/>
      <c r="Y192" s="460"/>
    </row>
    <row r="193" spans="1:25" x14ac:dyDescent="0.2">
      <c r="A193" s="40"/>
      <c r="B193" s="13"/>
      <c r="C193" s="267" t="s">
        <v>99</v>
      </c>
      <c r="D193" s="269"/>
      <c r="E193" s="269"/>
      <c r="F193" s="269"/>
      <c r="G193" s="269"/>
      <c r="H193" s="269"/>
      <c r="I193" s="269"/>
      <c r="J193" s="269"/>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427</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67"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67"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428</v>
      </c>
    </row>
    <row r="204" spans="1:25" ht="19.5" x14ac:dyDescent="0.3">
      <c r="A204" s="333" t="s">
        <v>429</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60"/>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60"/>
      <c r="B212" s="369"/>
      <c r="C212" s="369"/>
      <c r="D212" s="369"/>
      <c r="E212" s="369"/>
      <c r="F212" s="369"/>
      <c r="G212" s="369"/>
      <c r="H212" s="369"/>
      <c r="I212" s="369"/>
      <c r="J212" s="369"/>
      <c r="K212" s="369"/>
      <c r="L212" s="369"/>
      <c r="M212" s="40"/>
      <c r="N212" s="260" t="s">
        <v>235</v>
      </c>
      <c r="O212" s="260"/>
      <c r="P212" s="260"/>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430</v>
      </c>
      <c r="B214" s="154"/>
      <c r="C214" s="155"/>
      <c r="D214" s="155"/>
      <c r="E214" s="156"/>
      <c r="F214" s="157"/>
      <c r="G214" s="158"/>
      <c r="H214" s="159"/>
      <c r="I214" s="159"/>
      <c r="J214" s="159"/>
      <c r="K214" s="159"/>
      <c r="L214" s="262"/>
      <c r="M214" s="262"/>
      <c r="N214" s="262"/>
      <c r="O214" s="262"/>
      <c r="P214" s="160"/>
      <c r="Q214" s="262"/>
      <c r="R214" s="262"/>
      <c r="S214" s="262"/>
      <c r="T214" s="262"/>
      <c r="U214" s="161"/>
      <c r="V214" s="262"/>
      <c r="W214" s="262"/>
      <c r="X214" s="262"/>
      <c r="Y214" s="262"/>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431</v>
      </c>
      <c r="B246" s="154"/>
      <c r="C246" s="155"/>
      <c r="D246" s="155"/>
      <c r="E246" s="156"/>
      <c r="F246" s="157"/>
      <c r="G246" s="158"/>
      <c r="H246" s="159"/>
      <c r="I246" s="159"/>
      <c r="J246" s="159"/>
      <c r="K246" s="159"/>
      <c r="L246" s="262"/>
      <c r="M246" s="262"/>
      <c r="N246" s="262"/>
      <c r="O246" s="262"/>
      <c r="P246" s="160"/>
      <c r="Q246" s="262"/>
      <c r="R246" s="262"/>
      <c r="S246" s="262"/>
      <c r="T246" s="262"/>
      <c r="U246" s="161"/>
      <c r="V246" s="262"/>
      <c r="W246" s="262"/>
      <c r="X246" s="262"/>
      <c r="Y246" s="262"/>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67" t="s">
        <v>98</v>
      </c>
      <c r="D257" s="269"/>
      <c r="E257" s="269"/>
      <c r="F257" s="269"/>
      <c r="G257" s="269"/>
      <c r="H257" s="269"/>
      <c r="I257" s="269"/>
      <c r="J257" s="269"/>
      <c r="K257" s="67"/>
      <c r="L257" s="66"/>
      <c r="M257" s="42"/>
      <c r="N257" s="13"/>
      <c r="O257" s="13"/>
      <c r="P257" s="13"/>
      <c r="Q257" s="13"/>
      <c r="R257" s="13"/>
      <c r="S257" s="94"/>
      <c r="T257" s="36"/>
      <c r="U257" s="304"/>
      <c r="V257" s="460"/>
      <c r="W257" s="460"/>
      <c r="X257" s="460"/>
      <c r="Y257" s="460"/>
    </row>
    <row r="258" spans="1:41" x14ac:dyDescent="0.2">
      <c r="A258" s="40"/>
      <c r="B258" s="13"/>
      <c r="C258" s="267" t="s">
        <v>99</v>
      </c>
      <c r="D258" s="269"/>
      <c r="E258" s="269"/>
      <c r="F258" s="269"/>
      <c r="G258" s="269"/>
      <c r="H258" s="269"/>
      <c r="I258" s="269"/>
      <c r="J258" s="269"/>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432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67"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67"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433</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61"/>
      <c r="B272" s="261"/>
      <c r="C272" s="261"/>
      <c r="D272" s="261"/>
      <c r="E272" s="261"/>
      <c r="F272" s="261"/>
      <c r="G272" s="261"/>
      <c r="H272" s="261"/>
      <c r="I272" s="261"/>
      <c r="J272" s="261"/>
      <c r="K272" s="261"/>
      <c r="L272" s="261"/>
      <c r="M272" s="66"/>
      <c r="N272" s="261"/>
      <c r="O272" s="261"/>
      <c r="P272" s="261"/>
      <c r="Q272" s="261"/>
      <c r="R272" s="261"/>
      <c r="S272" s="261"/>
      <c r="T272" s="261"/>
      <c r="U272" s="261"/>
      <c r="V272" s="261"/>
      <c r="W272" s="261"/>
      <c r="X272" s="261"/>
      <c r="Y272" s="261"/>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61"/>
      <c r="N273" s="261"/>
      <c r="O273" s="261"/>
      <c r="P273" s="261"/>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61"/>
      <c r="N274" s="261"/>
      <c r="O274" s="261"/>
      <c r="P274" s="261"/>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61"/>
      <c r="N275" s="261"/>
      <c r="O275" s="261"/>
      <c r="P275" s="261"/>
      <c r="Q275" s="261"/>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61"/>
      <c r="B276" s="261"/>
      <c r="C276" s="261"/>
      <c r="D276" s="261"/>
      <c r="E276" s="261"/>
      <c r="F276" s="261"/>
      <c r="G276" s="261"/>
      <c r="H276" s="261"/>
      <c r="I276" s="261"/>
      <c r="J276" s="261"/>
      <c r="K276" s="261"/>
      <c r="L276" s="261"/>
      <c r="M276" s="261"/>
      <c r="N276" s="261"/>
      <c r="O276" s="261"/>
      <c r="P276" s="261"/>
      <c r="Q276" s="261"/>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61"/>
      <c r="B277" s="251"/>
      <c r="C277" s="251"/>
      <c r="D277" s="251"/>
      <c r="E277" s="251"/>
      <c r="F277" s="251"/>
      <c r="G277" s="251"/>
      <c r="H277" s="251"/>
      <c r="I277" s="251"/>
      <c r="J277" s="251"/>
      <c r="K277" s="251"/>
      <c r="L277" s="251"/>
      <c r="M277" s="261"/>
      <c r="N277" s="261"/>
      <c r="O277" s="261"/>
      <c r="P277" s="261"/>
      <c r="Q277" s="261"/>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61"/>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61"/>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61"/>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61"/>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61"/>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61"/>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61"/>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61"/>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61"/>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61"/>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61"/>
      <c r="C313" s="98"/>
      <c r="D313" s="261"/>
      <c r="E313" s="261"/>
      <c r="F313" s="261"/>
      <c r="G313" s="261"/>
      <c r="H313" s="261"/>
      <c r="I313" s="261"/>
      <c r="J313" s="261"/>
      <c r="K313" s="261"/>
      <c r="L313" s="261"/>
      <c r="M313" s="261"/>
      <c r="N313" s="261"/>
      <c r="O313" s="98"/>
      <c r="P313" s="98"/>
      <c r="Q313" s="98"/>
      <c r="R313" s="98"/>
      <c r="S313" s="29"/>
      <c r="T313" s="66"/>
      <c r="U313" s="268"/>
      <c r="V313" s="268"/>
      <c r="W313" s="268"/>
      <c r="X313" s="268"/>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61"/>
      <c r="B314" s="261"/>
      <c r="C314" s="98"/>
      <c r="D314" s="261"/>
      <c r="E314" s="261"/>
      <c r="F314" s="261"/>
      <c r="G314" s="261"/>
      <c r="H314" s="261"/>
      <c r="I314" s="261"/>
      <c r="J314" s="261"/>
      <c r="K314" s="261"/>
      <c r="L314" s="261"/>
      <c r="M314" s="261"/>
      <c r="N314" s="261"/>
      <c r="O314" s="98"/>
      <c r="P314" s="98"/>
      <c r="Q314" s="98"/>
      <c r="R314" s="98"/>
      <c r="S314" s="29"/>
      <c r="T314" s="66"/>
      <c r="U314" s="263"/>
      <c r="V314" s="263"/>
      <c r="W314" s="263"/>
      <c r="X314" s="263"/>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68"/>
      <c r="V315" s="268"/>
      <c r="W315" s="268"/>
      <c r="X315" s="268"/>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61"/>
      <c r="B316" s="29"/>
      <c r="C316" s="98"/>
      <c r="D316" s="29"/>
      <c r="E316" s="29"/>
      <c r="F316" s="29"/>
      <c r="G316" s="29"/>
      <c r="H316" s="29"/>
      <c r="I316" s="29"/>
      <c r="J316" s="29"/>
      <c r="K316" s="29"/>
      <c r="L316" s="29"/>
      <c r="M316" s="29"/>
      <c r="N316" s="29"/>
      <c r="O316" s="98"/>
      <c r="P316" s="98"/>
      <c r="Q316" s="98"/>
      <c r="R316" s="98"/>
      <c r="S316" s="29"/>
      <c r="T316" s="66"/>
      <c r="U316" s="263"/>
      <c r="V316" s="263"/>
      <c r="W316" s="263"/>
      <c r="X316" s="263"/>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68"/>
      <c r="V317" s="268"/>
      <c r="W317" s="268"/>
      <c r="X317" s="268"/>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61"/>
      <c r="B318" s="29"/>
      <c r="C318" s="98"/>
      <c r="D318" s="29"/>
      <c r="E318" s="29"/>
      <c r="F318" s="29"/>
      <c r="G318" s="29"/>
      <c r="H318" s="29"/>
      <c r="I318" s="29"/>
      <c r="J318" s="29"/>
      <c r="K318" s="29"/>
      <c r="L318" s="29"/>
      <c r="M318" s="29"/>
      <c r="N318" s="29"/>
      <c r="O318" s="98"/>
      <c r="P318" s="98"/>
      <c r="Q318" s="98"/>
      <c r="R318" s="98"/>
      <c r="S318" s="29"/>
      <c r="T318" s="66"/>
      <c r="U318" s="263"/>
      <c r="V318" s="263"/>
      <c r="W318" s="263"/>
      <c r="X318" s="263"/>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68"/>
      <c r="V319" s="268"/>
      <c r="W319" s="268"/>
      <c r="X319" s="268"/>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61"/>
      <c r="B320" s="29"/>
      <c r="C320" s="98"/>
      <c r="D320" s="29"/>
      <c r="E320" s="29"/>
      <c r="F320" s="29"/>
      <c r="G320" s="29"/>
      <c r="H320" s="29"/>
      <c r="I320" s="29"/>
      <c r="J320" s="29"/>
      <c r="K320" s="29"/>
      <c r="L320" s="29"/>
      <c r="M320" s="29"/>
      <c r="N320" s="29"/>
      <c r="O320" s="29"/>
      <c r="P320" s="29"/>
      <c r="Q320" s="29"/>
      <c r="R320" s="261"/>
      <c r="S320" s="29"/>
      <c r="T320" s="29"/>
      <c r="U320" s="77"/>
      <c r="V320" s="263"/>
      <c r="W320" s="263"/>
      <c r="X320" s="263"/>
      <c r="Y320" s="263"/>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61"/>
      <c r="B322" s="98"/>
      <c r="C322" s="100"/>
      <c r="D322" s="201"/>
      <c r="E322" s="201"/>
      <c r="F322" s="201"/>
      <c r="G322" s="201"/>
      <c r="H322" s="201"/>
      <c r="I322" s="201"/>
      <c r="J322" s="201"/>
      <c r="K322" s="67"/>
      <c r="L322" s="66"/>
      <c r="M322" s="199"/>
      <c r="N322" s="98"/>
      <c r="O322" s="98"/>
      <c r="P322" s="98"/>
      <c r="Q322" s="98"/>
      <c r="R322" s="98"/>
      <c r="S322" s="29"/>
      <c r="T322" s="77"/>
      <c r="U322" s="268"/>
      <c r="V322" s="268"/>
      <c r="W322" s="268"/>
      <c r="X322" s="268"/>
      <c r="Y322" s="263"/>
      <c r="Z322" s="47"/>
      <c r="AA322" s="98"/>
      <c r="AB322" s="98"/>
      <c r="AC322" s="98"/>
      <c r="AD322" s="98"/>
      <c r="AE322" s="98"/>
      <c r="AF322" s="98"/>
      <c r="AG322" s="98"/>
      <c r="AH322" s="98"/>
      <c r="AI322" s="98"/>
      <c r="AJ322" s="98"/>
      <c r="AK322" s="98"/>
      <c r="AL322" s="98"/>
      <c r="AM322" s="98"/>
      <c r="AN322" s="98"/>
      <c r="AO322" s="98"/>
    </row>
    <row r="323" spans="1:41" s="13" customFormat="1" x14ac:dyDescent="0.2">
      <c r="A323" s="261"/>
      <c r="B323" s="98"/>
      <c r="C323" s="100"/>
      <c r="D323" s="201"/>
      <c r="E323" s="201"/>
      <c r="F323" s="201"/>
      <c r="G323" s="201"/>
      <c r="H323" s="201"/>
      <c r="I323" s="201"/>
      <c r="J323" s="201"/>
      <c r="K323" s="98"/>
      <c r="L323" s="98"/>
      <c r="M323" s="199"/>
      <c r="N323" s="98"/>
      <c r="O323" s="98"/>
      <c r="P323" s="98"/>
      <c r="Q323" s="98"/>
      <c r="R323" s="98"/>
      <c r="S323" s="29"/>
      <c r="T323" s="110"/>
      <c r="U323" s="268"/>
      <c r="V323" s="268"/>
      <c r="W323" s="268"/>
      <c r="X323" s="268"/>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61"/>
      <c r="B324" s="29"/>
      <c r="C324" s="98"/>
      <c r="D324" s="98"/>
      <c r="E324" s="98"/>
      <c r="F324" s="98"/>
      <c r="G324" s="98"/>
      <c r="H324" s="98"/>
      <c r="I324" s="98"/>
      <c r="J324" s="98"/>
      <c r="K324" s="98"/>
      <c r="L324" s="98"/>
      <c r="M324" s="98"/>
      <c r="N324" s="98"/>
      <c r="O324" s="98"/>
      <c r="P324" s="98"/>
      <c r="Q324" s="98"/>
      <c r="R324" s="98"/>
      <c r="S324" s="29"/>
      <c r="T324" s="77"/>
      <c r="U324" s="77"/>
      <c r="V324" s="263"/>
      <c r="W324" s="263"/>
      <c r="X324" s="263"/>
      <c r="Y324" s="263"/>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61"/>
      <c r="B326" s="29"/>
      <c r="C326" s="98"/>
      <c r="D326" s="98"/>
      <c r="E326" s="98"/>
      <c r="F326" s="98"/>
      <c r="G326" s="98"/>
      <c r="H326" s="98"/>
      <c r="I326" s="98"/>
      <c r="J326" s="98"/>
      <c r="K326" s="98"/>
      <c r="L326" s="98"/>
      <c r="M326" s="98"/>
      <c r="N326" s="98"/>
      <c r="O326" s="98"/>
      <c r="P326" s="98"/>
      <c r="Q326" s="98"/>
      <c r="R326" s="98"/>
      <c r="S326" s="29"/>
      <c r="T326" s="77"/>
      <c r="U326" s="77"/>
      <c r="V326" s="263"/>
      <c r="W326" s="263"/>
      <c r="X326" s="263"/>
      <c r="Y326" s="263"/>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61"/>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61"/>
      <c r="B328" s="29"/>
      <c r="C328" s="98"/>
      <c r="D328" s="98"/>
      <c r="E328" s="98"/>
      <c r="F328" s="98"/>
      <c r="G328" s="98"/>
      <c r="H328" s="98"/>
      <c r="I328" s="98"/>
      <c r="J328" s="98"/>
      <c r="K328" s="98"/>
      <c r="L328" s="98"/>
      <c r="M328" s="98"/>
      <c r="N328" s="98"/>
      <c r="O328" s="98"/>
      <c r="P328" s="98"/>
      <c r="Q328" s="98"/>
      <c r="R328" s="98"/>
      <c r="S328" s="29"/>
      <c r="T328" s="77"/>
      <c r="U328" s="77"/>
      <c r="V328" s="263"/>
      <c r="W328" s="263"/>
      <c r="X328" s="263"/>
      <c r="Y328" s="263"/>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68"/>
      <c r="V330" s="268"/>
      <c r="W330" s="268"/>
      <c r="X330" s="268"/>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68"/>
      <c r="V331" s="268"/>
      <c r="W331" s="268"/>
      <c r="X331" s="268"/>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434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70"/>
      <c r="Q5" s="404">
        <f>'Prime Detail'!Q5</f>
        <v>0</v>
      </c>
      <c r="R5" s="404"/>
      <c r="S5" s="404"/>
      <c r="T5" s="404"/>
      <c r="U5" s="404">
        <f>'Prime Detail'!U5</f>
        <v>0</v>
      </c>
      <c r="V5" s="404"/>
      <c r="W5" s="404">
        <f>'Prime Detail'!W5</f>
        <v>0</v>
      </c>
      <c r="X5" s="404"/>
      <c r="Y5" s="404"/>
      <c r="Z5" s="50"/>
      <c r="AA5" s="280"/>
      <c r="AB5" s="280"/>
      <c r="AC5" s="280"/>
      <c r="AD5" s="280"/>
      <c r="AE5" s="280"/>
      <c r="AF5" s="280"/>
      <c r="AG5" s="280"/>
      <c r="AH5" s="280"/>
      <c r="AI5" s="280"/>
      <c r="AJ5" s="280"/>
      <c r="AK5" s="280"/>
      <c r="AL5" s="280"/>
      <c r="AM5" s="280"/>
      <c r="AN5" s="280"/>
      <c r="AO5" s="280"/>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0"/>
      <c r="AB6" s="280"/>
      <c r="AC6" s="280"/>
      <c r="AD6" s="280"/>
      <c r="AE6" s="280"/>
      <c r="AF6" s="280"/>
      <c r="AG6" s="280"/>
      <c r="AH6" s="280"/>
      <c r="AI6" s="280"/>
      <c r="AJ6" s="280"/>
      <c r="AK6" s="280"/>
      <c r="AL6" s="280"/>
      <c r="AM6" s="280"/>
      <c r="AN6" s="280"/>
      <c r="AO6" s="280"/>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0"/>
      <c r="AB7" s="280"/>
      <c r="AC7" s="280"/>
      <c r="AD7" s="280"/>
      <c r="AE7" s="280"/>
      <c r="AF7" s="280"/>
      <c r="AG7" s="280"/>
      <c r="AH7" s="280"/>
      <c r="AI7" s="280"/>
      <c r="AJ7" s="280"/>
      <c r="AK7" s="280"/>
      <c r="AL7" s="280"/>
      <c r="AM7" s="280"/>
      <c r="AN7" s="280"/>
      <c r="AO7" s="280"/>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0"/>
      <c r="AB8" s="280"/>
      <c r="AC8" s="280"/>
      <c r="AD8" s="280"/>
      <c r="AE8" s="280"/>
      <c r="AF8" s="280"/>
      <c r="AG8" s="280"/>
      <c r="AH8" s="280"/>
      <c r="AI8" s="280"/>
      <c r="AJ8" s="280"/>
      <c r="AK8" s="280"/>
      <c r="AL8" s="280"/>
      <c r="AM8" s="280"/>
      <c r="AN8" s="280"/>
      <c r="AO8" s="280"/>
      <c r="AP8" s="40"/>
      <c r="AQ8" s="40"/>
      <c r="AR8" s="40"/>
      <c r="AS8" s="40"/>
      <c r="AT8" s="40"/>
      <c r="AU8" s="40"/>
      <c r="AV8" s="40"/>
      <c r="AW8" s="40"/>
      <c r="AX8" s="40"/>
      <c r="AY8" s="40"/>
      <c r="AZ8" s="40"/>
      <c r="BA8" s="40"/>
      <c r="BB8" s="40"/>
    </row>
    <row r="9" spans="1:54" s="3" customFormat="1" ht="15.95" customHeight="1" x14ac:dyDescent="0.2">
      <c r="A9" s="270"/>
      <c r="B9" s="503">
        <f>B82</f>
        <v>0</v>
      </c>
      <c r="C9" s="503"/>
      <c r="D9" s="503"/>
      <c r="E9" s="503"/>
      <c r="F9" s="503"/>
      <c r="G9" s="503"/>
      <c r="H9" s="503"/>
      <c r="I9" s="503"/>
      <c r="J9" s="503"/>
      <c r="K9" s="503"/>
      <c r="L9" s="503"/>
      <c r="M9" s="40"/>
      <c r="N9" s="270" t="s">
        <v>235</v>
      </c>
      <c r="O9" s="270"/>
      <c r="P9" s="270"/>
      <c r="Q9" s="413">
        <f>'Prime Detail'!Q9</f>
        <v>0</v>
      </c>
      <c r="R9" s="414"/>
      <c r="S9" s="414"/>
      <c r="T9" s="414"/>
      <c r="U9" s="414"/>
      <c r="V9" s="414"/>
      <c r="W9" s="414"/>
      <c r="X9" s="414"/>
      <c r="Y9" s="414"/>
      <c r="Z9" s="50"/>
      <c r="AA9" s="101"/>
      <c r="AB9" s="101"/>
      <c r="AC9" s="101"/>
      <c r="AD9" s="101"/>
      <c r="AE9" s="280"/>
      <c r="AF9" s="101"/>
      <c r="AG9" s="101"/>
      <c r="AH9" s="101"/>
      <c r="AI9" s="101"/>
      <c r="AJ9" s="280"/>
      <c r="AK9" s="101"/>
      <c r="AL9" s="101"/>
      <c r="AM9" s="101"/>
      <c r="AN9" s="101"/>
      <c r="AO9" s="280"/>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435</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0"/>
      <c r="B12" s="52"/>
      <c r="C12" s="51"/>
      <c r="D12" s="51"/>
      <c r="E12" s="50"/>
      <c r="F12" s="47"/>
      <c r="G12" s="49"/>
      <c r="H12" s="278"/>
      <c r="I12" s="278"/>
      <c r="J12" s="278"/>
      <c r="K12" s="278"/>
      <c r="L12" s="50"/>
      <c r="M12" s="47"/>
      <c r="N12" s="49"/>
      <c r="O12" s="275"/>
      <c r="P12" s="275"/>
      <c r="Q12" s="275"/>
      <c r="R12" s="46"/>
      <c r="S12" s="46"/>
      <c r="T12" s="46"/>
      <c r="U12" s="45"/>
      <c r="V12" s="278"/>
      <c r="W12" s="278"/>
      <c r="X12" s="278"/>
      <c r="Y12" s="278"/>
      <c r="Z12" s="50"/>
      <c r="AA12" s="280"/>
      <c r="AB12" s="280"/>
      <c r="AC12" s="280"/>
      <c r="AD12" s="280"/>
      <c r="AE12" s="280"/>
      <c r="AF12" s="280"/>
      <c r="AG12" s="280"/>
      <c r="AH12" s="280"/>
      <c r="AI12" s="280"/>
      <c r="AJ12" s="280"/>
      <c r="AK12" s="280"/>
      <c r="AL12" s="280"/>
      <c r="AM12" s="280"/>
      <c r="AN12" s="280"/>
      <c r="AO12" s="280"/>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73"/>
      <c r="B32" s="277"/>
      <c r="C32" s="277"/>
      <c r="D32" s="277"/>
      <c r="E32" s="277"/>
      <c r="F32" s="277"/>
      <c r="G32" s="277"/>
      <c r="H32" s="277"/>
      <c r="I32" s="277"/>
      <c r="J32" s="277"/>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77"/>
      <c r="D33" s="277"/>
      <c r="E33" s="277"/>
      <c r="F33" s="277"/>
      <c r="G33" s="277"/>
      <c r="H33" s="277"/>
      <c r="I33" s="277"/>
      <c r="J33" s="277"/>
      <c r="K33" s="277"/>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436</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78"/>
      <c r="W36" s="278"/>
      <c r="X36" s="278"/>
      <c r="Y36" s="278"/>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0"/>
      <c r="AF48" s="278"/>
      <c r="AG48" s="278"/>
      <c r="AH48" s="278"/>
      <c r="AI48" s="278"/>
      <c r="AJ48" s="280"/>
      <c r="AK48" s="278"/>
      <c r="AL48" s="278"/>
      <c r="AM48" s="278"/>
      <c r="AN48" s="278"/>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0"/>
      <c r="AF50" s="278"/>
      <c r="AG50" s="278"/>
      <c r="AH50" s="278"/>
      <c r="AI50" s="278"/>
      <c r="AJ50" s="280"/>
      <c r="AK50" s="278"/>
      <c r="AL50" s="278"/>
      <c r="AM50" s="278"/>
      <c r="AN50" s="278"/>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0"/>
      <c r="AF52" s="278"/>
      <c r="AG52" s="278"/>
      <c r="AH52" s="278"/>
      <c r="AI52" s="278"/>
      <c r="AJ52" s="280"/>
      <c r="AK52" s="278"/>
      <c r="AL52" s="278"/>
      <c r="AM52" s="278"/>
      <c r="AN52" s="278"/>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0"/>
      <c r="AF54" s="278"/>
      <c r="AG54" s="278"/>
      <c r="AH54" s="278"/>
      <c r="AI54" s="278"/>
      <c r="AJ54" s="280"/>
      <c r="AK54" s="278"/>
      <c r="AL54" s="278"/>
      <c r="AM54" s="278"/>
      <c r="AN54" s="278"/>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0"/>
      <c r="AF58" s="278"/>
      <c r="AG58" s="278"/>
      <c r="AH58" s="278"/>
      <c r="AI58" s="278"/>
      <c r="AJ58" s="280"/>
      <c r="AK58" s="278"/>
      <c r="AL58" s="278"/>
      <c r="AM58" s="278"/>
      <c r="AN58" s="278"/>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0"/>
      <c r="AF59" s="278"/>
      <c r="AG59" s="278"/>
      <c r="AH59" s="278"/>
      <c r="AI59" s="278"/>
      <c r="AJ59" s="280"/>
      <c r="AK59" s="278"/>
      <c r="AL59" s="278"/>
      <c r="AM59" s="278"/>
      <c r="AN59" s="278"/>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0"/>
      <c r="AF60" s="278"/>
      <c r="AG60" s="278"/>
      <c r="AH60" s="278"/>
      <c r="AI60" s="278"/>
      <c r="AJ60" s="280"/>
      <c r="AK60" s="278"/>
      <c r="AL60" s="278"/>
      <c r="AM60" s="278"/>
      <c r="AN60" s="278"/>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12"/>
      <c r="V61" s="132"/>
      <c r="W61" s="132"/>
      <c r="X61" s="132"/>
      <c r="Y61" s="132"/>
      <c r="AE61" s="280"/>
      <c r="AF61" s="278"/>
      <c r="AG61" s="278"/>
      <c r="AH61" s="278"/>
      <c r="AI61" s="278"/>
      <c r="AJ61" s="280"/>
      <c r="AK61" s="278"/>
      <c r="AL61" s="278"/>
      <c r="AM61" s="278"/>
      <c r="AN61" s="278"/>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71" customFormat="1" ht="4.5" customHeight="1" x14ac:dyDescent="0.2">
      <c r="A63" s="273"/>
      <c r="B63" s="277"/>
      <c r="C63" s="277"/>
      <c r="D63" s="277"/>
      <c r="E63" s="277"/>
      <c r="F63" s="277"/>
      <c r="G63" s="277"/>
      <c r="H63" s="277"/>
      <c r="I63" s="277"/>
      <c r="J63" s="277"/>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73"/>
      <c r="B64" s="13"/>
      <c r="C64" s="277"/>
      <c r="D64" s="277"/>
      <c r="E64" s="277"/>
      <c r="F64" s="277"/>
      <c r="G64" s="277"/>
      <c r="H64" s="277"/>
      <c r="I64" s="277"/>
      <c r="J64" s="277"/>
      <c r="K64" s="277"/>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0"/>
      <c r="AF65" s="278"/>
      <c r="AG65" s="278"/>
      <c r="AH65" s="278"/>
      <c r="AI65" s="278"/>
      <c r="AJ65" s="280"/>
      <c r="AK65" s="278"/>
      <c r="AL65" s="278"/>
      <c r="AM65" s="278"/>
      <c r="AN65" s="278"/>
    </row>
    <row r="66" spans="1:40" ht="15" customHeight="1" x14ac:dyDescent="0.2">
      <c r="A66" s="153" t="s">
        <v>437</v>
      </c>
      <c r="B66" s="154"/>
      <c r="C66" s="155"/>
      <c r="D66" s="155"/>
      <c r="E66" s="156"/>
      <c r="F66" s="157"/>
      <c r="G66" s="158"/>
      <c r="H66" s="159"/>
      <c r="I66" s="159"/>
      <c r="J66" s="159"/>
      <c r="K66" s="159"/>
      <c r="L66" s="272"/>
      <c r="M66" s="272"/>
      <c r="N66" s="272"/>
      <c r="O66" s="272"/>
      <c r="P66" s="160"/>
      <c r="Q66" s="272"/>
      <c r="R66" s="272"/>
      <c r="S66" s="272"/>
      <c r="T66" s="272"/>
      <c r="U66" s="161"/>
      <c r="V66" s="272"/>
      <c r="W66" s="272"/>
      <c r="X66" s="272"/>
      <c r="Y66" s="272"/>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78"/>
      <c r="W67" s="278"/>
      <c r="X67" s="278"/>
      <c r="Y67" s="278"/>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79"/>
      <c r="W70" s="279"/>
      <c r="X70" s="279"/>
      <c r="Y70" s="279"/>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79"/>
      <c r="W71" s="279"/>
      <c r="X71" s="279"/>
      <c r="Y71" s="279"/>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438</v>
      </c>
    </row>
    <row r="74" spans="1:40" ht="19.5" customHeight="1" x14ac:dyDescent="0.3">
      <c r="A74" s="333" t="s">
        <v>439</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70"/>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70"/>
      <c r="B82" s="369"/>
      <c r="C82" s="369"/>
      <c r="D82" s="369"/>
      <c r="E82" s="369"/>
      <c r="F82" s="369"/>
      <c r="G82" s="369"/>
      <c r="H82" s="369"/>
      <c r="I82" s="369"/>
      <c r="J82" s="369"/>
      <c r="K82" s="369"/>
      <c r="L82" s="369"/>
      <c r="M82" s="40"/>
      <c r="N82" s="270" t="s">
        <v>235</v>
      </c>
      <c r="O82" s="270"/>
      <c r="P82" s="270"/>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440</v>
      </c>
      <c r="B84" s="154"/>
      <c r="C84" s="155"/>
      <c r="D84" s="155"/>
      <c r="E84" s="156"/>
      <c r="F84" s="157"/>
      <c r="G84" s="158"/>
      <c r="H84" s="159"/>
      <c r="I84" s="159"/>
      <c r="J84" s="159"/>
      <c r="K84" s="159"/>
      <c r="L84" s="272"/>
      <c r="M84" s="272"/>
      <c r="N84" s="272"/>
      <c r="O84" s="272"/>
      <c r="P84" s="160"/>
      <c r="Q84" s="272"/>
      <c r="R84" s="272"/>
      <c r="S84" s="272"/>
      <c r="T84" s="272"/>
      <c r="U84" s="161"/>
      <c r="V84" s="272"/>
      <c r="W84" s="272"/>
      <c r="X84" s="272"/>
      <c r="Y84" s="272"/>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441</v>
      </c>
      <c r="B116" s="154"/>
      <c r="C116" s="155"/>
      <c r="D116" s="155"/>
      <c r="E116" s="156"/>
      <c r="F116" s="157"/>
      <c r="G116" s="158"/>
      <c r="H116" s="159"/>
      <c r="I116" s="159"/>
      <c r="J116" s="159"/>
      <c r="K116" s="159"/>
      <c r="L116" s="272"/>
      <c r="M116" s="272"/>
      <c r="N116" s="272"/>
      <c r="O116" s="272"/>
      <c r="P116" s="160"/>
      <c r="Q116" s="272"/>
      <c r="R116" s="272"/>
      <c r="S116" s="272"/>
      <c r="T116" s="272"/>
      <c r="U116" s="161"/>
      <c r="V116" s="272"/>
      <c r="W116" s="272"/>
      <c r="X116" s="272"/>
      <c r="Y116" s="272"/>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78"/>
      <c r="W119" s="278"/>
      <c r="X119" s="278"/>
      <c r="Y119" s="278"/>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78"/>
      <c r="W121" s="278"/>
      <c r="X121" s="278"/>
      <c r="Y121" s="278"/>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78"/>
      <c r="W123" s="278"/>
      <c r="X123" s="278"/>
      <c r="Y123" s="278"/>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78"/>
      <c r="X125" s="278"/>
      <c r="Y125" s="278"/>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74" t="s">
        <v>98</v>
      </c>
      <c r="D127" s="276"/>
      <c r="E127" s="276"/>
      <c r="F127" s="276"/>
      <c r="G127" s="276"/>
      <c r="H127" s="276"/>
      <c r="I127" s="276"/>
      <c r="J127" s="276"/>
      <c r="K127" s="67"/>
      <c r="L127" s="66"/>
      <c r="M127" s="42"/>
      <c r="N127" s="13"/>
      <c r="O127" s="13"/>
      <c r="P127" s="13"/>
      <c r="Q127" s="13"/>
      <c r="R127" s="13"/>
      <c r="S127" s="94"/>
      <c r="T127" s="36"/>
      <c r="V127" s="460"/>
      <c r="W127" s="460"/>
      <c r="X127" s="460"/>
      <c r="Y127" s="460"/>
    </row>
    <row r="128" spans="1:25" x14ac:dyDescent="0.2">
      <c r="A128" s="40"/>
      <c r="B128" s="274" t="s">
        <v>99</v>
      </c>
      <c r="D128" s="276"/>
      <c r="E128" s="276"/>
      <c r="F128" s="276"/>
      <c r="G128" s="276"/>
      <c r="H128" s="276"/>
      <c r="I128" s="276"/>
      <c r="J128" s="276"/>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442</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78"/>
      <c r="W131" s="278"/>
      <c r="X131" s="278"/>
      <c r="Y131" s="278"/>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78"/>
      <c r="X133" s="278"/>
      <c r="Y133" s="278"/>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74"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74"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555</v>
      </c>
    </row>
    <row r="139" spans="1:25" ht="19.5" x14ac:dyDescent="0.3">
      <c r="A139" s="333" t="s">
        <v>443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70"/>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70"/>
      <c r="B147" s="369"/>
      <c r="C147" s="369"/>
      <c r="D147" s="369"/>
      <c r="E147" s="369"/>
      <c r="F147" s="369"/>
      <c r="G147" s="369"/>
      <c r="H147" s="369"/>
      <c r="I147" s="369"/>
      <c r="J147" s="369"/>
      <c r="K147" s="369"/>
      <c r="L147" s="369"/>
      <c r="M147" s="40"/>
      <c r="N147" s="270" t="s">
        <v>235</v>
      </c>
      <c r="O147" s="270"/>
      <c r="P147" s="270"/>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444</v>
      </c>
      <c r="B149" s="154"/>
      <c r="C149" s="155"/>
      <c r="D149" s="155"/>
      <c r="E149" s="156"/>
      <c r="F149" s="157"/>
      <c r="G149" s="158"/>
      <c r="H149" s="159"/>
      <c r="I149" s="159"/>
      <c r="J149" s="159"/>
      <c r="K149" s="159"/>
      <c r="L149" s="272"/>
      <c r="M149" s="272"/>
      <c r="N149" s="272"/>
      <c r="O149" s="272"/>
      <c r="P149" s="160"/>
      <c r="Q149" s="272"/>
      <c r="R149" s="272"/>
      <c r="S149" s="272"/>
      <c r="T149" s="272"/>
      <c r="U149" s="161"/>
      <c r="V149" s="272"/>
      <c r="W149" s="272"/>
      <c r="X149" s="272"/>
      <c r="Y149" s="272"/>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445</v>
      </c>
      <c r="B181" s="154"/>
      <c r="C181" s="155"/>
      <c r="D181" s="155"/>
      <c r="E181" s="156"/>
      <c r="F181" s="157"/>
      <c r="G181" s="158"/>
      <c r="H181" s="159"/>
      <c r="I181" s="159"/>
      <c r="J181" s="159"/>
      <c r="K181" s="159"/>
      <c r="L181" s="272"/>
      <c r="M181" s="272"/>
      <c r="N181" s="272"/>
      <c r="O181" s="272"/>
      <c r="P181" s="160"/>
      <c r="Q181" s="272"/>
      <c r="R181" s="272"/>
      <c r="S181" s="272"/>
      <c r="T181" s="272"/>
      <c r="U181" s="161"/>
      <c r="V181" s="272"/>
      <c r="W181" s="272"/>
      <c r="X181" s="272"/>
      <c r="Y181" s="272"/>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74" t="s">
        <v>98</v>
      </c>
      <c r="D192" s="276"/>
      <c r="E192" s="276"/>
      <c r="F192" s="276"/>
      <c r="G192" s="276"/>
      <c r="H192" s="276"/>
      <c r="I192" s="276"/>
      <c r="J192" s="276"/>
      <c r="K192" s="67"/>
      <c r="L192" s="66"/>
      <c r="M192" s="42"/>
      <c r="N192" s="13"/>
      <c r="O192" s="13"/>
      <c r="P192" s="13"/>
      <c r="Q192" s="13"/>
      <c r="R192" s="13"/>
      <c r="S192" s="94"/>
      <c r="T192" s="36"/>
      <c r="U192" s="304"/>
      <c r="V192" s="460"/>
      <c r="W192" s="460"/>
      <c r="X192" s="460"/>
      <c r="Y192" s="460"/>
    </row>
    <row r="193" spans="1:25" x14ac:dyDescent="0.2">
      <c r="A193" s="40"/>
      <c r="B193" s="13"/>
      <c r="C193" s="274" t="s">
        <v>99</v>
      </c>
      <c r="D193" s="276"/>
      <c r="E193" s="276"/>
      <c r="F193" s="276"/>
      <c r="G193" s="276"/>
      <c r="H193" s="276"/>
      <c r="I193" s="276"/>
      <c r="J193" s="276"/>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446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74"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74"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447</v>
      </c>
    </row>
    <row r="204" spans="1:25" ht="19.5" x14ac:dyDescent="0.3">
      <c r="A204" s="333" t="s">
        <v>448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70"/>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70"/>
      <c r="B212" s="369"/>
      <c r="C212" s="369"/>
      <c r="D212" s="369"/>
      <c r="E212" s="369"/>
      <c r="F212" s="369"/>
      <c r="G212" s="369"/>
      <c r="H212" s="369"/>
      <c r="I212" s="369"/>
      <c r="J212" s="369"/>
      <c r="K212" s="369"/>
      <c r="L212" s="369"/>
      <c r="M212" s="40"/>
      <c r="N212" s="270" t="s">
        <v>235</v>
      </c>
      <c r="O212" s="270"/>
      <c r="P212" s="270"/>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449</v>
      </c>
      <c r="B214" s="154"/>
      <c r="C214" s="155"/>
      <c r="D214" s="155"/>
      <c r="E214" s="156"/>
      <c r="F214" s="157"/>
      <c r="G214" s="158"/>
      <c r="H214" s="159"/>
      <c r="I214" s="159"/>
      <c r="J214" s="159"/>
      <c r="K214" s="159"/>
      <c r="L214" s="272"/>
      <c r="M214" s="272"/>
      <c r="N214" s="272"/>
      <c r="O214" s="272"/>
      <c r="P214" s="160"/>
      <c r="Q214" s="272"/>
      <c r="R214" s="272"/>
      <c r="S214" s="272"/>
      <c r="T214" s="272"/>
      <c r="U214" s="161"/>
      <c r="V214" s="272"/>
      <c r="W214" s="272"/>
      <c r="X214" s="272"/>
      <c r="Y214" s="272"/>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450</v>
      </c>
      <c r="B246" s="154"/>
      <c r="C246" s="155"/>
      <c r="D246" s="155"/>
      <c r="E246" s="156"/>
      <c r="F246" s="157"/>
      <c r="G246" s="158"/>
      <c r="H246" s="159"/>
      <c r="I246" s="159"/>
      <c r="J246" s="159"/>
      <c r="K246" s="159"/>
      <c r="L246" s="272"/>
      <c r="M246" s="272"/>
      <c r="N246" s="272"/>
      <c r="O246" s="272"/>
      <c r="P246" s="160"/>
      <c r="Q246" s="272"/>
      <c r="R246" s="272"/>
      <c r="S246" s="272"/>
      <c r="T246" s="272"/>
      <c r="U246" s="161"/>
      <c r="V246" s="272"/>
      <c r="W246" s="272"/>
      <c r="X246" s="272"/>
      <c r="Y246" s="272"/>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74" t="s">
        <v>98</v>
      </c>
      <c r="D257" s="276"/>
      <c r="E257" s="276"/>
      <c r="F257" s="276"/>
      <c r="G257" s="276"/>
      <c r="H257" s="276"/>
      <c r="I257" s="276"/>
      <c r="J257" s="276"/>
      <c r="K257" s="67"/>
      <c r="L257" s="66"/>
      <c r="M257" s="42"/>
      <c r="N257" s="13"/>
      <c r="O257" s="13"/>
      <c r="P257" s="13"/>
      <c r="Q257" s="13"/>
      <c r="R257" s="13"/>
      <c r="S257" s="94"/>
      <c r="T257" s="36"/>
      <c r="U257" s="304"/>
      <c r="V257" s="460"/>
      <c r="W257" s="460"/>
      <c r="X257" s="460"/>
      <c r="Y257" s="460"/>
    </row>
    <row r="258" spans="1:41" x14ac:dyDescent="0.2">
      <c r="A258" s="40"/>
      <c r="B258" s="13"/>
      <c r="C258" s="274" t="s">
        <v>99</v>
      </c>
      <c r="D258" s="276"/>
      <c r="E258" s="276"/>
      <c r="F258" s="276"/>
      <c r="G258" s="276"/>
      <c r="H258" s="276"/>
      <c r="I258" s="276"/>
      <c r="J258" s="276"/>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451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74"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74"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452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0"/>
      <c r="B272" s="280"/>
      <c r="C272" s="280"/>
      <c r="D272" s="280"/>
      <c r="E272" s="280"/>
      <c r="F272" s="280"/>
      <c r="G272" s="280"/>
      <c r="H272" s="280"/>
      <c r="I272" s="280"/>
      <c r="J272" s="280"/>
      <c r="K272" s="280"/>
      <c r="L272" s="280"/>
      <c r="M272" s="66"/>
      <c r="N272" s="280"/>
      <c r="O272" s="280"/>
      <c r="P272" s="280"/>
      <c r="Q272" s="280"/>
      <c r="R272" s="280"/>
      <c r="S272" s="280"/>
      <c r="T272" s="280"/>
      <c r="U272" s="280"/>
      <c r="V272" s="280"/>
      <c r="W272" s="280"/>
      <c r="X272" s="280"/>
      <c r="Y272" s="280"/>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0"/>
      <c r="N273" s="280"/>
      <c r="O273" s="280"/>
      <c r="P273" s="280"/>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0"/>
      <c r="N274" s="280"/>
      <c r="O274" s="280"/>
      <c r="P274" s="280"/>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0"/>
      <c r="N275" s="280"/>
      <c r="O275" s="280"/>
      <c r="P275" s="280"/>
      <c r="Q275" s="280"/>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0"/>
      <c r="B276" s="280"/>
      <c r="C276" s="280"/>
      <c r="D276" s="280"/>
      <c r="E276" s="280"/>
      <c r="F276" s="280"/>
      <c r="G276" s="280"/>
      <c r="H276" s="280"/>
      <c r="I276" s="280"/>
      <c r="J276" s="280"/>
      <c r="K276" s="280"/>
      <c r="L276" s="280"/>
      <c r="M276" s="280"/>
      <c r="N276" s="280"/>
      <c r="O276" s="280"/>
      <c r="P276" s="280"/>
      <c r="Q276" s="280"/>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0"/>
      <c r="B277" s="251"/>
      <c r="C277" s="251"/>
      <c r="D277" s="251"/>
      <c r="E277" s="251"/>
      <c r="F277" s="251"/>
      <c r="G277" s="251"/>
      <c r="H277" s="251"/>
      <c r="I277" s="251"/>
      <c r="J277" s="251"/>
      <c r="K277" s="251"/>
      <c r="L277" s="251"/>
      <c r="M277" s="280"/>
      <c r="N277" s="280"/>
      <c r="O277" s="280"/>
      <c r="P277" s="280"/>
      <c r="Q277" s="280"/>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0"/>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0"/>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0"/>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0"/>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0"/>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0"/>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0"/>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0"/>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0"/>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0"/>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0"/>
      <c r="C313" s="98"/>
      <c r="D313" s="280"/>
      <c r="E313" s="280"/>
      <c r="F313" s="280"/>
      <c r="G313" s="280"/>
      <c r="H313" s="280"/>
      <c r="I313" s="280"/>
      <c r="J313" s="280"/>
      <c r="K313" s="280"/>
      <c r="L313" s="280"/>
      <c r="M313" s="280"/>
      <c r="N313" s="280"/>
      <c r="O313" s="98"/>
      <c r="P313" s="98"/>
      <c r="Q313" s="98"/>
      <c r="R313" s="98"/>
      <c r="S313" s="29"/>
      <c r="T313" s="66"/>
      <c r="U313" s="275"/>
      <c r="V313" s="275"/>
      <c r="W313" s="275"/>
      <c r="X313" s="27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0"/>
      <c r="B314" s="280"/>
      <c r="C314" s="98"/>
      <c r="D314" s="280"/>
      <c r="E314" s="280"/>
      <c r="F314" s="280"/>
      <c r="G314" s="280"/>
      <c r="H314" s="280"/>
      <c r="I314" s="280"/>
      <c r="J314" s="280"/>
      <c r="K314" s="280"/>
      <c r="L314" s="280"/>
      <c r="M314" s="280"/>
      <c r="N314" s="280"/>
      <c r="O314" s="98"/>
      <c r="P314" s="98"/>
      <c r="Q314" s="98"/>
      <c r="R314" s="98"/>
      <c r="S314" s="29"/>
      <c r="T314" s="66"/>
      <c r="U314" s="278"/>
      <c r="V314" s="278"/>
      <c r="W314" s="278"/>
      <c r="X314" s="278"/>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75"/>
      <c r="V315" s="275"/>
      <c r="W315" s="275"/>
      <c r="X315" s="27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0"/>
      <c r="B316" s="29"/>
      <c r="C316" s="98"/>
      <c r="D316" s="29"/>
      <c r="E316" s="29"/>
      <c r="F316" s="29"/>
      <c r="G316" s="29"/>
      <c r="H316" s="29"/>
      <c r="I316" s="29"/>
      <c r="J316" s="29"/>
      <c r="K316" s="29"/>
      <c r="L316" s="29"/>
      <c r="M316" s="29"/>
      <c r="N316" s="29"/>
      <c r="O316" s="98"/>
      <c r="P316" s="98"/>
      <c r="Q316" s="98"/>
      <c r="R316" s="98"/>
      <c r="S316" s="29"/>
      <c r="T316" s="66"/>
      <c r="U316" s="278"/>
      <c r="V316" s="278"/>
      <c r="W316" s="278"/>
      <c r="X316" s="278"/>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75"/>
      <c r="V317" s="275"/>
      <c r="W317" s="275"/>
      <c r="X317" s="27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0"/>
      <c r="B318" s="29"/>
      <c r="C318" s="98"/>
      <c r="D318" s="29"/>
      <c r="E318" s="29"/>
      <c r="F318" s="29"/>
      <c r="G318" s="29"/>
      <c r="H318" s="29"/>
      <c r="I318" s="29"/>
      <c r="J318" s="29"/>
      <c r="K318" s="29"/>
      <c r="L318" s="29"/>
      <c r="M318" s="29"/>
      <c r="N318" s="29"/>
      <c r="O318" s="98"/>
      <c r="P318" s="98"/>
      <c r="Q318" s="98"/>
      <c r="R318" s="98"/>
      <c r="S318" s="29"/>
      <c r="T318" s="66"/>
      <c r="U318" s="278"/>
      <c r="V318" s="278"/>
      <c r="W318" s="278"/>
      <c r="X318" s="278"/>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75"/>
      <c r="V319" s="275"/>
      <c r="W319" s="275"/>
      <c r="X319" s="27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0"/>
      <c r="B320" s="29"/>
      <c r="C320" s="98"/>
      <c r="D320" s="29"/>
      <c r="E320" s="29"/>
      <c r="F320" s="29"/>
      <c r="G320" s="29"/>
      <c r="H320" s="29"/>
      <c r="I320" s="29"/>
      <c r="J320" s="29"/>
      <c r="K320" s="29"/>
      <c r="L320" s="29"/>
      <c r="M320" s="29"/>
      <c r="N320" s="29"/>
      <c r="O320" s="29"/>
      <c r="P320" s="29"/>
      <c r="Q320" s="29"/>
      <c r="R320" s="280"/>
      <c r="S320" s="29"/>
      <c r="T320" s="29"/>
      <c r="U320" s="77"/>
      <c r="V320" s="278"/>
      <c r="W320" s="278"/>
      <c r="X320" s="278"/>
      <c r="Y320" s="278"/>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0"/>
      <c r="B322" s="98"/>
      <c r="C322" s="100"/>
      <c r="D322" s="201"/>
      <c r="E322" s="201"/>
      <c r="F322" s="201"/>
      <c r="G322" s="201"/>
      <c r="H322" s="201"/>
      <c r="I322" s="201"/>
      <c r="J322" s="201"/>
      <c r="K322" s="67"/>
      <c r="L322" s="66"/>
      <c r="M322" s="199"/>
      <c r="N322" s="98"/>
      <c r="O322" s="98"/>
      <c r="P322" s="98"/>
      <c r="Q322" s="98"/>
      <c r="R322" s="98"/>
      <c r="S322" s="29"/>
      <c r="T322" s="77"/>
      <c r="U322" s="275"/>
      <c r="V322" s="275"/>
      <c r="W322" s="275"/>
      <c r="X322" s="275"/>
      <c r="Y322" s="278"/>
      <c r="Z322" s="47"/>
      <c r="AA322" s="98"/>
      <c r="AB322" s="98"/>
      <c r="AC322" s="98"/>
      <c r="AD322" s="98"/>
      <c r="AE322" s="98"/>
      <c r="AF322" s="98"/>
      <c r="AG322" s="98"/>
      <c r="AH322" s="98"/>
      <c r="AI322" s="98"/>
      <c r="AJ322" s="98"/>
      <c r="AK322" s="98"/>
      <c r="AL322" s="98"/>
      <c r="AM322" s="98"/>
      <c r="AN322" s="98"/>
      <c r="AO322" s="98"/>
    </row>
    <row r="323" spans="1:41" s="13" customFormat="1" x14ac:dyDescent="0.2">
      <c r="A323" s="280"/>
      <c r="B323" s="98"/>
      <c r="C323" s="100"/>
      <c r="D323" s="201"/>
      <c r="E323" s="201"/>
      <c r="F323" s="201"/>
      <c r="G323" s="201"/>
      <c r="H323" s="201"/>
      <c r="I323" s="201"/>
      <c r="J323" s="201"/>
      <c r="K323" s="98"/>
      <c r="L323" s="98"/>
      <c r="M323" s="199"/>
      <c r="N323" s="98"/>
      <c r="O323" s="98"/>
      <c r="P323" s="98"/>
      <c r="Q323" s="98"/>
      <c r="R323" s="98"/>
      <c r="S323" s="29"/>
      <c r="T323" s="110"/>
      <c r="U323" s="275"/>
      <c r="V323" s="275"/>
      <c r="W323" s="275"/>
      <c r="X323" s="27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0"/>
      <c r="B324" s="29"/>
      <c r="C324" s="98"/>
      <c r="D324" s="98"/>
      <c r="E324" s="98"/>
      <c r="F324" s="98"/>
      <c r="G324" s="98"/>
      <c r="H324" s="98"/>
      <c r="I324" s="98"/>
      <c r="J324" s="98"/>
      <c r="K324" s="98"/>
      <c r="L324" s="98"/>
      <c r="M324" s="98"/>
      <c r="N324" s="98"/>
      <c r="O324" s="98"/>
      <c r="P324" s="98"/>
      <c r="Q324" s="98"/>
      <c r="R324" s="98"/>
      <c r="S324" s="29"/>
      <c r="T324" s="77"/>
      <c r="U324" s="77"/>
      <c r="V324" s="278"/>
      <c r="W324" s="278"/>
      <c r="X324" s="278"/>
      <c r="Y324" s="278"/>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0"/>
      <c r="B326" s="29"/>
      <c r="C326" s="98"/>
      <c r="D326" s="98"/>
      <c r="E326" s="98"/>
      <c r="F326" s="98"/>
      <c r="G326" s="98"/>
      <c r="H326" s="98"/>
      <c r="I326" s="98"/>
      <c r="J326" s="98"/>
      <c r="K326" s="98"/>
      <c r="L326" s="98"/>
      <c r="M326" s="98"/>
      <c r="N326" s="98"/>
      <c r="O326" s="98"/>
      <c r="P326" s="98"/>
      <c r="Q326" s="98"/>
      <c r="R326" s="98"/>
      <c r="S326" s="29"/>
      <c r="T326" s="77"/>
      <c r="U326" s="77"/>
      <c r="V326" s="278"/>
      <c r="W326" s="278"/>
      <c r="X326" s="278"/>
      <c r="Y326" s="278"/>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0"/>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0"/>
      <c r="B328" s="29"/>
      <c r="C328" s="98"/>
      <c r="D328" s="98"/>
      <c r="E328" s="98"/>
      <c r="F328" s="98"/>
      <c r="G328" s="98"/>
      <c r="H328" s="98"/>
      <c r="I328" s="98"/>
      <c r="J328" s="98"/>
      <c r="K328" s="98"/>
      <c r="L328" s="98"/>
      <c r="M328" s="98"/>
      <c r="N328" s="98"/>
      <c r="O328" s="98"/>
      <c r="P328" s="98"/>
      <c r="Q328" s="98"/>
      <c r="R328" s="98"/>
      <c r="S328" s="29"/>
      <c r="T328" s="77"/>
      <c r="U328" s="77"/>
      <c r="V328" s="278"/>
      <c r="W328" s="278"/>
      <c r="X328" s="278"/>
      <c r="Y328" s="278"/>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75"/>
      <c r="V330" s="275"/>
      <c r="W330" s="275"/>
      <c r="X330" s="27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75"/>
      <c r="V331" s="275"/>
      <c r="W331" s="275"/>
      <c r="X331" s="27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472</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82"/>
      <c r="Q5" s="404">
        <f>'Prime Detail'!Q5</f>
        <v>0</v>
      </c>
      <c r="R5" s="404"/>
      <c r="S5" s="404"/>
      <c r="T5" s="404"/>
      <c r="U5" s="404">
        <f>'Prime Detail'!U5</f>
        <v>0</v>
      </c>
      <c r="V5" s="404"/>
      <c r="W5" s="404">
        <f>'Prime Detail'!W5</f>
        <v>0</v>
      </c>
      <c r="X5" s="404"/>
      <c r="Y5" s="404"/>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5" customHeight="1" x14ac:dyDescent="0.2">
      <c r="A9" s="282"/>
      <c r="B9" s="503">
        <f>B82</f>
        <v>0</v>
      </c>
      <c r="C9" s="503"/>
      <c r="D9" s="503"/>
      <c r="E9" s="503"/>
      <c r="F9" s="503"/>
      <c r="G9" s="503"/>
      <c r="H9" s="503"/>
      <c r="I9" s="503"/>
      <c r="J9" s="503"/>
      <c r="K9" s="503"/>
      <c r="L9" s="503"/>
      <c r="M9" s="40"/>
      <c r="N9" s="282" t="s">
        <v>235</v>
      </c>
      <c r="O9" s="282"/>
      <c r="P9" s="282"/>
      <c r="Q9" s="413">
        <f>'Prime Detail'!Q9</f>
        <v>0</v>
      </c>
      <c r="R9" s="414"/>
      <c r="S9" s="414"/>
      <c r="T9" s="414"/>
      <c r="U9" s="414"/>
      <c r="V9" s="414"/>
      <c r="W9" s="414"/>
      <c r="X9" s="414"/>
      <c r="Y9" s="414"/>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471</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88"/>
      <c r="D33" s="288"/>
      <c r="E33" s="288"/>
      <c r="F33" s="288"/>
      <c r="G33" s="288"/>
      <c r="H33" s="288"/>
      <c r="I33" s="288"/>
      <c r="J33" s="288"/>
      <c r="K33" s="288"/>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470</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3"/>
      <c r="AF50" s="285"/>
      <c r="AG50" s="285"/>
      <c r="AH50" s="285"/>
      <c r="AI50" s="285"/>
      <c r="AJ50" s="283"/>
      <c r="AK50" s="285"/>
      <c r="AL50" s="285"/>
      <c r="AM50" s="285"/>
      <c r="AN50" s="285"/>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3"/>
      <c r="AF60" s="285"/>
      <c r="AG60" s="285"/>
      <c r="AH60" s="285"/>
      <c r="AI60" s="285"/>
      <c r="AJ60" s="283"/>
      <c r="AK60" s="285"/>
      <c r="AL60" s="285"/>
      <c r="AM60" s="285"/>
      <c r="AN60" s="285"/>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81" customFormat="1" ht="4.5" customHeight="1" x14ac:dyDescent="0.2">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87"/>
      <c r="B64" s="13"/>
      <c r="C64" s="288"/>
      <c r="D64" s="288"/>
      <c r="E64" s="288"/>
      <c r="F64" s="288"/>
      <c r="G64" s="288"/>
      <c r="H64" s="288"/>
      <c r="I64" s="288"/>
      <c r="J64" s="288"/>
      <c r="K64" s="288"/>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
      <c r="A66" s="153" t="s">
        <v>469</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468</v>
      </c>
    </row>
    <row r="74" spans="1:40" ht="19.5" customHeight="1" x14ac:dyDescent="0.3">
      <c r="A74" s="333" t="s">
        <v>467</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82"/>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82"/>
      <c r="B82" s="369"/>
      <c r="C82" s="369"/>
      <c r="D82" s="369"/>
      <c r="E82" s="369"/>
      <c r="F82" s="369"/>
      <c r="G82" s="369"/>
      <c r="H82" s="369"/>
      <c r="I82" s="369"/>
      <c r="J82" s="369"/>
      <c r="K82" s="369"/>
      <c r="L82" s="369"/>
      <c r="M82" s="40"/>
      <c r="N82" s="282" t="s">
        <v>235</v>
      </c>
      <c r="O82" s="282"/>
      <c r="P82" s="282"/>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466</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465</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89" t="s">
        <v>98</v>
      </c>
      <c r="D127" s="291"/>
      <c r="E127" s="291"/>
      <c r="F127" s="291"/>
      <c r="G127" s="291"/>
      <c r="H127" s="291"/>
      <c r="I127" s="291"/>
      <c r="J127" s="291"/>
      <c r="K127" s="67"/>
      <c r="L127" s="66"/>
      <c r="M127" s="42"/>
      <c r="N127" s="13"/>
      <c r="O127" s="13"/>
      <c r="P127" s="13"/>
      <c r="Q127" s="13"/>
      <c r="R127" s="13"/>
      <c r="S127" s="94"/>
      <c r="T127" s="36"/>
      <c r="V127" s="460"/>
      <c r="W127" s="460"/>
      <c r="X127" s="460"/>
      <c r="Y127" s="460"/>
    </row>
    <row r="128" spans="1:25" x14ac:dyDescent="0.2">
      <c r="A128" s="40"/>
      <c r="B128" s="289" t="s">
        <v>99</v>
      </c>
      <c r="D128" s="291"/>
      <c r="E128" s="291"/>
      <c r="F128" s="291"/>
      <c r="G128" s="291"/>
      <c r="H128" s="291"/>
      <c r="I128" s="291"/>
      <c r="J128" s="291"/>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464</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89"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89"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463</v>
      </c>
    </row>
    <row r="139" spans="1:25" ht="19.5" x14ac:dyDescent="0.3">
      <c r="A139" s="333" t="s">
        <v>462</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82"/>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82"/>
      <c r="B147" s="369"/>
      <c r="C147" s="369"/>
      <c r="D147" s="369"/>
      <c r="E147" s="369"/>
      <c r="F147" s="369"/>
      <c r="G147" s="369"/>
      <c r="H147" s="369"/>
      <c r="I147" s="369"/>
      <c r="J147" s="369"/>
      <c r="K147" s="369"/>
      <c r="L147" s="369"/>
      <c r="M147" s="40"/>
      <c r="N147" s="282" t="s">
        <v>235</v>
      </c>
      <c r="O147" s="282"/>
      <c r="P147" s="282"/>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461</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460</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60"/>
      <c r="W192" s="460"/>
      <c r="X192" s="460"/>
      <c r="Y192" s="460"/>
    </row>
    <row r="193" spans="1:25" x14ac:dyDescent="0.2">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459</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89"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458</v>
      </c>
    </row>
    <row r="204" spans="1:25" ht="19.5" x14ac:dyDescent="0.3">
      <c r="A204" s="333" t="s">
        <v>457</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82"/>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82"/>
      <c r="B212" s="369"/>
      <c r="C212" s="369"/>
      <c r="D212" s="369"/>
      <c r="E212" s="369"/>
      <c r="F212" s="369"/>
      <c r="G212" s="369"/>
      <c r="H212" s="369"/>
      <c r="I212" s="369"/>
      <c r="J212" s="369"/>
      <c r="K212" s="369"/>
      <c r="L212" s="369"/>
      <c r="M212" s="40"/>
      <c r="N212" s="282" t="s">
        <v>235</v>
      </c>
      <c r="O212" s="282"/>
      <c r="P212" s="282"/>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456</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455</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60"/>
      <c r="W257" s="460"/>
      <c r="X257" s="460"/>
      <c r="Y257" s="460"/>
    </row>
    <row r="258" spans="1:41" x14ac:dyDescent="0.2">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454</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89"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453</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473</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82"/>
      <c r="Q5" s="404">
        <f>'Prime Detail'!Q5</f>
        <v>0</v>
      </c>
      <c r="R5" s="404"/>
      <c r="S5" s="404"/>
      <c r="T5" s="404"/>
      <c r="U5" s="404">
        <f>'Prime Detail'!U5</f>
        <v>0</v>
      </c>
      <c r="V5" s="404"/>
      <c r="W5" s="404">
        <f>'Prime Detail'!W5</f>
        <v>0</v>
      </c>
      <c r="X5" s="404"/>
      <c r="Y5" s="404"/>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5" customHeight="1" x14ac:dyDescent="0.2">
      <c r="A9" s="282"/>
      <c r="B9" s="503">
        <f>B82</f>
        <v>0</v>
      </c>
      <c r="C9" s="503"/>
      <c r="D9" s="503"/>
      <c r="E9" s="503"/>
      <c r="F9" s="503"/>
      <c r="G9" s="503"/>
      <c r="H9" s="503"/>
      <c r="I9" s="503"/>
      <c r="J9" s="503"/>
      <c r="K9" s="503"/>
      <c r="L9" s="503"/>
      <c r="M9" s="40"/>
      <c r="N9" s="282" t="s">
        <v>235</v>
      </c>
      <c r="O9" s="282"/>
      <c r="P9" s="282"/>
      <c r="Q9" s="413">
        <f>'Prime Detail'!Q9</f>
        <v>0</v>
      </c>
      <c r="R9" s="414"/>
      <c r="S9" s="414"/>
      <c r="T9" s="414"/>
      <c r="U9" s="414"/>
      <c r="V9" s="414"/>
      <c r="W9" s="414"/>
      <c r="X9" s="414"/>
      <c r="Y9" s="414"/>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474</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88"/>
      <c r="D33" s="288"/>
      <c r="E33" s="288"/>
      <c r="F33" s="288"/>
      <c r="G33" s="288"/>
      <c r="H33" s="288"/>
      <c r="I33" s="288"/>
      <c r="J33" s="288"/>
      <c r="K33" s="288"/>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475</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3"/>
      <c r="AF50" s="285"/>
      <c r="AG50" s="285"/>
      <c r="AH50" s="285"/>
      <c r="AI50" s="285"/>
      <c r="AJ50" s="283"/>
      <c r="AK50" s="285"/>
      <c r="AL50" s="285"/>
      <c r="AM50" s="285"/>
      <c r="AN50" s="285"/>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3"/>
      <c r="AF60" s="285"/>
      <c r="AG60" s="285"/>
      <c r="AH60" s="285"/>
      <c r="AI60" s="285"/>
      <c r="AJ60" s="283"/>
      <c r="AK60" s="285"/>
      <c r="AL60" s="285"/>
      <c r="AM60" s="285"/>
      <c r="AN60" s="285"/>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81" customFormat="1" ht="4.5" customHeight="1" x14ac:dyDescent="0.2">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87"/>
      <c r="B64" s="13"/>
      <c r="C64" s="288"/>
      <c r="D64" s="288"/>
      <c r="E64" s="288"/>
      <c r="F64" s="288"/>
      <c r="G64" s="288"/>
      <c r="H64" s="288"/>
      <c r="I64" s="288"/>
      <c r="J64" s="288"/>
      <c r="K64" s="288"/>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
      <c r="A66" s="153" t="s">
        <v>476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477</v>
      </c>
    </row>
    <row r="74" spans="1:40" ht="19.5" customHeight="1" x14ac:dyDescent="0.3">
      <c r="A74" s="333" t="s">
        <v>478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82"/>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82"/>
      <c r="B82" s="369"/>
      <c r="C82" s="369"/>
      <c r="D82" s="369"/>
      <c r="E82" s="369"/>
      <c r="F82" s="369"/>
      <c r="G82" s="369"/>
      <c r="H82" s="369"/>
      <c r="I82" s="369"/>
      <c r="J82" s="369"/>
      <c r="K82" s="369"/>
      <c r="L82" s="369"/>
      <c r="M82" s="40"/>
      <c r="N82" s="282" t="s">
        <v>235</v>
      </c>
      <c r="O82" s="282"/>
      <c r="P82" s="282"/>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479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480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89" t="s">
        <v>98</v>
      </c>
      <c r="D127" s="291"/>
      <c r="E127" s="291"/>
      <c r="F127" s="291"/>
      <c r="G127" s="291"/>
      <c r="H127" s="291"/>
      <c r="I127" s="291"/>
      <c r="J127" s="291"/>
      <c r="K127" s="67"/>
      <c r="L127" s="66"/>
      <c r="M127" s="42"/>
      <c r="N127" s="13"/>
      <c r="O127" s="13"/>
      <c r="P127" s="13"/>
      <c r="Q127" s="13"/>
      <c r="R127" s="13"/>
      <c r="S127" s="94"/>
      <c r="T127" s="36"/>
      <c r="V127" s="460"/>
      <c r="W127" s="460"/>
      <c r="X127" s="460"/>
      <c r="Y127" s="460"/>
    </row>
    <row r="128" spans="1:25" x14ac:dyDescent="0.2">
      <c r="A128" s="40"/>
      <c r="B128" s="289" t="s">
        <v>99</v>
      </c>
      <c r="D128" s="291"/>
      <c r="E128" s="291"/>
      <c r="F128" s="291"/>
      <c r="G128" s="291"/>
      <c r="H128" s="291"/>
      <c r="I128" s="291"/>
      <c r="J128" s="291"/>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481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89"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89"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482</v>
      </c>
    </row>
    <row r="139" spans="1:25" ht="19.5" x14ac:dyDescent="0.3">
      <c r="A139" s="333" t="s">
        <v>483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82"/>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82"/>
      <c r="B147" s="369"/>
      <c r="C147" s="369"/>
      <c r="D147" s="369"/>
      <c r="E147" s="369"/>
      <c r="F147" s="369"/>
      <c r="G147" s="369"/>
      <c r="H147" s="369"/>
      <c r="I147" s="369"/>
      <c r="J147" s="369"/>
      <c r="K147" s="369"/>
      <c r="L147" s="369"/>
      <c r="M147" s="40"/>
      <c r="N147" s="282" t="s">
        <v>235</v>
      </c>
      <c r="O147" s="282"/>
      <c r="P147" s="282"/>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484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485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60"/>
      <c r="W192" s="460"/>
      <c r="X192" s="460"/>
      <c r="Y192" s="460"/>
    </row>
    <row r="193" spans="1:25" x14ac:dyDescent="0.2">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486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89"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487</v>
      </c>
    </row>
    <row r="204" spans="1:25" ht="19.5" x14ac:dyDescent="0.3">
      <c r="A204" s="333" t="s">
        <v>488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82"/>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82"/>
      <c r="B212" s="369"/>
      <c r="C212" s="369"/>
      <c r="D212" s="369"/>
      <c r="E212" s="369"/>
      <c r="F212" s="369"/>
      <c r="G212" s="369"/>
      <c r="H212" s="369"/>
      <c r="I212" s="369"/>
      <c r="J212" s="369"/>
      <c r="K212" s="369"/>
      <c r="L212" s="369"/>
      <c r="M212" s="40"/>
      <c r="N212" s="282" t="s">
        <v>235</v>
      </c>
      <c r="O212" s="282"/>
      <c r="P212" s="282"/>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489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490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60"/>
      <c r="W257" s="460"/>
      <c r="X257" s="460"/>
      <c r="Y257" s="460"/>
    </row>
    <row r="258" spans="1:41" x14ac:dyDescent="0.2">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491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89"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492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493</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82"/>
      <c r="Q5" s="404">
        <f>'Prime Detail'!Q5</f>
        <v>0</v>
      </c>
      <c r="R5" s="404"/>
      <c r="S5" s="404"/>
      <c r="T5" s="404"/>
      <c r="U5" s="404">
        <f>'Prime Detail'!U5</f>
        <v>0</v>
      </c>
      <c r="V5" s="404"/>
      <c r="W5" s="404">
        <f>'Prime Detail'!W5</f>
        <v>0</v>
      </c>
      <c r="X5" s="404"/>
      <c r="Y5" s="404"/>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5" customHeight="1" x14ac:dyDescent="0.2">
      <c r="A9" s="282"/>
      <c r="B9" s="503">
        <f>B82</f>
        <v>0</v>
      </c>
      <c r="C9" s="503"/>
      <c r="D9" s="503"/>
      <c r="E9" s="503"/>
      <c r="F9" s="503"/>
      <c r="G9" s="503"/>
      <c r="H9" s="503"/>
      <c r="I9" s="503"/>
      <c r="J9" s="503"/>
      <c r="K9" s="503"/>
      <c r="L9" s="503"/>
      <c r="M9" s="40"/>
      <c r="N9" s="282" t="s">
        <v>235</v>
      </c>
      <c r="O9" s="282"/>
      <c r="P9" s="282"/>
      <c r="Q9" s="413">
        <f>'Prime Detail'!Q9</f>
        <v>0</v>
      </c>
      <c r="R9" s="414"/>
      <c r="S9" s="414"/>
      <c r="T9" s="414"/>
      <c r="U9" s="414"/>
      <c r="V9" s="414"/>
      <c r="W9" s="414"/>
      <c r="X9" s="414"/>
      <c r="Y9" s="414"/>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494</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88"/>
      <c r="D33" s="288"/>
      <c r="E33" s="288"/>
      <c r="F33" s="288"/>
      <c r="G33" s="288"/>
      <c r="H33" s="288"/>
      <c r="I33" s="288"/>
      <c r="J33" s="288"/>
      <c r="K33" s="288"/>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495</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3"/>
      <c r="AF50" s="285"/>
      <c r="AG50" s="285"/>
      <c r="AH50" s="285"/>
      <c r="AI50" s="285"/>
      <c r="AJ50" s="283"/>
      <c r="AK50" s="285"/>
      <c r="AL50" s="285"/>
      <c r="AM50" s="285"/>
      <c r="AN50" s="285"/>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3"/>
      <c r="AF60" s="285"/>
      <c r="AG60" s="285"/>
      <c r="AH60" s="285"/>
      <c r="AI60" s="285"/>
      <c r="AJ60" s="283"/>
      <c r="AK60" s="285"/>
      <c r="AL60" s="285"/>
      <c r="AM60" s="285"/>
      <c r="AN60" s="285"/>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81" customFormat="1" ht="4.5" customHeight="1" x14ac:dyDescent="0.2">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87"/>
      <c r="B64" s="13"/>
      <c r="C64" s="288"/>
      <c r="D64" s="288"/>
      <c r="E64" s="288"/>
      <c r="F64" s="288"/>
      <c r="G64" s="288"/>
      <c r="H64" s="288"/>
      <c r="I64" s="288"/>
      <c r="J64" s="288"/>
      <c r="K64" s="288"/>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
      <c r="A66" s="153" t="s">
        <v>496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497</v>
      </c>
    </row>
    <row r="74" spans="1:40" ht="19.5" customHeight="1" x14ac:dyDescent="0.3">
      <c r="A74" s="333" t="s">
        <v>498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82"/>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82"/>
      <c r="B82" s="369"/>
      <c r="C82" s="369"/>
      <c r="D82" s="369"/>
      <c r="E82" s="369"/>
      <c r="F82" s="369"/>
      <c r="G82" s="369"/>
      <c r="H82" s="369"/>
      <c r="I82" s="369"/>
      <c r="J82" s="369"/>
      <c r="K82" s="369"/>
      <c r="L82" s="369"/>
      <c r="M82" s="40"/>
      <c r="N82" s="282" t="s">
        <v>235</v>
      </c>
      <c r="O82" s="282"/>
      <c r="P82" s="282"/>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499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500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89" t="s">
        <v>98</v>
      </c>
      <c r="D127" s="291"/>
      <c r="E127" s="291"/>
      <c r="F127" s="291"/>
      <c r="G127" s="291"/>
      <c r="H127" s="291"/>
      <c r="I127" s="291"/>
      <c r="J127" s="291"/>
      <c r="K127" s="67"/>
      <c r="L127" s="66"/>
      <c r="M127" s="42"/>
      <c r="N127" s="13"/>
      <c r="O127" s="13"/>
      <c r="P127" s="13"/>
      <c r="Q127" s="13"/>
      <c r="R127" s="13"/>
      <c r="S127" s="94"/>
      <c r="T127" s="36"/>
      <c r="V127" s="460"/>
      <c r="W127" s="460"/>
      <c r="X127" s="460"/>
      <c r="Y127" s="460"/>
    </row>
    <row r="128" spans="1:25" x14ac:dyDescent="0.2">
      <c r="A128" s="40"/>
      <c r="B128" s="289" t="s">
        <v>99</v>
      </c>
      <c r="D128" s="291"/>
      <c r="E128" s="291"/>
      <c r="F128" s="291"/>
      <c r="G128" s="291"/>
      <c r="H128" s="291"/>
      <c r="I128" s="291"/>
      <c r="J128" s="291"/>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501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89"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89"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502</v>
      </c>
    </row>
    <row r="139" spans="1:25" ht="19.5" x14ac:dyDescent="0.3">
      <c r="A139" s="333" t="s">
        <v>503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82"/>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82"/>
      <c r="B147" s="369"/>
      <c r="C147" s="369"/>
      <c r="D147" s="369"/>
      <c r="E147" s="369"/>
      <c r="F147" s="369"/>
      <c r="G147" s="369"/>
      <c r="H147" s="369"/>
      <c r="I147" s="369"/>
      <c r="J147" s="369"/>
      <c r="K147" s="369"/>
      <c r="L147" s="369"/>
      <c r="M147" s="40"/>
      <c r="N147" s="282" t="s">
        <v>235</v>
      </c>
      <c r="O147" s="282"/>
      <c r="P147" s="282"/>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504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505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60"/>
      <c r="W192" s="460"/>
      <c r="X192" s="460"/>
      <c r="Y192" s="460"/>
    </row>
    <row r="193" spans="1:25" x14ac:dyDescent="0.2">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506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89"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507</v>
      </c>
    </row>
    <row r="204" spans="1:25" ht="19.5" x14ac:dyDescent="0.3">
      <c r="A204" s="333" t="s">
        <v>508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82"/>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82"/>
      <c r="B212" s="369"/>
      <c r="C212" s="369"/>
      <c r="D212" s="369"/>
      <c r="E212" s="369"/>
      <c r="F212" s="369"/>
      <c r="G212" s="369"/>
      <c r="H212" s="369"/>
      <c r="I212" s="369"/>
      <c r="J212" s="369"/>
      <c r="K212" s="369"/>
      <c r="L212" s="369"/>
      <c r="M212" s="40"/>
      <c r="N212" s="282" t="s">
        <v>235</v>
      </c>
      <c r="O212" s="282"/>
      <c r="P212" s="282"/>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509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510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60"/>
      <c r="W257" s="460"/>
      <c r="X257" s="460"/>
      <c r="Y257" s="460"/>
    </row>
    <row r="258" spans="1:41" x14ac:dyDescent="0.2">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511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89"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512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7"/>
    <pageSetUpPr fitToPage="1"/>
  </sheetPr>
  <dimension ref="A1:AP61"/>
  <sheetViews>
    <sheetView showZeros="0" topLeftCell="A36" zoomScaleNormal="100" workbookViewId="0">
      <selection activeCell="R57" sqref="R57:X57"/>
    </sheetView>
  </sheetViews>
  <sheetFormatPr defaultRowHeight="12.75" x14ac:dyDescent="0.2"/>
  <cols>
    <col min="1" max="59" width="3.7109375" customWidth="1"/>
  </cols>
  <sheetData>
    <row r="1" spans="1:32" ht="19.5" x14ac:dyDescent="0.3">
      <c r="A1" s="389" t="s">
        <v>78</v>
      </c>
      <c r="B1" s="389"/>
      <c r="C1" s="389"/>
      <c r="D1" s="389"/>
      <c r="E1" s="389"/>
      <c r="F1" s="389"/>
      <c r="G1" s="389"/>
      <c r="H1" s="389"/>
      <c r="I1" s="389"/>
      <c r="J1" s="389"/>
      <c r="K1" s="389"/>
      <c r="L1" s="389"/>
      <c r="M1" s="389"/>
      <c r="N1" s="389"/>
      <c r="O1" s="389"/>
      <c r="P1" s="389"/>
      <c r="Q1" s="389"/>
      <c r="R1" s="389"/>
      <c r="S1" s="389"/>
      <c r="T1" s="389"/>
      <c r="U1" s="389"/>
      <c r="V1" s="389"/>
      <c r="W1" s="389"/>
      <c r="X1" s="389"/>
    </row>
    <row r="2" spans="1:32" ht="16.5" thickBot="1" x14ac:dyDescent="0.3">
      <c r="A2" s="388" t="s">
        <v>39</v>
      </c>
      <c r="B2" s="388"/>
      <c r="C2" s="388"/>
      <c r="D2" s="388"/>
      <c r="E2" s="388"/>
      <c r="F2" s="388"/>
      <c r="G2" s="388"/>
      <c r="H2" s="388"/>
      <c r="I2" s="388"/>
      <c r="J2" s="388"/>
      <c r="K2" s="388"/>
      <c r="L2" s="388"/>
      <c r="M2" s="388"/>
      <c r="N2" s="388"/>
      <c r="O2" s="388"/>
      <c r="P2" s="388"/>
      <c r="Q2" s="388"/>
      <c r="R2" s="388"/>
      <c r="S2" s="388"/>
      <c r="T2" s="388"/>
      <c r="U2" s="388"/>
      <c r="V2" s="388"/>
      <c r="W2" s="388"/>
      <c r="X2" s="388"/>
      <c r="Z2" s="2"/>
      <c r="AA2" s="19"/>
      <c r="AB2" s="19"/>
      <c r="AC2" s="2"/>
      <c r="AD2" s="2"/>
      <c r="AE2" s="2"/>
      <c r="AF2" s="2"/>
    </row>
    <row r="3" spans="1:32" ht="5.25" customHeight="1" x14ac:dyDescent="0.2">
      <c r="A3" s="17"/>
      <c r="B3" s="17"/>
      <c r="C3" s="17"/>
      <c r="D3" s="17"/>
      <c r="E3" s="17"/>
      <c r="F3" s="17"/>
      <c r="G3" s="17"/>
      <c r="H3" s="17"/>
      <c r="I3" s="17"/>
      <c r="J3" s="17"/>
      <c r="K3" s="17"/>
      <c r="L3" s="17"/>
      <c r="M3" s="17"/>
      <c r="N3" s="17"/>
      <c r="O3" s="17"/>
      <c r="P3" s="17"/>
      <c r="Q3" s="17"/>
      <c r="R3" s="17"/>
      <c r="S3" s="17"/>
      <c r="T3" s="17"/>
      <c r="U3" s="17"/>
      <c r="V3" s="17"/>
      <c r="W3" s="17"/>
      <c r="X3" s="17"/>
      <c r="AA3" s="20"/>
      <c r="AB3" s="20"/>
    </row>
    <row r="4" spans="1:32" s="7" customFormat="1" ht="13.5" customHeight="1" x14ac:dyDescent="0.2">
      <c r="A4" s="392" t="s">
        <v>51</v>
      </c>
      <c r="B4" s="392"/>
      <c r="C4" s="392"/>
      <c r="D4" s="392"/>
      <c r="E4" s="392"/>
      <c r="F4" s="392"/>
      <c r="G4" s="392"/>
      <c r="H4" s="392"/>
      <c r="I4" s="392"/>
      <c r="J4" s="392"/>
      <c r="K4" s="392"/>
      <c r="L4" s="18"/>
      <c r="M4" s="391" t="s">
        <v>27</v>
      </c>
      <c r="N4" s="391"/>
      <c r="O4" s="391"/>
      <c r="P4" s="391"/>
      <c r="Q4" s="391"/>
      <c r="R4" s="391"/>
      <c r="S4" s="391"/>
      <c r="T4" s="391"/>
      <c r="U4" s="391"/>
      <c r="V4" s="391"/>
      <c r="W4" s="391"/>
      <c r="X4" s="391"/>
      <c r="Y4" s="8"/>
      <c r="AA4" s="21"/>
      <c r="AB4" s="21"/>
    </row>
    <row r="5" spans="1:32" s="7" customFormat="1" ht="15.95" customHeight="1" x14ac:dyDescent="0.2">
      <c r="A5" s="28"/>
      <c r="B5" s="369"/>
      <c r="C5" s="369"/>
      <c r="D5" s="369"/>
      <c r="E5" s="369"/>
      <c r="F5" s="369"/>
      <c r="G5" s="369"/>
      <c r="H5" s="369"/>
      <c r="I5" s="369"/>
      <c r="J5" s="369"/>
      <c r="K5" s="369"/>
      <c r="L5" s="369"/>
      <c r="O5" s="8"/>
      <c r="P5" s="384"/>
      <c r="Q5" s="385"/>
      <c r="R5" s="385"/>
      <c r="S5" s="385"/>
      <c r="T5" s="396"/>
      <c r="U5" s="397"/>
      <c r="V5" s="396"/>
      <c r="W5" s="397"/>
      <c r="X5" s="397"/>
      <c r="Y5" s="8"/>
      <c r="AA5" s="21"/>
      <c r="AB5" s="21"/>
    </row>
    <row r="6" spans="1:32" s="7" customFormat="1" ht="15.95" customHeight="1" x14ac:dyDescent="0.2">
      <c r="B6" s="370"/>
      <c r="C6" s="370"/>
      <c r="D6" s="370"/>
      <c r="E6" s="370"/>
      <c r="F6" s="370"/>
      <c r="G6" s="370"/>
      <c r="H6" s="370"/>
      <c r="I6" s="370"/>
      <c r="J6" s="370"/>
      <c r="K6" s="370"/>
      <c r="L6" s="370"/>
      <c r="M6" s="398"/>
      <c r="N6" s="398"/>
      <c r="O6" s="398"/>
      <c r="P6" s="380" t="s">
        <v>41</v>
      </c>
      <c r="Q6" s="380"/>
      <c r="R6" s="380"/>
      <c r="S6" s="380"/>
      <c r="T6" s="380" t="s">
        <v>21</v>
      </c>
      <c r="U6" s="380"/>
      <c r="V6" s="380" t="s">
        <v>40</v>
      </c>
      <c r="W6" s="380"/>
      <c r="X6" s="380"/>
      <c r="Y6" s="8"/>
      <c r="AA6" s="21"/>
      <c r="AB6" s="21"/>
    </row>
    <row r="7" spans="1:32" s="7" customFormat="1" ht="15.95" customHeight="1" x14ac:dyDescent="0.2">
      <c r="A7" s="365" t="s">
        <v>121</v>
      </c>
      <c r="B7" s="365"/>
      <c r="C7" s="365"/>
      <c r="D7" s="365"/>
      <c r="E7" s="364"/>
      <c r="F7" s="364"/>
      <c r="G7" s="364"/>
      <c r="H7" s="364"/>
      <c r="I7" s="364"/>
      <c r="J7" s="364"/>
      <c r="K7" s="364"/>
      <c r="L7" s="364"/>
      <c r="M7" s="382" t="s">
        <v>79</v>
      </c>
      <c r="N7" s="383"/>
      <c r="O7" s="383"/>
      <c r="P7" s="383"/>
      <c r="Q7" s="396"/>
      <c r="R7" s="397"/>
      <c r="S7" s="397"/>
      <c r="T7" s="395">
        <f>T5</f>
        <v>0</v>
      </c>
      <c r="U7" s="395"/>
      <c r="V7" s="395">
        <f>V5</f>
        <v>0</v>
      </c>
      <c r="W7" s="395"/>
      <c r="X7" s="395"/>
      <c r="Y7" s="8"/>
    </row>
    <row r="8" spans="1:32" s="7" customFormat="1" ht="12.75" customHeight="1" x14ac:dyDescent="0.2">
      <c r="A8" s="365" t="s">
        <v>594</v>
      </c>
      <c r="B8" s="365"/>
      <c r="C8" s="365"/>
      <c r="D8" s="365"/>
      <c r="E8" s="365"/>
      <c r="F8" s="365"/>
      <c r="G8" s="365"/>
      <c r="H8" s="365"/>
      <c r="I8" s="365"/>
      <c r="J8" s="365"/>
      <c r="K8" s="365"/>
      <c r="L8" s="18"/>
      <c r="Q8" s="380" t="s">
        <v>94</v>
      </c>
      <c r="R8" s="380"/>
      <c r="S8" s="380"/>
      <c r="T8" s="386" t="s">
        <v>21</v>
      </c>
      <c r="U8" s="386"/>
      <c r="V8" s="386" t="s">
        <v>40</v>
      </c>
      <c r="W8" s="386"/>
      <c r="X8" s="386"/>
      <c r="Y8" s="8"/>
      <c r="AB8" s="14"/>
    </row>
    <row r="9" spans="1:32" s="7" customFormat="1" ht="15.95" customHeight="1" x14ac:dyDescent="0.2">
      <c r="A9" s="4"/>
      <c r="B9" s="393"/>
      <c r="C9" s="393"/>
      <c r="D9" s="393"/>
      <c r="E9" s="393"/>
      <c r="F9" s="393"/>
      <c r="G9" s="393"/>
      <c r="H9" s="393"/>
      <c r="I9" s="393"/>
      <c r="J9" s="393"/>
      <c r="K9" s="393"/>
      <c r="L9" s="18"/>
      <c r="M9" s="177" t="s">
        <v>235</v>
      </c>
      <c r="N9" s="177"/>
      <c r="O9" s="177"/>
      <c r="P9" s="399"/>
      <c r="Q9" s="399"/>
      <c r="R9" s="399"/>
      <c r="S9" s="399"/>
      <c r="T9" s="399"/>
      <c r="U9" s="399"/>
      <c r="V9" s="399"/>
      <c r="W9" s="399"/>
      <c r="X9" s="399"/>
      <c r="Y9" s="8"/>
    </row>
    <row r="10" spans="1:32" ht="5.25" customHeight="1" x14ac:dyDescent="0.2">
      <c r="A10" s="16"/>
      <c r="B10" s="16"/>
      <c r="C10" s="16"/>
      <c r="D10" s="16"/>
      <c r="E10" s="16"/>
      <c r="F10" s="16"/>
      <c r="G10" s="16"/>
      <c r="H10" s="16"/>
      <c r="I10" s="16"/>
      <c r="J10" s="16"/>
      <c r="K10" s="16"/>
      <c r="L10" s="16"/>
      <c r="M10" s="16"/>
      <c r="N10" s="16"/>
      <c r="O10" s="16"/>
      <c r="P10" s="16"/>
      <c r="Q10" s="16"/>
      <c r="R10" s="16"/>
      <c r="S10" s="16"/>
      <c r="T10" s="16"/>
      <c r="U10" s="16"/>
      <c r="V10" s="16"/>
      <c r="W10" s="16"/>
      <c r="X10" s="16"/>
      <c r="Y10" s="4"/>
    </row>
    <row r="11" spans="1:32" ht="12.75" customHeight="1" x14ac:dyDescent="0.2">
      <c r="A11" s="381" t="s">
        <v>34</v>
      </c>
      <c r="B11" s="381"/>
      <c r="C11" s="381"/>
      <c r="D11" s="381"/>
      <c r="E11" s="381"/>
      <c r="F11" s="381"/>
      <c r="G11" s="367"/>
      <c r="H11" s="367" t="s">
        <v>23</v>
      </c>
      <c r="I11" s="367"/>
      <c r="J11" s="367"/>
      <c r="K11" s="367"/>
      <c r="L11" s="367"/>
      <c r="M11" s="367"/>
      <c r="N11" s="137"/>
      <c r="O11" s="137"/>
      <c r="P11" s="366" t="s">
        <v>55</v>
      </c>
      <c r="Q11" s="366"/>
      <c r="R11" s="366"/>
      <c r="S11" s="366"/>
      <c r="T11" s="366"/>
      <c r="U11" s="366"/>
      <c r="V11" s="366"/>
      <c r="W11" s="366"/>
      <c r="X11" s="366"/>
      <c r="Y11" s="4"/>
    </row>
    <row r="12" spans="1:32" ht="5.25" customHeight="1" x14ac:dyDescent="0.2">
      <c r="A12" s="74"/>
      <c r="B12" s="9"/>
      <c r="C12" s="9"/>
      <c r="D12" s="9"/>
      <c r="E12" s="9"/>
      <c r="F12" s="9"/>
      <c r="G12" s="368"/>
      <c r="H12" s="368"/>
      <c r="I12" s="368"/>
      <c r="J12" s="368"/>
      <c r="K12" s="368"/>
      <c r="L12" s="368"/>
      <c r="M12" s="368"/>
      <c r="N12" s="15"/>
      <c r="O12" s="15"/>
      <c r="P12" s="15"/>
      <c r="Q12" s="15"/>
      <c r="R12" s="15"/>
      <c r="S12" s="15"/>
      <c r="T12" s="15"/>
      <c r="U12" s="15"/>
      <c r="V12" s="15"/>
      <c r="W12" s="15"/>
      <c r="X12" s="15"/>
      <c r="Y12" s="4"/>
    </row>
    <row r="13" spans="1:32" ht="12.75" customHeight="1" x14ac:dyDescent="0.2">
      <c r="A13" s="74"/>
      <c r="B13" s="359" t="s">
        <v>53</v>
      </c>
      <c r="C13" s="373"/>
      <c r="D13" s="373"/>
      <c r="E13" s="373"/>
      <c r="F13" s="9"/>
      <c r="G13" s="74"/>
      <c r="H13" s="359" t="s">
        <v>54</v>
      </c>
      <c r="I13" s="373"/>
      <c r="J13" s="373"/>
      <c r="K13" s="373"/>
      <c r="L13" s="373"/>
      <c r="M13" s="9"/>
      <c r="O13" s="78"/>
      <c r="P13" s="360" t="s">
        <v>75</v>
      </c>
      <c r="Q13" s="360"/>
      <c r="R13" s="360"/>
      <c r="S13" s="360"/>
      <c r="T13" s="356">
        <v>0</v>
      </c>
      <c r="U13" s="357"/>
      <c r="V13" s="357"/>
      <c r="W13" s="357"/>
      <c r="X13" s="357"/>
      <c r="Y13" s="4"/>
    </row>
    <row r="14" spans="1:32" ht="12.75" customHeight="1" x14ac:dyDescent="0.2">
      <c r="A14" s="74"/>
      <c r="B14" s="359" t="s">
        <v>22</v>
      </c>
      <c r="C14" s="373"/>
      <c r="D14" s="373"/>
      <c r="E14" s="373"/>
      <c r="F14" s="9"/>
      <c r="G14" s="74"/>
      <c r="H14" s="359" t="s">
        <v>24</v>
      </c>
      <c r="I14" s="373"/>
      <c r="J14" s="373"/>
      <c r="K14" s="373"/>
      <c r="L14" s="373"/>
      <c r="M14" s="9"/>
      <c r="N14" s="78"/>
      <c r="O14" s="78"/>
      <c r="P14" s="360" t="s">
        <v>76</v>
      </c>
      <c r="Q14" s="360"/>
      <c r="R14" s="360"/>
      <c r="S14" s="360"/>
      <c r="T14" s="356">
        <v>0</v>
      </c>
      <c r="U14" s="357"/>
      <c r="V14" s="357"/>
      <c r="W14" s="357"/>
      <c r="X14" s="357"/>
      <c r="Y14" s="4"/>
    </row>
    <row r="15" spans="1:32" ht="12.75" customHeight="1" x14ac:dyDescent="0.2">
      <c r="A15" s="74"/>
      <c r="B15" s="359" t="s">
        <v>587</v>
      </c>
      <c r="C15" s="373"/>
      <c r="D15" s="373"/>
      <c r="E15" s="373"/>
      <c r="F15" s="9"/>
      <c r="G15" s="74"/>
      <c r="H15" s="359" t="s">
        <v>25</v>
      </c>
      <c r="I15" s="359"/>
      <c r="J15" s="361"/>
      <c r="K15" s="361"/>
      <c r="L15" s="361"/>
      <c r="M15" s="361"/>
      <c r="N15" s="361"/>
      <c r="O15" s="361"/>
      <c r="P15" s="360" t="s">
        <v>50</v>
      </c>
      <c r="Q15" s="360"/>
      <c r="R15" s="360"/>
      <c r="S15" s="360"/>
      <c r="T15" s="356">
        <v>0</v>
      </c>
      <c r="U15" s="357"/>
      <c r="V15" s="357"/>
      <c r="W15" s="357"/>
      <c r="X15" s="357"/>
      <c r="Y15" s="4"/>
    </row>
    <row r="16" spans="1:32" ht="5.25" customHeight="1" x14ac:dyDescent="0.2">
      <c r="A16" s="9"/>
      <c r="B16" s="9"/>
      <c r="C16" s="9"/>
      <c r="D16" s="9"/>
      <c r="E16" s="9"/>
      <c r="F16" s="9"/>
      <c r="G16" s="9"/>
      <c r="H16" s="9"/>
      <c r="I16" s="9"/>
      <c r="J16" s="9"/>
      <c r="K16" s="9"/>
      <c r="L16" s="16"/>
      <c r="M16" s="79"/>
      <c r="N16" s="80"/>
      <c r="O16" s="80"/>
      <c r="P16" s="80"/>
      <c r="Q16" s="80"/>
      <c r="R16" s="80"/>
      <c r="S16" s="80"/>
      <c r="T16" s="80"/>
      <c r="U16" s="80"/>
      <c r="V16" s="80"/>
      <c r="W16" s="80"/>
      <c r="X16" s="80"/>
      <c r="Y16" s="4"/>
    </row>
    <row r="17" spans="1:25" ht="12.75" customHeight="1" x14ac:dyDescent="0.2">
      <c r="A17" s="381" t="s">
        <v>591</v>
      </c>
      <c r="B17" s="381"/>
      <c r="C17" s="381"/>
      <c r="D17" s="381"/>
      <c r="E17" s="381"/>
      <c r="F17" s="381"/>
      <c r="G17" s="381"/>
      <c r="H17" s="381"/>
      <c r="I17" s="381"/>
      <c r="J17" s="381"/>
      <c r="K17" s="381"/>
      <c r="L17" s="1"/>
      <c r="M17" s="362" t="s">
        <v>57</v>
      </c>
      <c r="N17" s="363"/>
      <c r="O17" s="363"/>
      <c r="P17" s="363"/>
      <c r="Q17" s="363"/>
      <c r="R17" s="363"/>
      <c r="S17" s="363"/>
      <c r="T17" s="363"/>
      <c r="U17" s="363"/>
      <c r="V17" s="363"/>
      <c r="W17" s="363"/>
      <c r="X17" s="363"/>
      <c r="Y17" s="4"/>
    </row>
    <row r="18" spans="1:25" ht="15.75" customHeight="1" x14ac:dyDescent="0.2">
      <c r="A18" s="358" t="s">
        <v>32</v>
      </c>
      <c r="B18" s="358"/>
      <c r="C18" s="358"/>
      <c r="D18" s="358"/>
      <c r="E18" s="358"/>
      <c r="F18" s="358"/>
      <c r="G18" s="394">
        <v>0</v>
      </c>
      <c r="H18" s="394"/>
      <c r="I18" s="394"/>
      <c r="J18" s="394"/>
      <c r="K18" s="394"/>
      <c r="L18" s="394"/>
      <c r="M18" s="376" t="s">
        <v>47</v>
      </c>
      <c r="N18" s="376"/>
      <c r="O18" s="376"/>
      <c r="P18" s="376"/>
      <c r="Q18" s="376"/>
      <c r="R18" s="376"/>
      <c r="S18" s="377">
        <v>0</v>
      </c>
      <c r="T18" s="377"/>
      <c r="U18" s="377"/>
      <c r="V18" s="377"/>
      <c r="W18" s="377"/>
      <c r="X18" s="377"/>
      <c r="Y18" s="4"/>
    </row>
    <row r="19" spans="1:25" ht="15.75" customHeight="1" x14ac:dyDescent="0.2">
      <c r="A19" s="358" t="s">
        <v>588</v>
      </c>
      <c r="B19" s="358"/>
      <c r="C19" s="358"/>
      <c r="D19" s="358"/>
      <c r="E19" s="358"/>
      <c r="F19" s="358"/>
      <c r="G19" s="374"/>
      <c r="H19" s="374"/>
      <c r="I19" s="374"/>
      <c r="J19" s="374"/>
      <c r="K19" s="374"/>
      <c r="L19" s="374"/>
      <c r="M19" s="376" t="s">
        <v>56</v>
      </c>
      <c r="N19" s="376"/>
      <c r="O19" s="376"/>
      <c r="P19" s="376"/>
      <c r="Q19" s="376"/>
      <c r="R19" s="376"/>
      <c r="S19" s="377">
        <v>0</v>
      </c>
      <c r="T19" s="377"/>
      <c r="U19" s="377"/>
      <c r="V19" s="377"/>
      <c r="W19" s="377"/>
      <c r="X19" s="377"/>
    </row>
    <row r="20" spans="1:25" ht="5.25" customHeight="1" x14ac:dyDescent="0.2">
      <c r="A20" s="79"/>
      <c r="B20" s="79"/>
      <c r="C20" s="79"/>
      <c r="D20" s="79"/>
      <c r="E20" s="79"/>
      <c r="F20" s="79"/>
      <c r="G20" s="79"/>
      <c r="H20" s="79"/>
      <c r="I20" s="79"/>
      <c r="J20" s="79"/>
      <c r="K20" s="79"/>
      <c r="L20" s="79"/>
      <c r="M20" s="79"/>
      <c r="N20" s="79"/>
      <c r="O20" s="79"/>
      <c r="P20" s="79"/>
      <c r="Q20" s="79"/>
      <c r="R20" s="79"/>
      <c r="S20" s="79"/>
      <c r="T20" s="79"/>
      <c r="U20" s="79"/>
      <c r="V20" s="79"/>
      <c r="W20" s="79"/>
      <c r="X20" s="79"/>
      <c r="Y20" s="6"/>
    </row>
    <row r="21" spans="1:25" ht="15" customHeight="1" x14ac:dyDescent="0.2">
      <c r="A21" s="372" t="s">
        <v>592</v>
      </c>
      <c r="B21" s="372"/>
      <c r="C21" s="372"/>
      <c r="D21" s="372"/>
      <c r="E21" s="372"/>
      <c r="F21" s="372"/>
      <c r="G21" s="372"/>
      <c r="H21" s="372"/>
      <c r="I21" s="372"/>
      <c r="J21" s="372"/>
      <c r="K21" s="372"/>
      <c r="L21" s="372"/>
      <c r="M21" s="372"/>
      <c r="N21" s="372"/>
      <c r="O21" s="372"/>
      <c r="P21" s="372"/>
      <c r="Q21" s="372"/>
      <c r="R21" s="372"/>
      <c r="S21" s="372"/>
      <c r="T21" s="372"/>
      <c r="U21" s="372"/>
      <c r="V21" s="372"/>
      <c r="W21" s="372"/>
      <c r="X21" s="372"/>
      <c r="Y21" s="4"/>
    </row>
    <row r="22" spans="1:25" ht="12" customHeight="1" x14ac:dyDescent="0.2">
      <c r="A22" s="400"/>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6"/>
    </row>
    <row r="23" spans="1:25" ht="12" customHeight="1" x14ac:dyDescent="0.2">
      <c r="A23" s="401"/>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6"/>
    </row>
    <row r="24" spans="1:25" ht="12" customHeight="1" x14ac:dyDescent="0.2">
      <c r="A24" s="401"/>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6"/>
    </row>
    <row r="25" spans="1:25" ht="12" customHeight="1" x14ac:dyDescent="0.2">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6"/>
    </row>
    <row r="26" spans="1:25" ht="12" customHeight="1" x14ac:dyDescent="0.2">
      <c r="A26" s="401"/>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6"/>
    </row>
    <row r="27" spans="1:25" ht="12" customHeight="1" x14ac:dyDescent="0.2">
      <c r="A27" s="401"/>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6"/>
    </row>
    <row r="28" spans="1:25" ht="12" customHeight="1" x14ac:dyDescent="0.2">
      <c r="A28" s="401"/>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6"/>
    </row>
    <row r="29" spans="1:25" ht="12" customHeight="1" x14ac:dyDescent="0.2">
      <c r="A29" s="401"/>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6"/>
    </row>
    <row r="30" spans="1:25" ht="12" customHeight="1" x14ac:dyDescent="0.2">
      <c r="A30" s="401"/>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6"/>
    </row>
    <row r="31" spans="1:25" ht="12" customHeight="1" x14ac:dyDescent="0.2">
      <c r="A31" s="401"/>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
    </row>
    <row r="32" spans="1:25" ht="12" customHeight="1" x14ac:dyDescent="0.2">
      <c r="A32" s="401"/>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
    </row>
    <row r="33" spans="1:26" ht="12" customHeight="1" x14ac:dyDescent="0.2">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
    </row>
    <row r="34" spans="1:26" ht="12" customHeight="1" x14ac:dyDescent="0.2">
      <c r="A34" s="401"/>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
    </row>
    <row r="35" spans="1:26" ht="15" customHeight="1" x14ac:dyDescent="0.2">
      <c r="A35" s="375" t="s">
        <v>593</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4"/>
    </row>
    <row r="36" spans="1:26" ht="12" customHeight="1" x14ac:dyDescent="0.2">
      <c r="A36" s="400"/>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
    </row>
    <row r="37" spans="1:26" ht="12" customHeight="1" x14ac:dyDescent="0.2">
      <c r="A37" s="401"/>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
    </row>
    <row r="38" spans="1:26" ht="12" customHeight="1" x14ac:dyDescent="0.2">
      <c r="A38" s="401"/>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316"/>
    </row>
    <row r="39" spans="1:26" ht="12" customHeight="1" x14ac:dyDescent="0.2">
      <c r="A39" s="401"/>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
    </row>
    <row r="40" spans="1:26" ht="12" customHeight="1" x14ac:dyDescent="0.2">
      <c r="A40" s="401"/>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
    </row>
    <row r="41" spans="1:26" ht="12" customHeight="1" x14ac:dyDescent="0.2">
      <c r="A41" s="401"/>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5"/>
    </row>
    <row r="42" spans="1:26" ht="12" customHeight="1" x14ac:dyDescent="0.2">
      <c r="A42" s="401"/>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5"/>
    </row>
    <row r="43" spans="1:26" ht="12" customHeight="1" x14ac:dyDescent="0.2">
      <c r="A43" s="401"/>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5"/>
    </row>
    <row r="44" spans="1:26" s="31" customFormat="1" ht="5.25" customHeight="1" x14ac:dyDescent="0.2">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0"/>
    </row>
    <row r="45" spans="1:26" ht="12" customHeight="1" x14ac:dyDescent="0.2">
      <c r="A45" s="371" t="s">
        <v>589</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5"/>
    </row>
    <row r="46" spans="1:26" ht="12" customHeight="1" x14ac:dyDescent="0.2">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5"/>
    </row>
    <row r="47" spans="1:26" ht="5.25" customHeight="1" x14ac:dyDescent="0.2">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5"/>
    </row>
    <row r="48" spans="1:26" x14ac:dyDescent="0.2">
      <c r="A48" s="387" t="s">
        <v>80</v>
      </c>
      <c r="B48" s="387"/>
      <c r="C48" s="387"/>
      <c r="D48" s="387"/>
      <c r="E48" s="387"/>
      <c r="F48" s="387"/>
      <c r="G48" s="387"/>
      <c r="H48" s="387"/>
      <c r="I48" s="387"/>
      <c r="J48" s="387"/>
      <c r="K48" s="387"/>
      <c r="L48" s="351"/>
      <c r="M48" s="351"/>
      <c r="N48" s="351" t="s">
        <v>595</v>
      </c>
      <c r="O48" s="351"/>
      <c r="P48" s="351"/>
      <c r="Q48" s="351"/>
      <c r="R48" s="351"/>
      <c r="S48" s="351"/>
      <c r="T48" s="351"/>
      <c r="U48" s="351"/>
      <c r="V48" s="351"/>
      <c r="W48" s="351"/>
      <c r="X48" s="351"/>
      <c r="Y48" s="5"/>
      <c r="Z48" s="1"/>
    </row>
    <row r="49" spans="1:42" ht="12.75" customHeight="1" x14ac:dyDescent="0.2">
      <c r="A49" s="347" t="s">
        <v>559</v>
      </c>
      <c r="B49" s="347"/>
      <c r="C49" s="347"/>
      <c r="D49" s="347"/>
      <c r="E49" s="348"/>
      <c r="F49" s="348"/>
      <c r="G49" s="348"/>
      <c r="H49" s="348"/>
      <c r="I49" s="348"/>
      <c r="J49" s="348"/>
      <c r="K49" s="348"/>
      <c r="L49" s="351"/>
      <c r="M49" s="351"/>
      <c r="N49" s="347" t="s">
        <v>559</v>
      </c>
      <c r="O49" s="347"/>
      <c r="P49" s="347"/>
      <c r="Q49" s="347"/>
      <c r="R49" s="348"/>
      <c r="S49" s="348"/>
      <c r="T49" s="348"/>
      <c r="U49" s="348"/>
      <c r="V49" s="348"/>
      <c r="W49" s="348"/>
      <c r="X49" s="348"/>
      <c r="Y49" s="11"/>
      <c r="Z49" s="10"/>
      <c r="AA49" s="12"/>
      <c r="AF49" s="73"/>
      <c r="AG49" s="73"/>
      <c r="AH49" s="73"/>
      <c r="AI49" s="73"/>
      <c r="AJ49" s="73"/>
      <c r="AK49" s="73"/>
      <c r="AL49" s="73"/>
      <c r="AM49" s="73"/>
      <c r="AN49" s="73"/>
      <c r="AO49" s="73"/>
      <c r="AP49" s="73"/>
    </row>
    <row r="50" spans="1:42" ht="18" customHeight="1" x14ac:dyDescent="0.2">
      <c r="A50" s="353"/>
      <c r="B50" s="353"/>
      <c r="C50" s="353"/>
      <c r="D50" s="353"/>
      <c r="E50" s="353"/>
      <c r="F50" s="353"/>
      <c r="G50" s="353"/>
      <c r="H50" s="300"/>
      <c r="I50" s="355"/>
      <c r="J50" s="355"/>
      <c r="K50" s="355"/>
      <c r="L50" s="351"/>
      <c r="M50" s="351"/>
      <c r="N50" s="353"/>
      <c r="O50" s="353"/>
      <c r="P50" s="353"/>
      <c r="Q50" s="353"/>
      <c r="R50" s="353"/>
      <c r="S50" s="353"/>
      <c r="T50" s="353"/>
      <c r="U50" s="300"/>
      <c r="V50" s="355"/>
      <c r="W50" s="355"/>
      <c r="X50" s="355"/>
      <c r="Y50" s="9"/>
      <c r="Z50" s="10"/>
      <c r="AA50" s="12"/>
    </row>
    <row r="51" spans="1:42" x14ac:dyDescent="0.2">
      <c r="A51" s="349" t="s">
        <v>26</v>
      </c>
      <c r="B51" s="349"/>
      <c r="C51" s="349"/>
      <c r="D51" s="349"/>
      <c r="E51" s="349"/>
      <c r="F51" s="349"/>
      <c r="G51" s="349"/>
      <c r="H51" s="301"/>
      <c r="I51" s="349" t="s">
        <v>19</v>
      </c>
      <c r="J51" s="349"/>
      <c r="K51" s="349"/>
      <c r="L51" s="351"/>
      <c r="M51" s="351"/>
      <c r="N51" s="349" t="s">
        <v>26</v>
      </c>
      <c r="O51" s="349"/>
      <c r="P51" s="349"/>
      <c r="Q51" s="349"/>
      <c r="R51" s="349"/>
      <c r="S51" s="349"/>
      <c r="T51" s="349"/>
      <c r="U51" s="301"/>
      <c r="V51" s="349" t="s">
        <v>19</v>
      </c>
      <c r="W51" s="349"/>
      <c r="X51" s="349"/>
      <c r="Y51" s="9"/>
      <c r="Z51" s="10"/>
      <c r="AA51" s="12"/>
    </row>
    <row r="52" spans="1:42" ht="16.5" customHeight="1" x14ac:dyDescent="0.2">
      <c r="A52" s="378" t="s">
        <v>597</v>
      </c>
      <c r="B52" s="378"/>
      <c r="C52" s="378"/>
      <c r="D52" s="378"/>
      <c r="E52" s="378"/>
      <c r="F52" s="378"/>
      <c r="G52" s="378"/>
      <c r="H52" s="378"/>
      <c r="I52" s="378"/>
      <c r="J52" s="378"/>
      <c r="K52" s="378"/>
      <c r="L52" s="351"/>
      <c r="M52" s="351"/>
      <c r="N52" s="351" t="s">
        <v>596</v>
      </c>
      <c r="O52" s="351"/>
      <c r="P52" s="351"/>
      <c r="Q52" s="351"/>
      <c r="R52" s="351"/>
      <c r="S52" s="351"/>
      <c r="T52" s="351"/>
      <c r="U52" s="351"/>
      <c r="V52" s="351"/>
      <c r="W52" s="351"/>
      <c r="X52" s="351"/>
      <c r="Y52" s="6"/>
      <c r="Z52" s="12"/>
      <c r="AA52" s="12"/>
    </row>
    <row r="53" spans="1:42" x14ac:dyDescent="0.2">
      <c r="A53" s="347" t="s">
        <v>559</v>
      </c>
      <c r="B53" s="347"/>
      <c r="C53" s="347"/>
      <c r="D53" s="347"/>
      <c r="E53" s="348"/>
      <c r="F53" s="348"/>
      <c r="G53" s="348"/>
      <c r="H53" s="348"/>
      <c r="I53" s="348"/>
      <c r="J53" s="348"/>
      <c r="K53" s="348"/>
      <c r="L53" s="351"/>
      <c r="M53" s="351"/>
      <c r="N53" s="347" t="s">
        <v>559</v>
      </c>
      <c r="O53" s="347"/>
      <c r="P53" s="347"/>
      <c r="Q53" s="347"/>
      <c r="R53" s="348"/>
      <c r="S53" s="348"/>
      <c r="T53" s="348"/>
      <c r="U53" s="348"/>
      <c r="V53" s="348"/>
      <c r="W53" s="348"/>
      <c r="X53" s="348"/>
      <c r="Y53" s="10"/>
      <c r="Z53" s="12"/>
      <c r="AA53" s="12"/>
    </row>
    <row r="54" spans="1:42" ht="18" customHeight="1" x14ac:dyDescent="0.2">
      <c r="A54" s="353"/>
      <c r="B54" s="353"/>
      <c r="C54" s="353"/>
      <c r="D54" s="353"/>
      <c r="E54" s="353"/>
      <c r="F54" s="353"/>
      <c r="G54" s="353"/>
      <c r="H54" s="300"/>
      <c r="I54" s="355"/>
      <c r="J54" s="355"/>
      <c r="K54" s="355"/>
      <c r="L54" s="351"/>
      <c r="M54" s="351"/>
      <c r="N54" s="353"/>
      <c r="O54" s="353"/>
      <c r="P54" s="353"/>
      <c r="Q54" s="353"/>
      <c r="R54" s="353"/>
      <c r="S54" s="353"/>
      <c r="T54" s="353"/>
      <c r="U54" s="300"/>
      <c r="V54" s="355"/>
      <c r="W54" s="355"/>
      <c r="X54" s="355"/>
      <c r="Y54" s="10"/>
      <c r="Z54" s="12"/>
      <c r="AA54" s="12"/>
    </row>
    <row r="55" spans="1:42" x14ac:dyDescent="0.2">
      <c r="A55" s="349" t="s">
        <v>26</v>
      </c>
      <c r="B55" s="349"/>
      <c r="C55" s="349"/>
      <c r="D55" s="349"/>
      <c r="E55" s="349"/>
      <c r="F55" s="349"/>
      <c r="G55" s="349"/>
      <c r="H55" s="301"/>
      <c r="I55" s="349" t="s">
        <v>19</v>
      </c>
      <c r="J55" s="349"/>
      <c r="K55" s="349"/>
      <c r="L55" s="351"/>
      <c r="M55" s="351"/>
      <c r="N55" s="349" t="s">
        <v>26</v>
      </c>
      <c r="O55" s="349"/>
      <c r="P55" s="349"/>
      <c r="Q55" s="349"/>
      <c r="R55" s="349"/>
      <c r="S55" s="349"/>
      <c r="T55" s="349"/>
      <c r="U55" s="301"/>
      <c r="V55" s="349" t="s">
        <v>19</v>
      </c>
      <c r="W55" s="349"/>
      <c r="X55" s="349"/>
    </row>
    <row r="56" spans="1:42" ht="18" customHeight="1" x14ac:dyDescent="0.2">
      <c r="A56" s="387" t="s">
        <v>590</v>
      </c>
      <c r="B56" s="387"/>
      <c r="C56" s="387"/>
      <c r="D56" s="387"/>
      <c r="E56" s="387"/>
      <c r="F56" s="387"/>
      <c r="G56" s="387"/>
      <c r="H56" s="387"/>
      <c r="I56" s="387"/>
      <c r="J56" s="387"/>
      <c r="K56" s="387"/>
      <c r="L56" s="351"/>
      <c r="M56" s="351"/>
      <c r="N56" s="350" t="s">
        <v>38</v>
      </c>
      <c r="O56" s="350"/>
      <c r="P56" s="350"/>
      <c r="Q56" s="350"/>
      <c r="R56" s="350"/>
      <c r="S56" s="350"/>
      <c r="T56" s="350"/>
      <c r="U56" s="350"/>
      <c r="V56" s="350"/>
      <c r="W56" s="350"/>
      <c r="X56" s="350"/>
    </row>
    <row r="57" spans="1:42" x14ac:dyDescent="0.2">
      <c r="A57" s="347" t="s">
        <v>559</v>
      </c>
      <c r="B57" s="347"/>
      <c r="C57" s="347"/>
      <c r="D57" s="347"/>
      <c r="E57" s="348"/>
      <c r="F57" s="348"/>
      <c r="G57" s="348"/>
      <c r="H57" s="348"/>
      <c r="I57" s="348"/>
      <c r="J57" s="348"/>
      <c r="K57" s="348"/>
      <c r="L57" s="351"/>
      <c r="M57" s="351"/>
      <c r="N57" s="347" t="s">
        <v>559</v>
      </c>
      <c r="O57" s="347"/>
      <c r="P57" s="347"/>
      <c r="Q57" s="347"/>
      <c r="R57" s="348"/>
      <c r="S57" s="348"/>
      <c r="T57" s="348"/>
      <c r="U57" s="348"/>
      <c r="V57" s="348"/>
      <c r="W57" s="348"/>
      <c r="X57" s="348"/>
    </row>
    <row r="58" spans="1:42" ht="18" customHeight="1" x14ac:dyDescent="0.2">
      <c r="A58" s="353"/>
      <c r="B58" s="353"/>
      <c r="C58" s="353"/>
      <c r="D58" s="353"/>
      <c r="E58" s="353"/>
      <c r="F58" s="353"/>
      <c r="G58" s="353"/>
      <c r="H58" s="300"/>
      <c r="I58" s="355"/>
      <c r="J58" s="355"/>
      <c r="K58" s="355"/>
      <c r="L58" s="351"/>
      <c r="M58" s="351"/>
      <c r="N58" s="353"/>
      <c r="O58" s="353"/>
      <c r="P58" s="353"/>
      <c r="Q58" s="353"/>
      <c r="R58" s="353"/>
      <c r="S58" s="353"/>
      <c r="T58" s="353"/>
      <c r="U58" s="300"/>
      <c r="V58" s="355"/>
      <c r="W58" s="355"/>
      <c r="X58" s="355"/>
    </row>
    <row r="59" spans="1:42" x14ac:dyDescent="0.2">
      <c r="A59" s="349" t="s">
        <v>26</v>
      </c>
      <c r="B59" s="349"/>
      <c r="C59" s="349"/>
      <c r="D59" s="349"/>
      <c r="E59" s="349"/>
      <c r="F59" s="349"/>
      <c r="G59" s="349"/>
      <c r="H59" s="301"/>
      <c r="I59" s="349" t="s">
        <v>19</v>
      </c>
      <c r="J59" s="349"/>
      <c r="K59" s="349"/>
      <c r="L59" s="351"/>
      <c r="M59" s="351"/>
      <c r="N59" s="349" t="s">
        <v>26</v>
      </c>
      <c r="O59" s="349"/>
      <c r="P59" s="349"/>
      <c r="Q59" s="349"/>
      <c r="R59" s="349"/>
      <c r="S59" s="349"/>
      <c r="T59" s="349"/>
      <c r="U59" s="301"/>
      <c r="V59" s="349" t="s">
        <v>19</v>
      </c>
      <c r="W59" s="349"/>
      <c r="X59" s="349"/>
    </row>
    <row r="60" spans="1:42" ht="5.25" customHeight="1" thickBot="1" x14ac:dyDescent="0.25">
      <c r="A60" s="354"/>
      <c r="B60" s="354"/>
      <c r="C60" s="354"/>
      <c r="D60" s="354"/>
      <c r="E60" s="354"/>
      <c r="F60" s="354"/>
      <c r="G60" s="354"/>
      <c r="H60" s="354"/>
      <c r="I60" s="354"/>
      <c r="J60" s="354"/>
      <c r="K60" s="354"/>
      <c r="L60" s="354"/>
      <c r="M60" s="354"/>
      <c r="N60" s="354"/>
      <c r="O60" s="354"/>
      <c r="P60" s="354"/>
      <c r="Q60" s="354"/>
      <c r="R60" s="354"/>
      <c r="S60" s="354"/>
      <c r="T60" s="354"/>
      <c r="U60" s="354"/>
      <c r="V60" s="354"/>
      <c r="W60" s="354"/>
      <c r="X60" s="354"/>
    </row>
    <row r="61" spans="1:42" x14ac:dyDescent="0.2">
      <c r="A61" s="61" t="s">
        <v>77</v>
      </c>
      <c r="K61" s="352" t="s">
        <v>598</v>
      </c>
      <c r="L61" s="352"/>
      <c r="M61" s="352"/>
      <c r="N61" s="352"/>
      <c r="X61" s="62" t="s">
        <v>112</v>
      </c>
    </row>
  </sheetData>
  <sheetProtection password="FD2B" sheet="1" objects="1" scenarios="1"/>
  <mergeCells count="104">
    <mergeCell ref="A2:X2"/>
    <mergeCell ref="A1:X1"/>
    <mergeCell ref="A44:X44"/>
    <mergeCell ref="M4:X4"/>
    <mergeCell ref="A4:K4"/>
    <mergeCell ref="S18:X18"/>
    <mergeCell ref="A17:K17"/>
    <mergeCell ref="B14:E14"/>
    <mergeCell ref="B9:K9"/>
    <mergeCell ref="H14:L14"/>
    <mergeCell ref="G18:L18"/>
    <mergeCell ref="V7:X7"/>
    <mergeCell ref="Q8:S8"/>
    <mergeCell ref="T8:U8"/>
    <mergeCell ref="Q7:S7"/>
    <mergeCell ref="T7:U7"/>
    <mergeCell ref="M6:O6"/>
    <mergeCell ref="T5:U5"/>
    <mergeCell ref="A19:F19"/>
    <mergeCell ref="P9:X9"/>
    <mergeCell ref="V5:X5"/>
    <mergeCell ref="T6:U6"/>
    <mergeCell ref="A22:X34"/>
    <mergeCell ref="A36:X43"/>
    <mergeCell ref="N49:Q49"/>
    <mergeCell ref="N53:Q53"/>
    <mergeCell ref="R53:X53"/>
    <mergeCell ref="N55:T55"/>
    <mergeCell ref="N57:Q57"/>
    <mergeCell ref="R49:X49"/>
    <mergeCell ref="V54:X54"/>
    <mergeCell ref="V55:X55"/>
    <mergeCell ref="V50:X50"/>
    <mergeCell ref="A59:G59"/>
    <mergeCell ref="I59:K59"/>
    <mergeCell ref="A54:G54"/>
    <mergeCell ref="I54:K54"/>
    <mergeCell ref="I55:K55"/>
    <mergeCell ref="V51:X51"/>
    <mergeCell ref="N54:T54"/>
    <mergeCell ref="A58:G58"/>
    <mergeCell ref="I58:K58"/>
    <mergeCell ref="N59:T59"/>
    <mergeCell ref="B5:L5"/>
    <mergeCell ref="B6:L6"/>
    <mergeCell ref="V59:X59"/>
    <mergeCell ref="A45:X46"/>
    <mergeCell ref="A8:K8"/>
    <mergeCell ref="A21:X21"/>
    <mergeCell ref="B13:E13"/>
    <mergeCell ref="H13:L13"/>
    <mergeCell ref="B15:E15"/>
    <mergeCell ref="G19:L19"/>
    <mergeCell ref="A35:X35"/>
    <mergeCell ref="M18:R18"/>
    <mergeCell ref="M19:R19"/>
    <mergeCell ref="S19:X19"/>
    <mergeCell ref="A52:K52"/>
    <mergeCell ref="A47:X47"/>
    <mergeCell ref="V6:X6"/>
    <mergeCell ref="P6:S6"/>
    <mergeCell ref="A11:F11"/>
    <mergeCell ref="M7:P7"/>
    <mergeCell ref="P5:S5"/>
    <mergeCell ref="V8:X8"/>
    <mergeCell ref="T15:X15"/>
    <mergeCell ref="T13:X13"/>
    <mergeCell ref="T14:X14"/>
    <mergeCell ref="A18:F18"/>
    <mergeCell ref="H15:I15"/>
    <mergeCell ref="P13:S13"/>
    <mergeCell ref="P14:S14"/>
    <mergeCell ref="P15:S15"/>
    <mergeCell ref="J15:O15"/>
    <mergeCell ref="M17:X17"/>
    <mergeCell ref="E7:L7"/>
    <mergeCell ref="A7:D7"/>
    <mergeCell ref="P11:X11"/>
    <mergeCell ref="G11:G12"/>
    <mergeCell ref="H11:M12"/>
    <mergeCell ref="A49:D49"/>
    <mergeCell ref="E49:K49"/>
    <mergeCell ref="A51:G51"/>
    <mergeCell ref="N56:X56"/>
    <mergeCell ref="L48:M59"/>
    <mergeCell ref="R57:X57"/>
    <mergeCell ref="K61:N61"/>
    <mergeCell ref="N58:T58"/>
    <mergeCell ref="A60:X60"/>
    <mergeCell ref="I50:K50"/>
    <mergeCell ref="I51:K51"/>
    <mergeCell ref="N50:T50"/>
    <mergeCell ref="A53:D53"/>
    <mergeCell ref="E53:K53"/>
    <mergeCell ref="A55:G55"/>
    <mergeCell ref="A57:D57"/>
    <mergeCell ref="N52:X52"/>
    <mergeCell ref="V58:X58"/>
    <mergeCell ref="N51:T51"/>
    <mergeCell ref="A56:K56"/>
    <mergeCell ref="A48:K48"/>
    <mergeCell ref="N48:X48"/>
    <mergeCell ref="A50:G50"/>
    <mergeCell ref="E57:K57"/>
  </mergeCells>
  <phoneticPr fontId="0" type="noConversion"/>
  <printOptions horizontalCentered="1"/>
  <pageMargins left="0.5" right="0.5" top="0.5" bottom="0.25" header="0" footer="0"/>
  <pageSetup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82" r:id="rId4" name="Check Box 34">
              <controlPr defaultSize="0" autoFill="0" autoLine="0" autoPict="0">
                <anchor moveWithCells="1" sizeWithCells="1">
                  <from>
                    <xdr:col>0</xdr:col>
                    <xdr:colOff>19050</xdr:colOff>
                    <xdr:row>11</xdr:row>
                    <xdr:rowOff>57150</xdr:rowOff>
                  </from>
                  <to>
                    <xdr:col>1</xdr:col>
                    <xdr:colOff>76200</xdr:colOff>
                    <xdr:row>13</xdr:row>
                    <xdr:rowOff>0</xdr:rowOff>
                  </to>
                </anchor>
              </controlPr>
            </control>
          </mc:Choice>
        </mc:AlternateContent>
        <mc:AlternateContent xmlns:mc="http://schemas.openxmlformats.org/markup-compatibility/2006">
          <mc:Choice Requires="x14">
            <control shapeId="2083" r:id="rId5" name="Check Box 35">
              <controlPr defaultSize="0" autoFill="0" autoLine="0" autoPict="0">
                <anchor moveWithCells="1" sizeWithCells="1">
                  <from>
                    <xdr:col>0</xdr:col>
                    <xdr:colOff>19050</xdr:colOff>
                    <xdr:row>12</xdr:row>
                    <xdr:rowOff>104775</xdr:rowOff>
                  </from>
                  <to>
                    <xdr:col>1</xdr:col>
                    <xdr:colOff>76200</xdr:colOff>
                    <xdr:row>14</xdr:row>
                    <xdr:rowOff>38100</xdr:rowOff>
                  </to>
                </anchor>
              </controlPr>
            </control>
          </mc:Choice>
        </mc:AlternateContent>
        <mc:AlternateContent xmlns:mc="http://schemas.openxmlformats.org/markup-compatibility/2006">
          <mc:Choice Requires="x14">
            <control shapeId="2084" r:id="rId6" name="Check Box 36">
              <controlPr defaultSize="0" autoFill="0" autoLine="0" autoPict="0">
                <anchor moveWithCells="1" sizeWithCells="1">
                  <from>
                    <xdr:col>0</xdr:col>
                    <xdr:colOff>19050</xdr:colOff>
                    <xdr:row>13</xdr:row>
                    <xdr:rowOff>104775</xdr:rowOff>
                  </from>
                  <to>
                    <xdr:col>1</xdr:col>
                    <xdr:colOff>76200</xdr:colOff>
                    <xdr:row>15</xdr:row>
                    <xdr:rowOff>38100</xdr:rowOff>
                  </to>
                </anchor>
              </controlPr>
            </control>
          </mc:Choice>
        </mc:AlternateContent>
        <mc:AlternateContent xmlns:mc="http://schemas.openxmlformats.org/markup-compatibility/2006">
          <mc:Choice Requires="x14">
            <control shapeId="2085" r:id="rId7" name="Check Box 37">
              <controlPr defaultSize="0" autoFill="0" autoLine="0" autoPict="0">
                <anchor moveWithCells="1" sizeWithCells="1">
                  <from>
                    <xdr:col>6</xdr:col>
                    <xdr:colOff>19050</xdr:colOff>
                    <xdr:row>11</xdr:row>
                    <xdr:rowOff>57150</xdr:rowOff>
                  </from>
                  <to>
                    <xdr:col>7</xdr:col>
                    <xdr:colOff>76200</xdr:colOff>
                    <xdr:row>13</xdr:row>
                    <xdr:rowOff>0</xdr:rowOff>
                  </to>
                </anchor>
              </controlPr>
            </control>
          </mc:Choice>
        </mc:AlternateContent>
        <mc:AlternateContent xmlns:mc="http://schemas.openxmlformats.org/markup-compatibility/2006">
          <mc:Choice Requires="x14">
            <control shapeId="2086" r:id="rId8" name="Check Box 38">
              <controlPr defaultSize="0" autoFill="0" autoLine="0" autoPict="0">
                <anchor moveWithCells="1" sizeWithCells="1">
                  <from>
                    <xdr:col>6</xdr:col>
                    <xdr:colOff>19050</xdr:colOff>
                    <xdr:row>12</xdr:row>
                    <xdr:rowOff>104775</xdr:rowOff>
                  </from>
                  <to>
                    <xdr:col>7</xdr:col>
                    <xdr:colOff>76200</xdr:colOff>
                    <xdr:row>14</xdr:row>
                    <xdr:rowOff>38100</xdr:rowOff>
                  </to>
                </anchor>
              </controlPr>
            </control>
          </mc:Choice>
        </mc:AlternateContent>
        <mc:AlternateContent xmlns:mc="http://schemas.openxmlformats.org/markup-compatibility/2006">
          <mc:Choice Requires="x14">
            <control shapeId="2087" r:id="rId9" name="Check Box 39">
              <controlPr defaultSize="0" autoFill="0" autoLine="0" autoPict="0">
                <anchor moveWithCells="1" sizeWithCells="1">
                  <from>
                    <xdr:col>6</xdr:col>
                    <xdr:colOff>19050</xdr:colOff>
                    <xdr:row>13</xdr:row>
                    <xdr:rowOff>104775</xdr:rowOff>
                  </from>
                  <to>
                    <xdr:col>7</xdr:col>
                    <xdr:colOff>76200</xdr:colOff>
                    <xdr:row>15</xdr:row>
                    <xdr:rowOff>38100</xdr:rowOff>
                  </to>
                </anchor>
              </controlPr>
            </control>
          </mc:Choice>
        </mc:AlternateContent>
        <mc:AlternateContent xmlns:mc="http://schemas.openxmlformats.org/markup-compatibility/2006">
          <mc:Choice Requires="x14">
            <control shapeId="2088" r:id="rId10" name="Check Box 40">
              <controlPr defaultSize="0" autoFill="0" autoLine="0" autoPict="0">
                <anchor moveWithCells="1" sizeWithCells="1">
                  <from>
                    <xdr:col>6</xdr:col>
                    <xdr:colOff>19050</xdr:colOff>
                    <xdr:row>10</xdr:row>
                    <xdr:rowOff>57150</xdr:rowOff>
                  </from>
                  <to>
                    <xdr:col>7</xdr:col>
                    <xdr:colOff>76200</xdr:colOff>
                    <xdr:row>12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513</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82"/>
      <c r="Q5" s="404">
        <f>'Prime Detail'!Q5</f>
        <v>0</v>
      </c>
      <c r="R5" s="404"/>
      <c r="S5" s="404"/>
      <c r="T5" s="404"/>
      <c r="U5" s="404">
        <f>'Prime Detail'!U5</f>
        <v>0</v>
      </c>
      <c r="V5" s="404"/>
      <c r="W5" s="404">
        <f>'Prime Detail'!W5</f>
        <v>0</v>
      </c>
      <c r="X5" s="404"/>
      <c r="Y5" s="404"/>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5" customHeight="1" x14ac:dyDescent="0.2">
      <c r="A9" s="282"/>
      <c r="B9" s="503">
        <f>B82</f>
        <v>0</v>
      </c>
      <c r="C9" s="503"/>
      <c r="D9" s="503"/>
      <c r="E9" s="503"/>
      <c r="F9" s="503"/>
      <c r="G9" s="503"/>
      <c r="H9" s="503"/>
      <c r="I9" s="503"/>
      <c r="J9" s="503"/>
      <c r="K9" s="503"/>
      <c r="L9" s="503"/>
      <c r="M9" s="40"/>
      <c r="N9" s="282" t="s">
        <v>235</v>
      </c>
      <c r="O9" s="282"/>
      <c r="P9" s="282"/>
      <c r="Q9" s="413">
        <f>'Prime Detail'!Q9</f>
        <v>0</v>
      </c>
      <c r="R9" s="414"/>
      <c r="S9" s="414"/>
      <c r="T9" s="414"/>
      <c r="U9" s="414"/>
      <c r="V9" s="414"/>
      <c r="W9" s="414"/>
      <c r="X9" s="414"/>
      <c r="Y9" s="414"/>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514</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88"/>
      <c r="D33" s="288"/>
      <c r="E33" s="288"/>
      <c r="F33" s="288"/>
      <c r="G33" s="288"/>
      <c r="H33" s="288"/>
      <c r="I33" s="288"/>
      <c r="J33" s="288"/>
      <c r="K33" s="288"/>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515</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3"/>
      <c r="AF50" s="285"/>
      <c r="AG50" s="285"/>
      <c r="AH50" s="285"/>
      <c r="AI50" s="285"/>
      <c r="AJ50" s="283"/>
      <c r="AK50" s="285"/>
      <c r="AL50" s="285"/>
      <c r="AM50" s="285"/>
      <c r="AN50" s="285"/>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313"/>
      <c r="J58" s="129"/>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3"/>
      <c r="AF60" s="285"/>
      <c r="AG60" s="285"/>
      <c r="AH60" s="285"/>
      <c r="AI60" s="285"/>
      <c r="AJ60" s="283"/>
      <c r="AK60" s="285"/>
      <c r="AL60" s="285"/>
      <c r="AM60" s="285"/>
      <c r="AN60" s="285"/>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81" customFormat="1" ht="4.5" customHeight="1" x14ac:dyDescent="0.2">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87"/>
      <c r="B64" s="13"/>
      <c r="C64" s="288"/>
      <c r="D64" s="288"/>
      <c r="E64" s="288"/>
      <c r="F64" s="288"/>
      <c r="G64" s="288"/>
      <c r="H64" s="288"/>
      <c r="I64" s="288"/>
      <c r="J64" s="288"/>
      <c r="K64" s="288"/>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
      <c r="A66" s="153" t="s">
        <v>516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517</v>
      </c>
    </row>
    <row r="74" spans="1:40" ht="19.5" customHeight="1" x14ac:dyDescent="0.3">
      <c r="A74" s="333" t="s">
        <v>518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82"/>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82"/>
      <c r="B82" s="369"/>
      <c r="C82" s="369"/>
      <c r="D82" s="369"/>
      <c r="E82" s="369"/>
      <c r="F82" s="369"/>
      <c r="G82" s="369"/>
      <c r="H82" s="369"/>
      <c r="I82" s="369"/>
      <c r="J82" s="369"/>
      <c r="K82" s="369"/>
      <c r="L82" s="369"/>
      <c r="M82" s="40"/>
      <c r="N82" s="282" t="s">
        <v>235</v>
      </c>
      <c r="O82" s="282"/>
      <c r="P82" s="282"/>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519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520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89" t="s">
        <v>98</v>
      </c>
      <c r="D127" s="291"/>
      <c r="E127" s="291"/>
      <c r="F127" s="291"/>
      <c r="G127" s="291"/>
      <c r="H127" s="291"/>
      <c r="I127" s="291"/>
      <c r="J127" s="291"/>
      <c r="K127" s="67"/>
      <c r="L127" s="66"/>
      <c r="M127" s="42"/>
      <c r="N127" s="13"/>
      <c r="O127" s="13"/>
      <c r="P127" s="13"/>
      <c r="Q127" s="13"/>
      <c r="R127" s="13"/>
      <c r="S127" s="94"/>
      <c r="T127" s="36"/>
      <c r="V127" s="460"/>
      <c r="W127" s="460"/>
      <c r="X127" s="460"/>
      <c r="Y127" s="460"/>
    </row>
    <row r="128" spans="1:25" x14ac:dyDescent="0.2">
      <c r="A128" s="40"/>
      <c r="B128" s="289" t="s">
        <v>99</v>
      </c>
      <c r="D128" s="291"/>
      <c r="E128" s="291"/>
      <c r="F128" s="291"/>
      <c r="G128" s="291"/>
      <c r="H128" s="291"/>
      <c r="I128" s="291"/>
      <c r="J128" s="291"/>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521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89"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89"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522</v>
      </c>
    </row>
    <row r="139" spans="1:25" ht="19.5" x14ac:dyDescent="0.3">
      <c r="A139" s="333" t="s">
        <v>523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82"/>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82"/>
      <c r="B147" s="369"/>
      <c r="C147" s="369"/>
      <c r="D147" s="369"/>
      <c r="E147" s="369"/>
      <c r="F147" s="369"/>
      <c r="G147" s="369"/>
      <c r="H147" s="369"/>
      <c r="I147" s="369"/>
      <c r="J147" s="369"/>
      <c r="K147" s="369"/>
      <c r="L147" s="369"/>
      <c r="M147" s="40"/>
      <c r="N147" s="282" t="s">
        <v>235</v>
      </c>
      <c r="O147" s="282"/>
      <c r="P147" s="282"/>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524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525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60"/>
      <c r="W192" s="460"/>
      <c r="X192" s="460"/>
      <c r="Y192" s="460"/>
    </row>
    <row r="193" spans="1:25" x14ac:dyDescent="0.2">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526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89"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527</v>
      </c>
    </row>
    <row r="204" spans="1:25" ht="19.5" x14ac:dyDescent="0.3">
      <c r="A204" s="333" t="s">
        <v>528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82"/>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82"/>
      <c r="B212" s="369"/>
      <c r="C212" s="369"/>
      <c r="D212" s="369"/>
      <c r="E212" s="369"/>
      <c r="F212" s="369"/>
      <c r="G212" s="369"/>
      <c r="H212" s="369"/>
      <c r="I212" s="369"/>
      <c r="J212" s="369"/>
      <c r="K212" s="369"/>
      <c r="L212" s="369"/>
      <c r="M212" s="40"/>
      <c r="N212" s="282" t="s">
        <v>235</v>
      </c>
      <c r="O212" s="282"/>
      <c r="P212" s="282"/>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529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530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60"/>
      <c r="W257" s="460"/>
      <c r="X257" s="460"/>
      <c r="Y257" s="460"/>
    </row>
    <row r="258" spans="1:41" x14ac:dyDescent="0.2">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531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89"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532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904"/>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533</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82"/>
      <c r="Q5" s="404">
        <f>'Prime Detail'!Q5</f>
        <v>0</v>
      </c>
      <c r="R5" s="404"/>
      <c r="S5" s="404"/>
      <c r="T5" s="404"/>
      <c r="U5" s="404">
        <f>'Prime Detail'!U5</f>
        <v>0</v>
      </c>
      <c r="V5" s="404"/>
      <c r="W5" s="404">
        <f>'Prime Detail'!W5</f>
        <v>0</v>
      </c>
      <c r="X5" s="404"/>
      <c r="Y5" s="404"/>
      <c r="Z5" s="50"/>
      <c r="AA5" s="283"/>
      <c r="AB5" s="283"/>
      <c r="AC5" s="283"/>
      <c r="AD5" s="283"/>
      <c r="AE5" s="283"/>
      <c r="AF5" s="283"/>
      <c r="AG5" s="283"/>
      <c r="AH5" s="283"/>
      <c r="AI5" s="283"/>
      <c r="AJ5" s="283"/>
      <c r="AK5" s="283"/>
      <c r="AL5" s="283"/>
      <c r="AM5" s="283"/>
      <c r="AN5" s="283"/>
      <c r="AO5" s="283"/>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83"/>
      <c r="AB6" s="283"/>
      <c r="AC6" s="283"/>
      <c r="AD6" s="283"/>
      <c r="AE6" s="283"/>
      <c r="AF6" s="283"/>
      <c r="AG6" s="283"/>
      <c r="AH6" s="283"/>
      <c r="AI6" s="283"/>
      <c r="AJ6" s="283"/>
      <c r="AK6" s="283"/>
      <c r="AL6" s="283"/>
      <c r="AM6" s="283"/>
      <c r="AN6" s="283"/>
      <c r="AO6" s="283"/>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83"/>
      <c r="AB7" s="283"/>
      <c r="AC7" s="283"/>
      <c r="AD7" s="283"/>
      <c r="AE7" s="283"/>
      <c r="AF7" s="283"/>
      <c r="AG7" s="283"/>
      <c r="AH7" s="283"/>
      <c r="AI7" s="283"/>
      <c r="AJ7" s="283"/>
      <c r="AK7" s="283"/>
      <c r="AL7" s="283"/>
      <c r="AM7" s="283"/>
      <c r="AN7" s="283"/>
      <c r="AO7" s="283"/>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83"/>
      <c r="AB8" s="283"/>
      <c r="AC8" s="283"/>
      <c r="AD8" s="283"/>
      <c r="AE8" s="283"/>
      <c r="AF8" s="283"/>
      <c r="AG8" s="283"/>
      <c r="AH8" s="283"/>
      <c r="AI8" s="283"/>
      <c r="AJ8" s="283"/>
      <c r="AK8" s="283"/>
      <c r="AL8" s="283"/>
      <c r="AM8" s="283"/>
      <c r="AN8" s="283"/>
      <c r="AO8" s="283"/>
      <c r="AP8" s="40"/>
      <c r="AQ8" s="40"/>
      <c r="AR8" s="40"/>
      <c r="AS8" s="40"/>
      <c r="AT8" s="40"/>
      <c r="AU8" s="40"/>
      <c r="AV8" s="40"/>
      <c r="AW8" s="40"/>
      <c r="AX8" s="40"/>
      <c r="AY8" s="40"/>
      <c r="AZ8" s="40"/>
      <c r="BA8" s="40"/>
      <c r="BB8" s="40"/>
    </row>
    <row r="9" spans="1:54" s="3" customFormat="1" ht="15.95" customHeight="1" x14ac:dyDescent="0.2">
      <c r="A9" s="282"/>
      <c r="B9" s="503">
        <f>B82</f>
        <v>0</v>
      </c>
      <c r="C9" s="503"/>
      <c r="D9" s="503"/>
      <c r="E9" s="503"/>
      <c r="F9" s="503"/>
      <c r="G9" s="503"/>
      <c r="H9" s="503"/>
      <c r="I9" s="503"/>
      <c r="J9" s="503"/>
      <c r="K9" s="503"/>
      <c r="L9" s="503"/>
      <c r="M9" s="40"/>
      <c r="N9" s="282" t="s">
        <v>235</v>
      </c>
      <c r="O9" s="282"/>
      <c r="P9" s="282"/>
      <c r="Q9" s="413">
        <f>'Prime Detail'!Q9</f>
        <v>0</v>
      </c>
      <c r="R9" s="414"/>
      <c r="S9" s="414"/>
      <c r="T9" s="414"/>
      <c r="U9" s="414"/>
      <c r="V9" s="414"/>
      <c r="W9" s="414"/>
      <c r="X9" s="414"/>
      <c r="Y9" s="414"/>
      <c r="Z9" s="50"/>
      <c r="AA9" s="101"/>
      <c r="AB9" s="101"/>
      <c r="AC9" s="101"/>
      <c r="AD9" s="101"/>
      <c r="AE9" s="283"/>
      <c r="AF9" s="101"/>
      <c r="AG9" s="101"/>
      <c r="AH9" s="101"/>
      <c r="AI9" s="101"/>
      <c r="AJ9" s="283"/>
      <c r="AK9" s="101"/>
      <c r="AL9" s="101"/>
      <c r="AM9" s="101"/>
      <c r="AN9" s="101"/>
      <c r="AO9" s="283"/>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534</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83"/>
      <c r="B12" s="52"/>
      <c r="C12" s="51"/>
      <c r="D12" s="51"/>
      <c r="E12" s="50"/>
      <c r="F12" s="47"/>
      <c r="G12" s="49"/>
      <c r="H12" s="285"/>
      <c r="I12" s="285"/>
      <c r="J12" s="285"/>
      <c r="K12" s="285"/>
      <c r="L12" s="50"/>
      <c r="M12" s="47"/>
      <c r="N12" s="49"/>
      <c r="O12" s="290"/>
      <c r="P12" s="290"/>
      <c r="Q12" s="290"/>
      <c r="R12" s="46"/>
      <c r="S12" s="46"/>
      <c r="T12" s="46"/>
      <c r="U12" s="45"/>
      <c r="V12" s="285"/>
      <c r="W12" s="285"/>
      <c r="X12" s="285"/>
      <c r="Y12" s="285"/>
      <c r="Z12" s="50"/>
      <c r="AA12" s="283"/>
      <c r="AB12" s="283"/>
      <c r="AC12" s="283"/>
      <c r="AD12" s="283"/>
      <c r="AE12" s="283"/>
      <c r="AF12" s="283"/>
      <c r="AG12" s="283"/>
      <c r="AH12" s="283"/>
      <c r="AI12" s="283"/>
      <c r="AJ12" s="283"/>
      <c r="AK12" s="283"/>
      <c r="AL12" s="283"/>
      <c r="AM12" s="283"/>
      <c r="AN12" s="283"/>
      <c r="AO12" s="283"/>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313"/>
      <c r="M30" s="313"/>
      <c r="N30" s="313"/>
      <c r="O30" s="313"/>
      <c r="P30" s="313"/>
      <c r="Q30" s="132"/>
      <c r="R30" s="132"/>
      <c r="S30" s="132"/>
      <c r="T30" s="132"/>
      <c r="U30" s="312"/>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87"/>
      <c r="B32" s="288"/>
      <c r="C32" s="288"/>
      <c r="D32" s="288"/>
      <c r="E32" s="288"/>
      <c r="F32" s="288"/>
      <c r="G32" s="288"/>
      <c r="H32" s="288"/>
      <c r="I32" s="288"/>
      <c r="J32" s="288"/>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88"/>
      <c r="D33" s="288"/>
      <c r="E33" s="288"/>
      <c r="F33" s="288"/>
      <c r="G33" s="288"/>
      <c r="H33" s="288"/>
      <c r="I33" s="288"/>
      <c r="J33" s="288"/>
      <c r="K33" s="288"/>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535</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85"/>
      <c r="W36" s="285"/>
      <c r="X36" s="285"/>
      <c r="Y36" s="285"/>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83"/>
      <c r="AF48" s="285"/>
      <c r="AG48" s="285"/>
      <c r="AH48" s="285"/>
      <c r="AI48" s="285"/>
      <c r="AJ48" s="283"/>
      <c r="AK48" s="285"/>
      <c r="AL48" s="285"/>
      <c r="AM48" s="285"/>
      <c r="AN48" s="285"/>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83"/>
      <c r="AF50" s="285"/>
      <c r="AG50" s="285"/>
      <c r="AH50" s="285"/>
      <c r="AI50" s="285"/>
      <c r="AJ50" s="283"/>
      <c r="AK50" s="285"/>
      <c r="AL50" s="285"/>
      <c r="AM50" s="285"/>
      <c r="AN50" s="285"/>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83"/>
      <c r="AF52" s="285"/>
      <c r="AG52" s="285"/>
      <c r="AH52" s="285"/>
      <c r="AI52" s="285"/>
      <c r="AJ52" s="283"/>
      <c r="AK52" s="285"/>
      <c r="AL52" s="285"/>
      <c r="AM52" s="285"/>
      <c r="AN52" s="285"/>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83"/>
      <c r="AF54" s="285"/>
      <c r="AG54" s="285"/>
      <c r="AH54" s="285"/>
      <c r="AI54" s="285"/>
      <c r="AJ54" s="283"/>
      <c r="AK54" s="285"/>
      <c r="AL54" s="285"/>
      <c r="AM54" s="285"/>
      <c r="AN54" s="285"/>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83"/>
      <c r="AF58" s="285"/>
      <c r="AG58" s="285"/>
      <c r="AH58" s="285"/>
      <c r="AI58" s="285"/>
      <c r="AJ58" s="283"/>
      <c r="AK58" s="285"/>
      <c r="AL58" s="285"/>
      <c r="AM58" s="285"/>
      <c r="AN58" s="285"/>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83"/>
      <c r="AF59" s="285"/>
      <c r="AG59" s="285"/>
      <c r="AH59" s="285"/>
      <c r="AI59" s="285"/>
      <c r="AJ59" s="283"/>
      <c r="AK59" s="285"/>
      <c r="AL59" s="285"/>
      <c r="AM59" s="285"/>
      <c r="AN59" s="285"/>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83"/>
      <c r="AF60" s="285"/>
      <c r="AG60" s="285"/>
      <c r="AH60" s="285"/>
      <c r="AI60" s="285"/>
      <c r="AJ60" s="283"/>
      <c r="AK60" s="285"/>
      <c r="AL60" s="285"/>
      <c r="AM60" s="285"/>
      <c r="AN60" s="285"/>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83"/>
      <c r="AF61" s="285"/>
      <c r="AG61" s="285"/>
      <c r="AH61" s="285"/>
      <c r="AI61" s="285"/>
      <c r="AJ61" s="283"/>
      <c r="AK61" s="285"/>
      <c r="AL61" s="285"/>
      <c r="AM61" s="285"/>
      <c r="AN61" s="285"/>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81" customFormat="1" ht="4.5" customHeight="1" x14ac:dyDescent="0.2">
      <c r="A63" s="287"/>
      <c r="B63" s="288"/>
      <c r="C63" s="288"/>
      <c r="D63" s="288"/>
      <c r="E63" s="288"/>
      <c r="F63" s="288"/>
      <c r="G63" s="288"/>
      <c r="H63" s="288"/>
      <c r="I63" s="288"/>
      <c r="J63" s="288"/>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87"/>
      <c r="B64" s="13"/>
      <c r="C64" s="288"/>
      <c r="D64" s="288"/>
      <c r="E64" s="288"/>
      <c r="F64" s="288"/>
      <c r="G64" s="288"/>
      <c r="H64" s="288"/>
      <c r="I64" s="288"/>
      <c r="J64" s="288"/>
      <c r="K64" s="288"/>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83"/>
      <c r="AF65" s="285"/>
      <c r="AG65" s="285"/>
      <c r="AH65" s="285"/>
      <c r="AI65" s="285"/>
      <c r="AJ65" s="283"/>
      <c r="AK65" s="285"/>
      <c r="AL65" s="285"/>
      <c r="AM65" s="285"/>
      <c r="AN65" s="285"/>
    </row>
    <row r="66" spans="1:40" ht="15" customHeight="1" x14ac:dyDescent="0.2">
      <c r="A66" s="153" t="s">
        <v>536</v>
      </c>
      <c r="B66" s="154"/>
      <c r="C66" s="155"/>
      <c r="D66" s="155"/>
      <c r="E66" s="156"/>
      <c r="F66" s="157"/>
      <c r="G66" s="158"/>
      <c r="H66" s="159"/>
      <c r="I66" s="159"/>
      <c r="J66" s="159"/>
      <c r="K66" s="159"/>
      <c r="L66" s="284"/>
      <c r="M66" s="284"/>
      <c r="N66" s="284"/>
      <c r="O66" s="284"/>
      <c r="P66" s="160"/>
      <c r="Q66" s="284"/>
      <c r="R66" s="284"/>
      <c r="S66" s="284"/>
      <c r="T66" s="284"/>
      <c r="U66" s="161"/>
      <c r="V66" s="284"/>
      <c r="W66" s="284"/>
      <c r="X66" s="284"/>
      <c r="Y66" s="284"/>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85"/>
      <c r="W67" s="285"/>
      <c r="X67" s="285"/>
      <c r="Y67" s="285"/>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86"/>
      <c r="W70" s="286"/>
      <c r="X70" s="286"/>
      <c r="Y70" s="286"/>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86"/>
      <c r="W71" s="286"/>
      <c r="X71" s="286"/>
      <c r="Y71" s="286"/>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537</v>
      </c>
    </row>
    <row r="74" spans="1:40" ht="19.5" customHeight="1" x14ac:dyDescent="0.3">
      <c r="A74" s="333" t="s">
        <v>538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82"/>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82"/>
      <c r="B82" s="369"/>
      <c r="C82" s="369"/>
      <c r="D82" s="369"/>
      <c r="E82" s="369"/>
      <c r="F82" s="369"/>
      <c r="G82" s="369"/>
      <c r="H82" s="369"/>
      <c r="I82" s="369"/>
      <c r="J82" s="369"/>
      <c r="K82" s="369"/>
      <c r="L82" s="369"/>
      <c r="M82" s="40"/>
      <c r="N82" s="282" t="s">
        <v>235</v>
      </c>
      <c r="O82" s="282"/>
      <c r="P82" s="282"/>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539</v>
      </c>
      <c r="B84" s="154"/>
      <c r="C84" s="155"/>
      <c r="D84" s="155"/>
      <c r="E84" s="156"/>
      <c r="F84" s="157"/>
      <c r="G84" s="158"/>
      <c r="H84" s="159"/>
      <c r="I84" s="159"/>
      <c r="J84" s="159"/>
      <c r="K84" s="159"/>
      <c r="L84" s="284"/>
      <c r="M84" s="284"/>
      <c r="N84" s="284"/>
      <c r="O84" s="284"/>
      <c r="P84" s="160"/>
      <c r="Q84" s="284"/>
      <c r="R84" s="284"/>
      <c r="S84" s="284"/>
      <c r="T84" s="284"/>
      <c r="U84" s="161"/>
      <c r="V84" s="284"/>
      <c r="W84" s="284"/>
      <c r="X84" s="284"/>
      <c r="Y84" s="284"/>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540</v>
      </c>
      <c r="B116" s="154"/>
      <c r="C116" s="155"/>
      <c r="D116" s="155"/>
      <c r="E116" s="156"/>
      <c r="F116" s="157"/>
      <c r="G116" s="158"/>
      <c r="H116" s="159"/>
      <c r="I116" s="159"/>
      <c r="J116" s="159"/>
      <c r="K116" s="159"/>
      <c r="L116" s="284"/>
      <c r="M116" s="284"/>
      <c r="N116" s="284"/>
      <c r="O116" s="284"/>
      <c r="P116" s="160"/>
      <c r="Q116" s="284"/>
      <c r="R116" s="284"/>
      <c r="S116" s="284"/>
      <c r="T116" s="284"/>
      <c r="U116" s="161"/>
      <c r="V116" s="284"/>
      <c r="W116" s="284"/>
      <c r="X116" s="284"/>
      <c r="Y116" s="284"/>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85"/>
      <c r="W119" s="285"/>
      <c r="X119" s="285"/>
      <c r="Y119" s="285"/>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85"/>
      <c r="W121" s="285"/>
      <c r="X121" s="285"/>
      <c r="Y121" s="285"/>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85"/>
      <c r="W123" s="285"/>
      <c r="X123" s="285"/>
      <c r="Y123" s="285"/>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85"/>
      <c r="X125" s="285"/>
      <c r="Y125" s="285"/>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89" t="s">
        <v>98</v>
      </c>
      <c r="D127" s="291"/>
      <c r="E127" s="291"/>
      <c r="F127" s="291"/>
      <c r="G127" s="291"/>
      <c r="H127" s="291"/>
      <c r="I127" s="291"/>
      <c r="J127" s="291"/>
      <c r="K127" s="67"/>
      <c r="L127" s="66"/>
      <c r="M127" s="42"/>
      <c r="N127" s="13"/>
      <c r="O127" s="13"/>
      <c r="P127" s="13"/>
      <c r="Q127" s="13"/>
      <c r="R127" s="13"/>
      <c r="S127" s="94"/>
      <c r="T127" s="36"/>
      <c r="V127" s="460"/>
      <c r="W127" s="460"/>
      <c r="X127" s="460"/>
      <c r="Y127" s="460"/>
    </row>
    <row r="128" spans="1:25" x14ac:dyDescent="0.2">
      <c r="A128" s="40"/>
      <c r="B128" s="289" t="s">
        <v>99</v>
      </c>
      <c r="D128" s="291"/>
      <c r="E128" s="291"/>
      <c r="F128" s="291"/>
      <c r="G128" s="291"/>
      <c r="H128" s="291"/>
      <c r="I128" s="291"/>
      <c r="J128" s="291"/>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541</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85"/>
      <c r="W131" s="285"/>
      <c r="X131" s="285"/>
      <c r="Y131" s="285"/>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85"/>
      <c r="X133" s="285"/>
      <c r="Y133" s="285"/>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89"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89"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542</v>
      </c>
    </row>
    <row r="139" spans="1:25" ht="19.5" x14ac:dyDescent="0.3">
      <c r="A139" s="333" t="s">
        <v>543</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82"/>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82"/>
      <c r="B147" s="369"/>
      <c r="C147" s="369"/>
      <c r="D147" s="369"/>
      <c r="E147" s="369"/>
      <c r="F147" s="369"/>
      <c r="G147" s="369"/>
      <c r="H147" s="369"/>
      <c r="I147" s="369"/>
      <c r="J147" s="369"/>
      <c r="K147" s="369"/>
      <c r="L147" s="369"/>
      <c r="M147" s="40"/>
      <c r="N147" s="282" t="s">
        <v>235</v>
      </c>
      <c r="O147" s="282"/>
      <c r="P147" s="282"/>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544</v>
      </c>
      <c r="B149" s="154"/>
      <c r="C149" s="155"/>
      <c r="D149" s="155"/>
      <c r="E149" s="156"/>
      <c r="F149" s="157"/>
      <c r="G149" s="158"/>
      <c r="H149" s="159"/>
      <c r="I149" s="159"/>
      <c r="J149" s="159"/>
      <c r="K149" s="159"/>
      <c r="L149" s="284"/>
      <c r="M149" s="284"/>
      <c r="N149" s="284"/>
      <c r="O149" s="284"/>
      <c r="P149" s="160"/>
      <c r="Q149" s="284"/>
      <c r="R149" s="284"/>
      <c r="S149" s="284"/>
      <c r="T149" s="284"/>
      <c r="U149" s="161"/>
      <c r="V149" s="284"/>
      <c r="W149" s="284"/>
      <c r="X149" s="284"/>
      <c r="Y149" s="284"/>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545</v>
      </c>
      <c r="B181" s="154"/>
      <c r="C181" s="155"/>
      <c r="D181" s="155"/>
      <c r="E181" s="156"/>
      <c r="F181" s="157"/>
      <c r="G181" s="158"/>
      <c r="H181" s="159"/>
      <c r="I181" s="159"/>
      <c r="J181" s="159"/>
      <c r="K181" s="159"/>
      <c r="L181" s="284"/>
      <c r="M181" s="284"/>
      <c r="N181" s="284"/>
      <c r="O181" s="284"/>
      <c r="P181" s="160"/>
      <c r="Q181" s="284"/>
      <c r="R181" s="284"/>
      <c r="S181" s="284"/>
      <c r="T181" s="284"/>
      <c r="U181" s="161"/>
      <c r="V181" s="284"/>
      <c r="W181" s="284"/>
      <c r="X181" s="284"/>
      <c r="Y181" s="284"/>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13"/>
      <c r="B183" s="40" t="s">
        <v>103</v>
      </c>
      <c r="C183" s="13"/>
      <c r="D183" s="40"/>
      <c r="E183" s="40"/>
      <c r="F183" s="40"/>
      <c r="G183" s="40"/>
      <c r="H183" s="40"/>
      <c r="I183" s="40"/>
      <c r="J183" s="40"/>
      <c r="K183" s="40"/>
      <c r="L183" s="40"/>
      <c r="M183" s="40"/>
      <c r="N183" s="40"/>
      <c r="O183" s="13"/>
      <c r="P183" s="13"/>
      <c r="Q183" s="13"/>
      <c r="R183" s="13"/>
      <c r="S183" s="94"/>
      <c r="T183" s="38"/>
      <c r="U183" s="304"/>
      <c r="V183" s="460"/>
      <c r="W183" s="460"/>
      <c r="X183" s="460"/>
      <c r="Y183" s="460"/>
    </row>
    <row r="184" spans="1:25" ht="4.5" customHeight="1" x14ac:dyDescent="0.2">
      <c r="A184" s="40"/>
      <c r="B184" s="40"/>
      <c r="C184" s="13"/>
      <c r="D184" s="40"/>
      <c r="E184" s="40"/>
      <c r="F184" s="40"/>
      <c r="G184" s="40"/>
      <c r="H184" s="40"/>
      <c r="I184" s="40"/>
      <c r="J184" s="40"/>
      <c r="K184" s="40"/>
      <c r="L184" s="40"/>
      <c r="M184" s="40"/>
      <c r="N184" s="40"/>
      <c r="O184" s="13"/>
      <c r="P184" s="13"/>
      <c r="Q184" s="13"/>
      <c r="R184" s="13"/>
      <c r="S184" s="94"/>
      <c r="T184" s="38"/>
      <c r="U184" s="296"/>
      <c r="V184" s="296"/>
      <c r="W184" s="296"/>
      <c r="X184" s="296"/>
      <c r="Y184" s="296"/>
    </row>
    <row r="185" spans="1:25" x14ac:dyDescent="0.2">
      <c r="A185" s="13"/>
      <c r="B185" s="94" t="s">
        <v>189</v>
      </c>
      <c r="C185" s="13"/>
      <c r="D185" s="94"/>
      <c r="E185" s="94"/>
      <c r="F185" s="94"/>
      <c r="G185" s="94"/>
      <c r="H185" s="94"/>
      <c r="I185" s="94"/>
      <c r="J185" s="94"/>
      <c r="K185" s="94"/>
      <c r="L185" s="94"/>
      <c r="M185" s="94"/>
      <c r="N185" s="94"/>
      <c r="O185" s="13"/>
      <c r="P185" s="13"/>
      <c r="Q185" s="13"/>
      <c r="R185" s="13"/>
      <c r="S185" s="94"/>
      <c r="T185" s="38"/>
      <c r="U185" s="304"/>
      <c r="V185" s="460"/>
      <c r="W185" s="460"/>
      <c r="X185" s="460"/>
      <c r="Y185" s="460"/>
    </row>
    <row r="186" spans="1:25" ht="4.5" customHeight="1" x14ac:dyDescent="0.2">
      <c r="A186" s="40"/>
      <c r="B186" s="94"/>
      <c r="C186" s="13"/>
      <c r="D186" s="94"/>
      <c r="E186" s="94"/>
      <c r="F186" s="94"/>
      <c r="G186" s="94"/>
      <c r="H186" s="94"/>
      <c r="I186" s="94"/>
      <c r="J186" s="94"/>
      <c r="K186" s="94"/>
      <c r="L186" s="94"/>
      <c r="M186" s="94"/>
      <c r="N186" s="94"/>
      <c r="O186" s="13"/>
      <c r="P186" s="13"/>
      <c r="Q186" s="13"/>
      <c r="R186" s="13"/>
      <c r="S186" s="94"/>
      <c r="T186" s="38"/>
      <c r="U186" s="296"/>
      <c r="V186" s="296"/>
      <c r="W186" s="296"/>
      <c r="X186" s="296"/>
      <c r="Y186" s="296"/>
    </row>
    <row r="187" spans="1:25" x14ac:dyDescent="0.2">
      <c r="A187" s="13"/>
      <c r="B187" s="94" t="s">
        <v>190</v>
      </c>
      <c r="C187" s="13"/>
      <c r="D187" s="94"/>
      <c r="E187" s="94"/>
      <c r="F187" s="94"/>
      <c r="G187" s="94"/>
      <c r="H187" s="94"/>
      <c r="I187" s="94"/>
      <c r="J187" s="94"/>
      <c r="K187" s="94"/>
      <c r="L187" s="94"/>
      <c r="M187" s="94"/>
      <c r="N187" s="94"/>
      <c r="O187" s="13"/>
      <c r="P187" s="13"/>
      <c r="Q187" s="13"/>
      <c r="R187" s="13"/>
      <c r="S187" s="94"/>
      <c r="T187" s="38"/>
      <c r="U187" s="304"/>
      <c r="V187" s="460"/>
      <c r="W187" s="460"/>
      <c r="X187" s="460"/>
      <c r="Y187" s="460"/>
    </row>
    <row r="188" spans="1:25" ht="4.5" customHeight="1" x14ac:dyDescent="0.2">
      <c r="A188" s="40"/>
      <c r="B188" s="94"/>
      <c r="C188" s="13"/>
      <c r="D188" s="94"/>
      <c r="E188" s="94"/>
      <c r="F188" s="94"/>
      <c r="G188" s="94"/>
      <c r="H188" s="94"/>
      <c r="I188" s="94"/>
      <c r="J188" s="94"/>
      <c r="K188" s="94"/>
      <c r="L188" s="94"/>
      <c r="M188" s="94"/>
      <c r="N188" s="94"/>
      <c r="O188" s="13"/>
      <c r="P188" s="13"/>
      <c r="Q188" s="13"/>
      <c r="R188" s="13"/>
      <c r="S188" s="94"/>
      <c r="T188" s="38"/>
      <c r="U188" s="296"/>
      <c r="V188" s="296"/>
      <c r="W188" s="296"/>
      <c r="X188" s="296"/>
      <c r="Y188" s="296"/>
    </row>
    <row r="189" spans="1:25" x14ac:dyDescent="0.2">
      <c r="A189" s="13"/>
      <c r="B189" s="94" t="s">
        <v>167</v>
      </c>
      <c r="C189" s="13"/>
      <c r="D189" s="94"/>
      <c r="E189" s="94"/>
      <c r="F189" s="94"/>
      <c r="G189" s="94"/>
      <c r="H189" s="94"/>
      <c r="I189" s="94"/>
      <c r="J189" s="94"/>
      <c r="K189" s="94"/>
      <c r="L189" s="94"/>
      <c r="M189" s="94"/>
      <c r="N189" s="94"/>
      <c r="O189" s="13"/>
      <c r="P189" s="13"/>
      <c r="Q189" s="13"/>
      <c r="R189" s="13"/>
      <c r="S189" s="94"/>
      <c r="T189" s="38"/>
      <c r="U189" s="304"/>
      <c r="V189" s="460"/>
      <c r="W189" s="460"/>
      <c r="X189" s="460"/>
      <c r="Y189" s="460"/>
    </row>
    <row r="190" spans="1:25" ht="4.5" customHeight="1" x14ac:dyDescent="0.2">
      <c r="A190" s="40"/>
      <c r="B190" s="94"/>
      <c r="C190" s="13"/>
      <c r="D190" s="94"/>
      <c r="E190" s="94"/>
      <c r="F190" s="94"/>
      <c r="G190" s="94"/>
      <c r="H190" s="94"/>
      <c r="I190" s="94"/>
      <c r="J190" s="94"/>
      <c r="K190" s="94"/>
      <c r="L190" s="94"/>
      <c r="M190" s="94"/>
      <c r="N190" s="94"/>
      <c r="O190" s="94"/>
      <c r="P190" s="94"/>
      <c r="Q190" s="94"/>
      <c r="R190" s="40"/>
      <c r="S190" s="94"/>
      <c r="T190" s="94"/>
      <c r="U190" s="77"/>
      <c r="V190" s="36"/>
      <c r="W190" s="296"/>
      <c r="X190" s="296"/>
      <c r="Y190" s="296"/>
    </row>
    <row r="191" spans="1:25" ht="12" customHeight="1" x14ac:dyDescent="0.2">
      <c r="A191" s="13"/>
      <c r="B191" s="94" t="s">
        <v>96</v>
      </c>
      <c r="C191" s="13"/>
      <c r="D191" s="13"/>
      <c r="E191" s="13"/>
      <c r="F191" s="13"/>
      <c r="G191" s="13"/>
      <c r="H191" s="13"/>
      <c r="I191" s="13"/>
      <c r="J191" s="13"/>
      <c r="K191" s="13"/>
      <c r="L191" s="13"/>
      <c r="M191" s="13"/>
      <c r="N191" s="13"/>
      <c r="O191" s="13"/>
      <c r="P191" s="13"/>
      <c r="Q191" s="13"/>
      <c r="R191" s="13"/>
      <c r="S191" s="13"/>
      <c r="T191" s="38"/>
      <c r="U191" s="98"/>
      <c r="V191" s="13"/>
      <c r="W191" s="13"/>
      <c r="X191" s="13"/>
      <c r="Y191" s="13"/>
    </row>
    <row r="192" spans="1:25" x14ac:dyDescent="0.2">
      <c r="A192" s="40"/>
      <c r="B192" s="13"/>
      <c r="C192" s="289" t="s">
        <v>98</v>
      </c>
      <c r="D192" s="291"/>
      <c r="E192" s="291"/>
      <c r="F192" s="291"/>
      <c r="G192" s="291"/>
      <c r="H192" s="291"/>
      <c r="I192" s="291"/>
      <c r="J192" s="291"/>
      <c r="K192" s="67"/>
      <c r="L192" s="66"/>
      <c r="M192" s="42"/>
      <c r="N192" s="13"/>
      <c r="O192" s="13"/>
      <c r="P192" s="13"/>
      <c r="Q192" s="13"/>
      <c r="R192" s="13"/>
      <c r="S192" s="94"/>
      <c r="T192" s="36"/>
      <c r="U192" s="304"/>
      <c r="V192" s="460"/>
      <c r="W192" s="460"/>
      <c r="X192" s="460"/>
      <c r="Y192" s="460"/>
    </row>
    <row r="193" spans="1:25" x14ac:dyDescent="0.2">
      <c r="A193" s="40"/>
      <c r="B193" s="13"/>
      <c r="C193" s="289" t="s">
        <v>99</v>
      </c>
      <c r="D193" s="291"/>
      <c r="E193" s="291"/>
      <c r="F193" s="291"/>
      <c r="G193" s="291"/>
      <c r="H193" s="291"/>
      <c r="I193" s="291"/>
      <c r="J193" s="291"/>
      <c r="K193" s="13"/>
      <c r="L193" s="13"/>
      <c r="M193" s="42"/>
      <c r="N193" s="13"/>
      <c r="O193" s="13"/>
      <c r="P193" s="13"/>
      <c r="Q193" s="13"/>
      <c r="R193" s="13"/>
      <c r="S193" s="94"/>
      <c r="T193" s="110"/>
      <c r="U193" s="304"/>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546</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96"/>
      <c r="W196" s="296"/>
      <c r="X196" s="296"/>
      <c r="Y196" s="296"/>
    </row>
    <row r="197" spans="1:25" x14ac:dyDescent="0.2">
      <c r="A197" s="13"/>
      <c r="B197" s="94" t="s">
        <v>188</v>
      </c>
      <c r="C197" s="13"/>
      <c r="D197" s="94"/>
      <c r="E197" s="94"/>
      <c r="F197" s="94"/>
      <c r="G197" s="94"/>
      <c r="H197" s="94"/>
      <c r="I197" s="94"/>
      <c r="J197" s="94"/>
      <c r="K197" s="94"/>
      <c r="L197" s="94"/>
      <c r="M197" s="94"/>
      <c r="N197" s="36"/>
      <c r="O197" s="13"/>
      <c r="P197" s="13"/>
      <c r="Q197" s="94"/>
      <c r="R197" s="40"/>
      <c r="S197" s="94"/>
      <c r="T197" s="36"/>
      <c r="U197" s="77"/>
      <c r="V197" s="36"/>
      <c r="W197" s="110"/>
      <c r="X197" s="458"/>
      <c r="Y197" s="458"/>
    </row>
    <row r="198" spans="1:25" ht="4.5" customHeight="1" x14ac:dyDescent="0.2">
      <c r="A198" s="40"/>
      <c r="B198" s="94"/>
      <c r="C198" s="13"/>
      <c r="D198" s="13"/>
      <c r="E198" s="13"/>
      <c r="F198" s="13"/>
      <c r="G198" s="13"/>
      <c r="H198" s="13"/>
      <c r="I198" s="13"/>
      <c r="J198" s="13"/>
      <c r="K198" s="13"/>
      <c r="L198" s="13"/>
      <c r="M198" s="13"/>
      <c r="N198" s="13"/>
      <c r="O198" s="13"/>
      <c r="P198" s="13"/>
      <c r="Q198" s="13"/>
      <c r="R198" s="13"/>
      <c r="S198" s="94"/>
      <c r="T198" s="36"/>
      <c r="U198" s="77"/>
      <c r="V198" s="36"/>
      <c r="W198" s="296"/>
      <c r="X198" s="296"/>
      <c r="Y198" s="296"/>
    </row>
    <row r="199" spans="1:25" ht="12" customHeight="1" x14ac:dyDescent="0.2">
      <c r="A199" s="13"/>
      <c r="B199" s="94" t="s">
        <v>97</v>
      </c>
      <c r="C199" s="13"/>
      <c r="D199" s="94"/>
      <c r="E199" s="94"/>
      <c r="F199" s="94"/>
      <c r="G199" s="94"/>
      <c r="H199" s="94"/>
      <c r="I199" s="94"/>
      <c r="J199" s="94"/>
      <c r="K199" s="94"/>
      <c r="L199" s="94"/>
      <c r="M199" s="94"/>
      <c r="N199" s="94"/>
      <c r="O199" s="94"/>
      <c r="P199" s="94"/>
      <c r="Q199" s="94"/>
      <c r="R199" s="94"/>
      <c r="S199" s="94"/>
      <c r="T199" s="94"/>
      <c r="U199" s="29"/>
      <c r="V199" s="94"/>
      <c r="W199" s="39"/>
      <c r="X199" s="39"/>
      <c r="Y199" s="39"/>
    </row>
    <row r="200" spans="1:25" x14ac:dyDescent="0.2">
      <c r="A200" s="35"/>
      <c r="B200" s="13"/>
      <c r="C200" s="289" t="s">
        <v>186</v>
      </c>
      <c r="D200" s="13"/>
      <c r="E200" s="35"/>
      <c r="F200" s="35"/>
      <c r="G200" s="35"/>
      <c r="H200" s="35"/>
      <c r="I200" s="35"/>
      <c r="J200" s="35"/>
      <c r="K200" s="35"/>
      <c r="L200" s="35"/>
      <c r="M200" s="42"/>
      <c r="N200" s="13"/>
      <c r="O200" s="13"/>
      <c r="P200" s="13"/>
      <c r="Q200" s="13"/>
      <c r="R200" s="41"/>
      <c r="S200" s="13"/>
      <c r="T200" s="38"/>
      <c r="U200" s="294">
        <f>M179</f>
        <v>0</v>
      </c>
      <c r="V200" s="412">
        <f>M179</f>
        <v>0</v>
      </c>
      <c r="W200" s="412"/>
      <c r="X200" s="412"/>
      <c r="Y200" s="412"/>
    </row>
    <row r="201" spans="1:25" x14ac:dyDescent="0.2">
      <c r="A201" s="35"/>
      <c r="B201" s="13"/>
      <c r="C201" s="289" t="s">
        <v>177</v>
      </c>
      <c r="D201" s="60"/>
      <c r="E201" s="60"/>
      <c r="F201" s="60"/>
      <c r="G201" s="60"/>
      <c r="H201" s="60"/>
      <c r="I201" s="60"/>
      <c r="J201" s="60"/>
      <c r="K201" s="60"/>
      <c r="L201" s="35"/>
      <c r="M201" s="42"/>
      <c r="N201" s="13"/>
      <c r="O201" s="13"/>
      <c r="P201" s="13"/>
      <c r="Q201" s="13"/>
      <c r="R201" s="41"/>
      <c r="S201" s="39"/>
      <c r="T201" s="39"/>
      <c r="U201" s="304"/>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547</v>
      </c>
    </row>
    <row r="204" spans="1:25" ht="19.5" x14ac:dyDescent="0.3">
      <c r="A204" s="333" t="s">
        <v>548</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82"/>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82"/>
      <c r="B212" s="369"/>
      <c r="C212" s="369"/>
      <c r="D212" s="369"/>
      <c r="E212" s="369"/>
      <c r="F212" s="369"/>
      <c r="G212" s="369"/>
      <c r="H212" s="369"/>
      <c r="I212" s="369"/>
      <c r="J212" s="369"/>
      <c r="K212" s="369"/>
      <c r="L212" s="369"/>
      <c r="M212" s="40"/>
      <c r="N212" s="282" t="s">
        <v>235</v>
      </c>
      <c r="O212" s="282"/>
      <c r="P212" s="282"/>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549</v>
      </c>
      <c r="B214" s="154"/>
      <c r="C214" s="155"/>
      <c r="D214" s="155"/>
      <c r="E214" s="156"/>
      <c r="F214" s="157"/>
      <c r="G214" s="158"/>
      <c r="H214" s="159"/>
      <c r="I214" s="159"/>
      <c r="J214" s="159"/>
      <c r="K214" s="159"/>
      <c r="L214" s="284"/>
      <c r="M214" s="284"/>
      <c r="N214" s="284"/>
      <c r="O214" s="284"/>
      <c r="P214" s="160"/>
      <c r="Q214" s="284"/>
      <c r="R214" s="284"/>
      <c r="S214" s="284"/>
      <c r="T214" s="284"/>
      <c r="U214" s="161"/>
      <c r="V214" s="284"/>
      <c r="W214" s="284"/>
      <c r="X214" s="284"/>
      <c r="Y214" s="284"/>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550</v>
      </c>
      <c r="B246" s="154"/>
      <c r="C246" s="155"/>
      <c r="D246" s="155"/>
      <c r="E246" s="156"/>
      <c r="F246" s="157"/>
      <c r="G246" s="158"/>
      <c r="H246" s="159"/>
      <c r="I246" s="159"/>
      <c r="J246" s="159"/>
      <c r="K246" s="159"/>
      <c r="L246" s="284"/>
      <c r="M246" s="284"/>
      <c r="N246" s="284"/>
      <c r="O246" s="284"/>
      <c r="P246" s="160"/>
      <c r="Q246" s="284"/>
      <c r="R246" s="284"/>
      <c r="S246" s="284"/>
      <c r="T246" s="284"/>
      <c r="U246" s="161"/>
      <c r="V246" s="284"/>
      <c r="W246" s="284"/>
      <c r="X246" s="284"/>
      <c r="Y246" s="284"/>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13"/>
      <c r="B248" s="40" t="s">
        <v>103</v>
      </c>
      <c r="C248" s="13"/>
      <c r="D248" s="40"/>
      <c r="E248" s="40"/>
      <c r="F248" s="40"/>
      <c r="G248" s="40"/>
      <c r="H248" s="40"/>
      <c r="I248" s="40"/>
      <c r="J248" s="40"/>
      <c r="K248" s="40"/>
      <c r="L248" s="40"/>
      <c r="M248" s="40"/>
      <c r="N248" s="40"/>
      <c r="O248" s="13"/>
      <c r="P248" s="13"/>
      <c r="Q248" s="13"/>
      <c r="R248" s="13"/>
      <c r="S248" s="94"/>
      <c r="T248" s="38"/>
      <c r="U248" s="304"/>
      <c r="V248" s="460"/>
      <c r="W248" s="460"/>
      <c r="X248" s="460"/>
      <c r="Y248" s="460"/>
    </row>
    <row r="249" spans="1:25" ht="4.5" customHeight="1" x14ac:dyDescent="0.2">
      <c r="A249" s="40"/>
      <c r="B249" s="40"/>
      <c r="C249" s="13"/>
      <c r="D249" s="40"/>
      <c r="E249" s="40"/>
      <c r="F249" s="40"/>
      <c r="G249" s="40"/>
      <c r="H249" s="40"/>
      <c r="I249" s="40"/>
      <c r="J249" s="40"/>
      <c r="K249" s="40"/>
      <c r="L249" s="40"/>
      <c r="M249" s="40"/>
      <c r="N249" s="40"/>
      <c r="O249" s="13"/>
      <c r="P249" s="13"/>
      <c r="Q249" s="13"/>
      <c r="R249" s="13"/>
      <c r="S249" s="94"/>
      <c r="T249" s="38"/>
      <c r="U249" s="296"/>
      <c r="V249" s="296"/>
      <c r="W249" s="296"/>
      <c r="X249" s="296"/>
      <c r="Y249" s="296"/>
    </row>
    <row r="250" spans="1:25" x14ac:dyDescent="0.2">
      <c r="A250" s="13"/>
      <c r="B250" s="94" t="s">
        <v>189</v>
      </c>
      <c r="C250" s="13"/>
      <c r="D250" s="94"/>
      <c r="E250" s="94"/>
      <c r="F250" s="94"/>
      <c r="G250" s="94"/>
      <c r="H250" s="94"/>
      <c r="I250" s="94"/>
      <c r="J250" s="94"/>
      <c r="K250" s="94"/>
      <c r="L250" s="94"/>
      <c r="M250" s="94"/>
      <c r="N250" s="94"/>
      <c r="O250" s="13"/>
      <c r="P250" s="13"/>
      <c r="Q250" s="13"/>
      <c r="R250" s="13"/>
      <c r="S250" s="94"/>
      <c r="T250" s="38"/>
      <c r="U250" s="304"/>
      <c r="V250" s="460"/>
      <c r="W250" s="460"/>
      <c r="X250" s="460"/>
      <c r="Y250" s="460"/>
    </row>
    <row r="251" spans="1:25" ht="4.5" customHeight="1" x14ac:dyDescent="0.2">
      <c r="A251" s="40"/>
      <c r="B251" s="94"/>
      <c r="C251" s="13"/>
      <c r="D251" s="94"/>
      <c r="E251" s="94"/>
      <c r="F251" s="94"/>
      <c r="G251" s="94"/>
      <c r="H251" s="94"/>
      <c r="I251" s="94"/>
      <c r="J251" s="94"/>
      <c r="K251" s="94"/>
      <c r="L251" s="94"/>
      <c r="M251" s="94"/>
      <c r="N251" s="94"/>
      <c r="O251" s="13"/>
      <c r="P251" s="13"/>
      <c r="Q251" s="13"/>
      <c r="R251" s="13"/>
      <c r="S251" s="94"/>
      <c r="T251" s="38"/>
      <c r="U251" s="296"/>
      <c r="V251" s="296"/>
      <c r="W251" s="296"/>
      <c r="X251" s="296"/>
      <c r="Y251" s="296"/>
    </row>
    <row r="252" spans="1:25" x14ac:dyDescent="0.2">
      <c r="A252" s="13"/>
      <c r="B252" s="94" t="s">
        <v>190</v>
      </c>
      <c r="C252" s="13"/>
      <c r="D252" s="94"/>
      <c r="E252" s="94"/>
      <c r="F252" s="94"/>
      <c r="G252" s="94"/>
      <c r="H252" s="94"/>
      <c r="I252" s="94"/>
      <c r="J252" s="94"/>
      <c r="K252" s="94"/>
      <c r="L252" s="94"/>
      <c r="M252" s="94"/>
      <c r="N252" s="94"/>
      <c r="O252" s="13"/>
      <c r="P252" s="13"/>
      <c r="Q252" s="13"/>
      <c r="R252" s="13"/>
      <c r="S252" s="94"/>
      <c r="T252" s="38"/>
      <c r="U252" s="304"/>
      <c r="V252" s="460"/>
      <c r="W252" s="460"/>
      <c r="X252" s="460"/>
      <c r="Y252" s="460"/>
    </row>
    <row r="253" spans="1:25" ht="4.5" customHeight="1" x14ac:dyDescent="0.2">
      <c r="A253" s="40"/>
      <c r="B253" s="94"/>
      <c r="C253" s="13"/>
      <c r="D253" s="94"/>
      <c r="E253" s="94"/>
      <c r="F253" s="94"/>
      <c r="G253" s="94"/>
      <c r="H253" s="94"/>
      <c r="I253" s="94"/>
      <c r="J253" s="94"/>
      <c r="K253" s="94"/>
      <c r="L253" s="94"/>
      <c r="M253" s="94"/>
      <c r="N253" s="94"/>
      <c r="O253" s="13"/>
      <c r="P253" s="13"/>
      <c r="Q253" s="13"/>
      <c r="R253" s="13"/>
      <c r="S253" s="94"/>
      <c r="T253" s="38"/>
      <c r="U253" s="296"/>
      <c r="V253" s="296"/>
      <c r="W253" s="296"/>
      <c r="X253" s="296"/>
      <c r="Y253" s="296"/>
    </row>
    <row r="254" spans="1:25" x14ac:dyDescent="0.2">
      <c r="A254" s="13"/>
      <c r="B254" s="94" t="s">
        <v>167</v>
      </c>
      <c r="C254" s="13"/>
      <c r="D254" s="94"/>
      <c r="E254" s="94"/>
      <c r="F254" s="94"/>
      <c r="G254" s="94"/>
      <c r="H254" s="94"/>
      <c r="I254" s="94"/>
      <c r="J254" s="94"/>
      <c r="K254" s="94"/>
      <c r="L254" s="94"/>
      <c r="M254" s="94"/>
      <c r="N254" s="94"/>
      <c r="O254" s="13"/>
      <c r="P254" s="13"/>
      <c r="Q254" s="13"/>
      <c r="R254" s="13"/>
      <c r="S254" s="94"/>
      <c r="T254" s="38"/>
      <c r="U254" s="304"/>
      <c r="V254" s="460"/>
      <c r="W254" s="460"/>
      <c r="X254" s="460"/>
      <c r="Y254" s="460"/>
    </row>
    <row r="255" spans="1:25" ht="4.5" customHeight="1" x14ac:dyDescent="0.2">
      <c r="A255" s="40"/>
      <c r="B255" s="94"/>
      <c r="C255" s="13"/>
      <c r="D255" s="94"/>
      <c r="E255" s="94"/>
      <c r="F255" s="94"/>
      <c r="G255" s="94"/>
      <c r="H255" s="94"/>
      <c r="I255" s="94"/>
      <c r="J255" s="94"/>
      <c r="K255" s="94"/>
      <c r="L255" s="94"/>
      <c r="M255" s="94"/>
      <c r="N255" s="94"/>
      <c r="O255" s="94"/>
      <c r="P255" s="94"/>
      <c r="Q255" s="94"/>
      <c r="R255" s="40"/>
      <c r="S255" s="94"/>
      <c r="T255" s="94"/>
      <c r="U255" s="77"/>
      <c r="V255" s="36"/>
      <c r="W255" s="296"/>
      <c r="X255" s="296"/>
      <c r="Y255" s="296"/>
    </row>
    <row r="256" spans="1:25" ht="12" customHeight="1" x14ac:dyDescent="0.2">
      <c r="A256" s="13"/>
      <c r="B256" s="94" t="s">
        <v>96</v>
      </c>
      <c r="C256" s="13"/>
      <c r="D256" s="13"/>
      <c r="E256" s="13"/>
      <c r="F256" s="13"/>
      <c r="G256" s="13"/>
      <c r="H256" s="13"/>
      <c r="I256" s="13"/>
      <c r="J256" s="13"/>
      <c r="K256" s="13"/>
      <c r="L256" s="13"/>
      <c r="M256" s="13"/>
      <c r="N256" s="13"/>
      <c r="O256" s="13"/>
      <c r="P256" s="13"/>
      <c r="Q256" s="13"/>
      <c r="R256" s="13"/>
      <c r="S256" s="13"/>
      <c r="T256" s="38"/>
      <c r="U256" s="98"/>
      <c r="V256" s="13"/>
      <c r="W256" s="13"/>
      <c r="X256" s="13"/>
      <c r="Y256" s="13"/>
    </row>
    <row r="257" spans="1:41" x14ac:dyDescent="0.2">
      <c r="A257" s="40"/>
      <c r="B257" s="13"/>
      <c r="C257" s="289" t="s">
        <v>98</v>
      </c>
      <c r="D257" s="291"/>
      <c r="E257" s="291"/>
      <c r="F257" s="291"/>
      <c r="G257" s="291"/>
      <c r="H257" s="291"/>
      <c r="I257" s="291"/>
      <c r="J257" s="291"/>
      <c r="K257" s="67"/>
      <c r="L257" s="66"/>
      <c r="M257" s="42"/>
      <c r="N257" s="13"/>
      <c r="O257" s="13"/>
      <c r="P257" s="13"/>
      <c r="Q257" s="13"/>
      <c r="R257" s="13"/>
      <c r="S257" s="94"/>
      <c r="T257" s="36"/>
      <c r="U257" s="304"/>
      <c r="V257" s="460"/>
      <c r="W257" s="460"/>
      <c r="X257" s="460"/>
      <c r="Y257" s="460"/>
    </row>
    <row r="258" spans="1:41" x14ac:dyDescent="0.2">
      <c r="A258" s="40"/>
      <c r="B258" s="13"/>
      <c r="C258" s="289" t="s">
        <v>99</v>
      </c>
      <c r="D258" s="291"/>
      <c r="E258" s="291"/>
      <c r="F258" s="291"/>
      <c r="G258" s="291"/>
      <c r="H258" s="291"/>
      <c r="I258" s="291"/>
      <c r="J258" s="291"/>
      <c r="K258" s="13"/>
      <c r="L258" s="13"/>
      <c r="M258" s="42"/>
      <c r="N258" s="13"/>
      <c r="O258" s="13"/>
      <c r="P258" s="13"/>
      <c r="Q258" s="13"/>
      <c r="R258" s="13"/>
      <c r="S258" s="94"/>
      <c r="T258" s="110"/>
      <c r="U258" s="304"/>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551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96"/>
      <c r="W261" s="296"/>
      <c r="X261" s="296"/>
      <c r="Y261" s="296"/>
    </row>
    <row r="262" spans="1:41" x14ac:dyDescent="0.2">
      <c r="A262" s="13"/>
      <c r="B262" s="94" t="s">
        <v>188</v>
      </c>
      <c r="C262" s="13"/>
      <c r="D262" s="94"/>
      <c r="E262" s="94"/>
      <c r="F262" s="94"/>
      <c r="G262" s="94"/>
      <c r="H262" s="94"/>
      <c r="I262" s="94"/>
      <c r="J262" s="94"/>
      <c r="K262" s="94"/>
      <c r="L262" s="94"/>
      <c r="M262" s="94"/>
      <c r="N262" s="36"/>
      <c r="O262" s="13"/>
      <c r="P262" s="13"/>
      <c r="Q262" s="94"/>
      <c r="R262" s="40"/>
      <c r="S262" s="94"/>
      <c r="T262" s="36"/>
      <c r="U262" s="77"/>
      <c r="V262" s="36"/>
      <c r="W262" s="110"/>
      <c r="X262" s="458"/>
      <c r="Y262" s="458"/>
    </row>
    <row r="263" spans="1:41" ht="4.5" customHeight="1" x14ac:dyDescent="0.2">
      <c r="A263" s="40"/>
      <c r="B263" s="94"/>
      <c r="C263" s="13"/>
      <c r="D263" s="13"/>
      <c r="E263" s="13"/>
      <c r="F263" s="13"/>
      <c r="G263" s="13"/>
      <c r="H263" s="13"/>
      <c r="I263" s="13"/>
      <c r="J263" s="13"/>
      <c r="K263" s="13"/>
      <c r="L263" s="13"/>
      <c r="M263" s="13"/>
      <c r="N263" s="13"/>
      <c r="O263" s="13"/>
      <c r="P263" s="13"/>
      <c r="Q263" s="13"/>
      <c r="R263" s="13"/>
      <c r="S263" s="94"/>
      <c r="T263" s="36"/>
      <c r="U263" s="77"/>
      <c r="V263" s="36"/>
      <c r="W263" s="296"/>
      <c r="X263" s="296"/>
      <c r="Y263" s="296"/>
    </row>
    <row r="264" spans="1:41" ht="12" customHeight="1" x14ac:dyDescent="0.2">
      <c r="A264" s="13"/>
      <c r="B264" s="94" t="s">
        <v>97</v>
      </c>
      <c r="C264" s="13"/>
      <c r="D264" s="94"/>
      <c r="E264" s="94"/>
      <c r="F264" s="94"/>
      <c r="G264" s="94"/>
      <c r="H264" s="94"/>
      <c r="I264" s="94"/>
      <c r="J264" s="94"/>
      <c r="K264" s="94"/>
      <c r="L264" s="94"/>
      <c r="M264" s="94"/>
      <c r="N264" s="94"/>
      <c r="O264" s="94"/>
      <c r="P264" s="94"/>
      <c r="Q264" s="94"/>
      <c r="R264" s="94"/>
      <c r="S264" s="94"/>
      <c r="T264" s="94"/>
      <c r="U264" s="29"/>
      <c r="V264" s="94"/>
      <c r="W264" s="39"/>
      <c r="X264" s="39"/>
      <c r="Y264" s="39"/>
    </row>
    <row r="265" spans="1:41" x14ac:dyDescent="0.2">
      <c r="A265" s="35"/>
      <c r="B265" s="13"/>
      <c r="C265" s="289" t="s">
        <v>186</v>
      </c>
      <c r="D265" s="13"/>
      <c r="E265" s="35"/>
      <c r="F265" s="35"/>
      <c r="G265" s="35"/>
      <c r="H265" s="35"/>
      <c r="I265" s="35"/>
      <c r="J265" s="35"/>
      <c r="K265" s="35"/>
      <c r="L265" s="35"/>
      <c r="M265" s="42"/>
      <c r="N265" s="13"/>
      <c r="O265" s="13"/>
      <c r="P265" s="13"/>
      <c r="Q265" s="13"/>
      <c r="R265" s="41"/>
      <c r="S265" s="13"/>
      <c r="T265" s="38"/>
      <c r="U265" s="294">
        <f>M244</f>
        <v>0</v>
      </c>
      <c r="V265" s="412">
        <f>M244</f>
        <v>0</v>
      </c>
      <c r="W265" s="412"/>
      <c r="X265" s="412"/>
      <c r="Y265" s="412"/>
    </row>
    <row r="266" spans="1:41" x14ac:dyDescent="0.2">
      <c r="A266" s="35"/>
      <c r="B266" s="13"/>
      <c r="C266" s="289" t="s">
        <v>177</v>
      </c>
      <c r="D266" s="60"/>
      <c r="E266" s="60"/>
      <c r="F266" s="60"/>
      <c r="G266" s="60"/>
      <c r="H266" s="60"/>
      <c r="I266" s="60"/>
      <c r="J266" s="60"/>
      <c r="K266" s="60"/>
      <c r="L266" s="35"/>
      <c r="M266" s="42"/>
      <c r="N266" s="13"/>
      <c r="O266" s="13"/>
      <c r="P266" s="13"/>
      <c r="Q266" s="13"/>
      <c r="R266" s="41"/>
      <c r="S266" s="39"/>
      <c r="T266" s="39"/>
      <c r="U266" s="304"/>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552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83"/>
      <c r="B272" s="283"/>
      <c r="C272" s="283"/>
      <c r="D272" s="283"/>
      <c r="E272" s="283"/>
      <c r="F272" s="283"/>
      <c r="G272" s="283"/>
      <c r="H272" s="283"/>
      <c r="I272" s="283"/>
      <c r="J272" s="283"/>
      <c r="K272" s="283"/>
      <c r="L272" s="283"/>
      <c r="M272" s="66"/>
      <c r="N272" s="283"/>
      <c r="O272" s="283"/>
      <c r="P272" s="283"/>
      <c r="Q272" s="283"/>
      <c r="R272" s="283"/>
      <c r="S272" s="283"/>
      <c r="T272" s="283"/>
      <c r="U272" s="283"/>
      <c r="V272" s="283"/>
      <c r="W272" s="283"/>
      <c r="X272" s="283"/>
      <c r="Y272" s="28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83"/>
      <c r="N273" s="283"/>
      <c r="O273" s="283"/>
      <c r="P273" s="28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83"/>
      <c r="N274" s="283"/>
      <c r="O274" s="283"/>
      <c r="P274" s="28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83"/>
      <c r="N275" s="283"/>
      <c r="O275" s="283"/>
      <c r="P275" s="283"/>
      <c r="Q275" s="28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83"/>
      <c r="B276" s="283"/>
      <c r="C276" s="283"/>
      <c r="D276" s="283"/>
      <c r="E276" s="283"/>
      <c r="F276" s="283"/>
      <c r="G276" s="283"/>
      <c r="H276" s="283"/>
      <c r="I276" s="283"/>
      <c r="J276" s="283"/>
      <c r="K276" s="283"/>
      <c r="L276" s="283"/>
      <c r="M276" s="283"/>
      <c r="N276" s="283"/>
      <c r="O276" s="283"/>
      <c r="P276" s="283"/>
      <c r="Q276" s="28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83"/>
      <c r="B277" s="251"/>
      <c r="C277" s="251"/>
      <c r="D277" s="251"/>
      <c r="E277" s="251"/>
      <c r="F277" s="251"/>
      <c r="G277" s="251"/>
      <c r="H277" s="251"/>
      <c r="I277" s="251"/>
      <c r="J277" s="251"/>
      <c r="K277" s="251"/>
      <c r="L277" s="251"/>
      <c r="M277" s="283"/>
      <c r="N277" s="283"/>
      <c r="O277" s="283"/>
      <c r="P277" s="283"/>
      <c r="Q277" s="28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8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8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8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8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8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8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8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8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8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8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83"/>
      <c r="C313" s="98"/>
      <c r="D313" s="283"/>
      <c r="E313" s="283"/>
      <c r="F313" s="283"/>
      <c r="G313" s="283"/>
      <c r="H313" s="283"/>
      <c r="I313" s="283"/>
      <c r="J313" s="283"/>
      <c r="K313" s="283"/>
      <c r="L313" s="283"/>
      <c r="M313" s="283"/>
      <c r="N313" s="283"/>
      <c r="O313" s="98"/>
      <c r="P313" s="98"/>
      <c r="Q313" s="98"/>
      <c r="R313" s="98"/>
      <c r="S313" s="29"/>
      <c r="T313" s="66"/>
      <c r="U313" s="290"/>
      <c r="V313" s="290"/>
      <c r="W313" s="290"/>
      <c r="X313" s="290"/>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83"/>
      <c r="B314" s="283"/>
      <c r="C314" s="98"/>
      <c r="D314" s="283"/>
      <c r="E314" s="283"/>
      <c r="F314" s="283"/>
      <c r="G314" s="283"/>
      <c r="H314" s="283"/>
      <c r="I314" s="283"/>
      <c r="J314" s="283"/>
      <c r="K314" s="283"/>
      <c r="L314" s="283"/>
      <c r="M314" s="283"/>
      <c r="N314" s="283"/>
      <c r="O314" s="98"/>
      <c r="P314" s="98"/>
      <c r="Q314" s="98"/>
      <c r="R314" s="98"/>
      <c r="S314" s="29"/>
      <c r="T314" s="66"/>
      <c r="U314" s="285"/>
      <c r="V314" s="285"/>
      <c r="W314" s="285"/>
      <c r="X314" s="285"/>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90"/>
      <c r="V315" s="290"/>
      <c r="W315" s="290"/>
      <c r="X315" s="290"/>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83"/>
      <c r="B316" s="29"/>
      <c r="C316" s="98"/>
      <c r="D316" s="29"/>
      <c r="E316" s="29"/>
      <c r="F316" s="29"/>
      <c r="G316" s="29"/>
      <c r="H316" s="29"/>
      <c r="I316" s="29"/>
      <c r="J316" s="29"/>
      <c r="K316" s="29"/>
      <c r="L316" s="29"/>
      <c r="M316" s="29"/>
      <c r="N316" s="29"/>
      <c r="O316" s="98"/>
      <c r="P316" s="98"/>
      <c r="Q316" s="98"/>
      <c r="R316" s="98"/>
      <c r="S316" s="29"/>
      <c r="T316" s="66"/>
      <c r="U316" s="285"/>
      <c r="V316" s="285"/>
      <c r="W316" s="285"/>
      <c r="X316" s="285"/>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90"/>
      <c r="V317" s="290"/>
      <c r="W317" s="290"/>
      <c r="X317" s="290"/>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83"/>
      <c r="B318" s="29"/>
      <c r="C318" s="98"/>
      <c r="D318" s="29"/>
      <c r="E318" s="29"/>
      <c r="F318" s="29"/>
      <c r="G318" s="29"/>
      <c r="H318" s="29"/>
      <c r="I318" s="29"/>
      <c r="J318" s="29"/>
      <c r="K318" s="29"/>
      <c r="L318" s="29"/>
      <c r="M318" s="29"/>
      <c r="N318" s="29"/>
      <c r="O318" s="98"/>
      <c r="P318" s="98"/>
      <c r="Q318" s="98"/>
      <c r="R318" s="98"/>
      <c r="S318" s="29"/>
      <c r="T318" s="66"/>
      <c r="U318" s="285"/>
      <c r="V318" s="285"/>
      <c r="W318" s="285"/>
      <c r="X318" s="285"/>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90"/>
      <c r="V319" s="290"/>
      <c r="W319" s="290"/>
      <c r="X319" s="290"/>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83"/>
      <c r="B320" s="29"/>
      <c r="C320" s="98"/>
      <c r="D320" s="29"/>
      <c r="E320" s="29"/>
      <c r="F320" s="29"/>
      <c r="G320" s="29"/>
      <c r="H320" s="29"/>
      <c r="I320" s="29"/>
      <c r="J320" s="29"/>
      <c r="K320" s="29"/>
      <c r="L320" s="29"/>
      <c r="M320" s="29"/>
      <c r="N320" s="29"/>
      <c r="O320" s="29"/>
      <c r="P320" s="29"/>
      <c r="Q320" s="29"/>
      <c r="R320" s="283"/>
      <c r="S320" s="29"/>
      <c r="T320" s="29"/>
      <c r="U320" s="77"/>
      <c r="V320" s="285"/>
      <c r="W320" s="285"/>
      <c r="X320" s="285"/>
      <c r="Y320" s="285"/>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83"/>
      <c r="B322" s="98"/>
      <c r="C322" s="100"/>
      <c r="D322" s="201"/>
      <c r="E322" s="201"/>
      <c r="F322" s="201"/>
      <c r="G322" s="201"/>
      <c r="H322" s="201"/>
      <c r="I322" s="201"/>
      <c r="J322" s="201"/>
      <c r="K322" s="67"/>
      <c r="L322" s="66"/>
      <c r="M322" s="199"/>
      <c r="N322" s="98"/>
      <c r="O322" s="98"/>
      <c r="P322" s="98"/>
      <c r="Q322" s="98"/>
      <c r="R322" s="98"/>
      <c r="S322" s="29"/>
      <c r="T322" s="77"/>
      <c r="U322" s="290"/>
      <c r="V322" s="290"/>
      <c r="W322" s="290"/>
      <c r="X322" s="290"/>
      <c r="Y322" s="285"/>
      <c r="Z322" s="47"/>
      <c r="AA322" s="98"/>
      <c r="AB322" s="98"/>
      <c r="AC322" s="98"/>
      <c r="AD322" s="98"/>
      <c r="AE322" s="98"/>
      <c r="AF322" s="98"/>
      <c r="AG322" s="98"/>
      <c r="AH322" s="98"/>
      <c r="AI322" s="98"/>
      <c r="AJ322" s="98"/>
      <c r="AK322" s="98"/>
      <c r="AL322" s="98"/>
      <c r="AM322" s="98"/>
      <c r="AN322" s="98"/>
      <c r="AO322" s="98"/>
    </row>
    <row r="323" spans="1:41" s="13" customFormat="1" x14ac:dyDescent="0.2">
      <c r="A323" s="283"/>
      <c r="B323" s="98"/>
      <c r="C323" s="100"/>
      <c r="D323" s="201"/>
      <c r="E323" s="201"/>
      <c r="F323" s="201"/>
      <c r="G323" s="201"/>
      <c r="H323" s="201"/>
      <c r="I323" s="201"/>
      <c r="J323" s="201"/>
      <c r="K323" s="98"/>
      <c r="L323" s="98"/>
      <c r="M323" s="199"/>
      <c r="N323" s="98"/>
      <c r="O323" s="98"/>
      <c r="P323" s="98"/>
      <c r="Q323" s="98"/>
      <c r="R323" s="98"/>
      <c r="S323" s="29"/>
      <c r="T323" s="110"/>
      <c r="U323" s="290"/>
      <c r="V323" s="290"/>
      <c r="W323" s="290"/>
      <c r="X323" s="290"/>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83"/>
      <c r="B324" s="29"/>
      <c r="C324" s="98"/>
      <c r="D324" s="98"/>
      <c r="E324" s="98"/>
      <c r="F324" s="98"/>
      <c r="G324" s="98"/>
      <c r="H324" s="98"/>
      <c r="I324" s="98"/>
      <c r="J324" s="98"/>
      <c r="K324" s="98"/>
      <c r="L324" s="98"/>
      <c r="M324" s="98"/>
      <c r="N324" s="98"/>
      <c r="O324" s="98"/>
      <c r="P324" s="98"/>
      <c r="Q324" s="98"/>
      <c r="R324" s="98"/>
      <c r="S324" s="29"/>
      <c r="T324" s="77"/>
      <c r="U324" s="77"/>
      <c r="V324" s="285"/>
      <c r="W324" s="285"/>
      <c r="X324" s="285"/>
      <c r="Y324" s="285"/>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83"/>
      <c r="B326" s="29"/>
      <c r="C326" s="98"/>
      <c r="D326" s="98"/>
      <c r="E326" s="98"/>
      <c r="F326" s="98"/>
      <c r="G326" s="98"/>
      <c r="H326" s="98"/>
      <c r="I326" s="98"/>
      <c r="J326" s="98"/>
      <c r="K326" s="98"/>
      <c r="L326" s="98"/>
      <c r="M326" s="98"/>
      <c r="N326" s="98"/>
      <c r="O326" s="98"/>
      <c r="P326" s="98"/>
      <c r="Q326" s="98"/>
      <c r="R326" s="98"/>
      <c r="S326" s="29"/>
      <c r="T326" s="77"/>
      <c r="U326" s="77"/>
      <c r="V326" s="285"/>
      <c r="W326" s="285"/>
      <c r="X326" s="285"/>
      <c r="Y326" s="285"/>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8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83"/>
      <c r="B328" s="29"/>
      <c r="C328" s="98"/>
      <c r="D328" s="98"/>
      <c r="E328" s="98"/>
      <c r="F328" s="98"/>
      <c r="G328" s="98"/>
      <c r="H328" s="98"/>
      <c r="I328" s="98"/>
      <c r="J328" s="98"/>
      <c r="K328" s="98"/>
      <c r="L328" s="98"/>
      <c r="M328" s="98"/>
      <c r="N328" s="98"/>
      <c r="O328" s="98"/>
      <c r="P328" s="98"/>
      <c r="Q328" s="98"/>
      <c r="R328" s="98"/>
      <c r="S328" s="29"/>
      <c r="T328" s="77"/>
      <c r="U328" s="77"/>
      <c r="V328" s="285"/>
      <c r="W328" s="285"/>
      <c r="X328" s="285"/>
      <c r="Y328" s="285"/>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90"/>
      <c r="V330" s="290"/>
      <c r="W330" s="290"/>
      <c r="X330" s="290"/>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90"/>
      <c r="V331" s="290"/>
      <c r="W331" s="290"/>
      <c r="X331" s="290"/>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row r="722" spans="20:41" s="13" customFormat="1" x14ac:dyDescent="0.2">
      <c r="T722" s="38"/>
      <c r="Z722" s="47"/>
      <c r="AA722" s="98"/>
      <c r="AB722" s="98"/>
      <c r="AC722" s="98"/>
      <c r="AD722" s="98"/>
      <c r="AE722" s="98"/>
      <c r="AF722" s="98"/>
      <c r="AG722" s="98"/>
      <c r="AH722" s="98"/>
      <c r="AI722" s="98"/>
      <c r="AJ722" s="98"/>
      <c r="AK722" s="98"/>
      <c r="AL722" s="98"/>
      <c r="AM722" s="98"/>
      <c r="AN722" s="98"/>
      <c r="AO722" s="98"/>
    </row>
    <row r="723" spans="20:41" s="13" customFormat="1" x14ac:dyDescent="0.2">
      <c r="T723" s="38"/>
      <c r="Z723" s="47"/>
      <c r="AA723" s="98"/>
      <c r="AB723" s="98"/>
      <c r="AC723" s="98"/>
      <c r="AD723" s="98"/>
      <c r="AE723" s="98"/>
      <c r="AF723" s="98"/>
      <c r="AG723" s="98"/>
      <c r="AH723" s="98"/>
      <c r="AI723" s="98"/>
      <c r="AJ723" s="98"/>
      <c r="AK723" s="98"/>
      <c r="AL723" s="98"/>
      <c r="AM723" s="98"/>
      <c r="AN723" s="98"/>
      <c r="AO723" s="98"/>
    </row>
    <row r="724" spans="20:41" s="13" customFormat="1" x14ac:dyDescent="0.2">
      <c r="T724" s="38"/>
      <c r="Z724" s="47"/>
      <c r="AA724" s="98"/>
      <c r="AB724" s="98"/>
      <c r="AC724" s="98"/>
      <c r="AD724" s="98"/>
      <c r="AE724" s="98"/>
      <c r="AF724" s="98"/>
      <c r="AG724" s="98"/>
      <c r="AH724" s="98"/>
      <c r="AI724" s="98"/>
      <c r="AJ724" s="98"/>
      <c r="AK724" s="98"/>
      <c r="AL724" s="98"/>
      <c r="AM724" s="98"/>
      <c r="AN724" s="98"/>
      <c r="AO724" s="98"/>
    </row>
    <row r="725" spans="20:41" s="13" customFormat="1" x14ac:dyDescent="0.2">
      <c r="T725" s="38"/>
      <c r="Z725" s="47"/>
      <c r="AA725" s="98"/>
      <c r="AB725" s="98"/>
      <c r="AC725" s="98"/>
      <c r="AD725" s="98"/>
      <c r="AE725" s="98"/>
      <c r="AF725" s="98"/>
      <c r="AG725" s="98"/>
      <c r="AH725" s="98"/>
      <c r="AI725" s="98"/>
      <c r="AJ725" s="98"/>
      <c r="AK725" s="98"/>
      <c r="AL725" s="98"/>
      <c r="AM725" s="98"/>
      <c r="AN725" s="98"/>
      <c r="AO725" s="98"/>
    </row>
    <row r="726" spans="20:41" s="13" customFormat="1" x14ac:dyDescent="0.2">
      <c r="T726" s="38"/>
      <c r="Z726" s="47"/>
      <c r="AA726" s="98"/>
      <c r="AB726" s="98"/>
      <c r="AC726" s="98"/>
      <c r="AD726" s="98"/>
      <c r="AE726" s="98"/>
      <c r="AF726" s="98"/>
      <c r="AG726" s="98"/>
      <c r="AH726" s="98"/>
      <c r="AI726" s="98"/>
      <c r="AJ726" s="98"/>
      <c r="AK726" s="98"/>
      <c r="AL726" s="98"/>
      <c r="AM726" s="98"/>
      <c r="AN726" s="98"/>
      <c r="AO726" s="98"/>
    </row>
    <row r="727" spans="20:41" s="13" customFormat="1" x14ac:dyDescent="0.2">
      <c r="T727" s="38"/>
      <c r="Z727" s="47"/>
      <c r="AA727" s="98"/>
      <c r="AB727" s="98"/>
      <c r="AC727" s="98"/>
      <c r="AD727" s="98"/>
      <c r="AE727" s="98"/>
      <c r="AF727" s="98"/>
      <c r="AG727" s="98"/>
      <c r="AH727" s="98"/>
      <c r="AI727" s="98"/>
      <c r="AJ727" s="98"/>
      <c r="AK727" s="98"/>
      <c r="AL727" s="98"/>
      <c r="AM727" s="98"/>
      <c r="AN727" s="98"/>
      <c r="AO727" s="98"/>
    </row>
    <row r="728" spans="20:41" s="13" customFormat="1" x14ac:dyDescent="0.2">
      <c r="T728" s="38"/>
      <c r="Z728" s="47"/>
      <c r="AA728" s="98"/>
      <c r="AB728" s="98"/>
      <c r="AC728" s="98"/>
      <c r="AD728" s="98"/>
      <c r="AE728" s="98"/>
      <c r="AF728" s="98"/>
      <c r="AG728" s="98"/>
      <c r="AH728" s="98"/>
      <c r="AI728" s="98"/>
      <c r="AJ728" s="98"/>
      <c r="AK728" s="98"/>
      <c r="AL728" s="98"/>
      <c r="AM728" s="98"/>
      <c r="AN728" s="98"/>
      <c r="AO728" s="98"/>
    </row>
    <row r="729" spans="20:41" s="13" customFormat="1" x14ac:dyDescent="0.2">
      <c r="T729" s="38"/>
      <c r="Z729" s="47"/>
      <c r="AA729" s="98"/>
      <c r="AB729" s="98"/>
      <c r="AC729" s="98"/>
      <c r="AD729" s="98"/>
      <c r="AE729" s="98"/>
      <c r="AF729" s="98"/>
      <c r="AG729" s="98"/>
      <c r="AH729" s="98"/>
      <c r="AI729" s="98"/>
      <c r="AJ729" s="98"/>
      <c r="AK729" s="98"/>
      <c r="AL729" s="98"/>
      <c r="AM729" s="98"/>
      <c r="AN729" s="98"/>
      <c r="AO729" s="98"/>
    </row>
    <row r="730" spans="20:41" s="13" customFormat="1" x14ac:dyDescent="0.2">
      <c r="T730" s="38"/>
      <c r="Z730" s="47"/>
      <c r="AA730" s="98"/>
      <c r="AB730" s="98"/>
      <c r="AC730" s="98"/>
      <c r="AD730" s="98"/>
      <c r="AE730" s="98"/>
      <c r="AF730" s="98"/>
      <c r="AG730" s="98"/>
      <c r="AH730" s="98"/>
      <c r="AI730" s="98"/>
      <c r="AJ730" s="98"/>
      <c r="AK730" s="98"/>
      <c r="AL730" s="98"/>
      <c r="AM730" s="98"/>
      <c r="AN730" s="98"/>
      <c r="AO730" s="98"/>
    </row>
    <row r="731" spans="20:41" s="13" customFormat="1" x14ac:dyDescent="0.2">
      <c r="T731" s="38"/>
      <c r="Z731" s="47"/>
      <c r="AA731" s="98"/>
      <c r="AB731" s="98"/>
      <c r="AC731" s="98"/>
      <c r="AD731" s="98"/>
      <c r="AE731" s="98"/>
      <c r="AF731" s="98"/>
      <c r="AG731" s="98"/>
      <c r="AH731" s="98"/>
      <c r="AI731" s="98"/>
      <c r="AJ731" s="98"/>
      <c r="AK731" s="98"/>
      <c r="AL731" s="98"/>
      <c r="AM731" s="98"/>
      <c r="AN731" s="98"/>
      <c r="AO731" s="98"/>
    </row>
    <row r="732" spans="20:41" s="13" customFormat="1" x14ac:dyDescent="0.2">
      <c r="T732" s="38"/>
      <c r="Z732" s="47"/>
      <c r="AA732" s="98"/>
      <c r="AB732" s="98"/>
      <c r="AC732" s="98"/>
      <c r="AD732" s="98"/>
      <c r="AE732" s="98"/>
      <c r="AF732" s="98"/>
      <c r="AG732" s="98"/>
      <c r="AH732" s="98"/>
      <c r="AI732" s="98"/>
      <c r="AJ732" s="98"/>
      <c r="AK732" s="98"/>
      <c r="AL732" s="98"/>
      <c r="AM732" s="98"/>
      <c r="AN732" s="98"/>
      <c r="AO732" s="98"/>
    </row>
    <row r="733" spans="20:41" s="13" customFormat="1" x14ac:dyDescent="0.2">
      <c r="T733" s="38"/>
      <c r="Z733" s="47"/>
      <c r="AA733" s="98"/>
      <c r="AB733" s="98"/>
      <c r="AC733" s="98"/>
      <c r="AD733" s="98"/>
      <c r="AE733" s="98"/>
      <c r="AF733" s="98"/>
      <c r="AG733" s="98"/>
      <c r="AH733" s="98"/>
      <c r="AI733" s="98"/>
      <c r="AJ733" s="98"/>
      <c r="AK733" s="98"/>
      <c r="AL733" s="98"/>
      <c r="AM733" s="98"/>
      <c r="AN733" s="98"/>
      <c r="AO733" s="98"/>
    </row>
    <row r="734" spans="20:41" s="13" customFormat="1" x14ac:dyDescent="0.2">
      <c r="T734" s="38"/>
      <c r="Z734" s="47"/>
      <c r="AA734" s="98"/>
      <c r="AB734" s="98"/>
      <c r="AC734" s="98"/>
      <c r="AD734" s="98"/>
      <c r="AE734" s="98"/>
      <c r="AF734" s="98"/>
      <c r="AG734" s="98"/>
      <c r="AH734" s="98"/>
      <c r="AI734" s="98"/>
      <c r="AJ734" s="98"/>
      <c r="AK734" s="98"/>
      <c r="AL734" s="98"/>
      <c r="AM734" s="98"/>
      <c r="AN734" s="98"/>
      <c r="AO734" s="98"/>
    </row>
    <row r="735" spans="20:41" s="13" customFormat="1" x14ac:dyDescent="0.2">
      <c r="T735" s="38"/>
      <c r="Z735" s="47"/>
      <c r="AA735" s="98"/>
      <c r="AB735" s="98"/>
      <c r="AC735" s="98"/>
      <c r="AD735" s="98"/>
      <c r="AE735" s="98"/>
      <c r="AF735" s="98"/>
      <c r="AG735" s="98"/>
      <c r="AH735" s="98"/>
      <c r="AI735" s="98"/>
      <c r="AJ735" s="98"/>
      <c r="AK735" s="98"/>
      <c r="AL735" s="98"/>
      <c r="AM735" s="98"/>
      <c r="AN735" s="98"/>
      <c r="AO735" s="98"/>
    </row>
    <row r="736" spans="20:41" s="13" customFormat="1" x14ac:dyDescent="0.2">
      <c r="T736" s="38"/>
      <c r="Z736" s="47"/>
      <c r="AA736" s="98"/>
      <c r="AB736" s="98"/>
      <c r="AC736" s="98"/>
      <c r="AD736" s="98"/>
      <c r="AE736" s="98"/>
      <c r="AF736" s="98"/>
      <c r="AG736" s="98"/>
      <c r="AH736" s="98"/>
      <c r="AI736" s="98"/>
      <c r="AJ736" s="98"/>
      <c r="AK736" s="98"/>
      <c r="AL736" s="98"/>
      <c r="AM736" s="98"/>
      <c r="AN736" s="98"/>
      <c r="AO736" s="98"/>
    </row>
    <row r="737" spans="20:41" s="13" customFormat="1" x14ac:dyDescent="0.2">
      <c r="T737" s="38"/>
      <c r="Z737" s="47"/>
      <c r="AA737" s="98"/>
      <c r="AB737" s="98"/>
      <c r="AC737" s="98"/>
      <c r="AD737" s="98"/>
      <c r="AE737" s="98"/>
      <c r="AF737" s="98"/>
      <c r="AG737" s="98"/>
      <c r="AH737" s="98"/>
      <c r="AI737" s="98"/>
      <c r="AJ737" s="98"/>
      <c r="AK737" s="98"/>
      <c r="AL737" s="98"/>
      <c r="AM737" s="98"/>
      <c r="AN737" s="98"/>
      <c r="AO737" s="98"/>
    </row>
    <row r="738" spans="20:41" s="13" customFormat="1" x14ac:dyDescent="0.2">
      <c r="T738" s="38"/>
      <c r="Z738" s="47"/>
      <c r="AA738" s="98"/>
      <c r="AB738" s="98"/>
      <c r="AC738" s="98"/>
      <c r="AD738" s="98"/>
      <c r="AE738" s="98"/>
      <c r="AF738" s="98"/>
      <c r="AG738" s="98"/>
      <c r="AH738" s="98"/>
      <c r="AI738" s="98"/>
      <c r="AJ738" s="98"/>
      <c r="AK738" s="98"/>
      <c r="AL738" s="98"/>
      <c r="AM738" s="98"/>
      <c r="AN738" s="98"/>
      <c r="AO738" s="98"/>
    </row>
    <row r="739" spans="20:41" s="13" customFormat="1" x14ac:dyDescent="0.2">
      <c r="T739" s="38"/>
      <c r="Z739" s="47"/>
      <c r="AA739" s="98"/>
      <c r="AB739" s="98"/>
      <c r="AC739" s="98"/>
      <c r="AD739" s="98"/>
      <c r="AE739" s="98"/>
      <c r="AF739" s="98"/>
      <c r="AG739" s="98"/>
      <c r="AH739" s="98"/>
      <c r="AI739" s="98"/>
      <c r="AJ739" s="98"/>
      <c r="AK739" s="98"/>
      <c r="AL739" s="98"/>
      <c r="AM739" s="98"/>
      <c r="AN739" s="98"/>
      <c r="AO739" s="98"/>
    </row>
    <row r="740" spans="20:41" s="13" customFormat="1" x14ac:dyDescent="0.2">
      <c r="T740" s="38"/>
      <c r="Z740" s="47"/>
      <c r="AA740" s="98"/>
      <c r="AB740" s="98"/>
      <c r="AC740" s="98"/>
      <c r="AD740" s="98"/>
      <c r="AE740" s="98"/>
      <c r="AF740" s="98"/>
      <c r="AG740" s="98"/>
      <c r="AH740" s="98"/>
      <c r="AI740" s="98"/>
      <c r="AJ740" s="98"/>
      <c r="AK740" s="98"/>
      <c r="AL740" s="98"/>
      <c r="AM740" s="98"/>
      <c r="AN740" s="98"/>
      <c r="AO740" s="98"/>
    </row>
    <row r="741" spans="20:41" s="13" customFormat="1" x14ac:dyDescent="0.2">
      <c r="T741" s="38"/>
      <c r="Z741" s="47"/>
      <c r="AA741" s="98"/>
      <c r="AB741" s="98"/>
      <c r="AC741" s="98"/>
      <c r="AD741" s="98"/>
      <c r="AE741" s="98"/>
      <c r="AF741" s="98"/>
      <c r="AG741" s="98"/>
      <c r="AH741" s="98"/>
      <c r="AI741" s="98"/>
      <c r="AJ741" s="98"/>
      <c r="AK741" s="98"/>
      <c r="AL741" s="98"/>
      <c r="AM741" s="98"/>
      <c r="AN741" s="98"/>
      <c r="AO741" s="98"/>
    </row>
    <row r="742" spans="20:41" s="13" customFormat="1" x14ac:dyDescent="0.2">
      <c r="T742" s="38"/>
      <c r="Z742" s="47"/>
      <c r="AA742" s="98"/>
      <c r="AB742" s="98"/>
      <c r="AC742" s="98"/>
      <c r="AD742" s="98"/>
      <c r="AE742" s="98"/>
      <c r="AF742" s="98"/>
      <c r="AG742" s="98"/>
      <c r="AH742" s="98"/>
      <c r="AI742" s="98"/>
      <c r="AJ742" s="98"/>
      <c r="AK742" s="98"/>
      <c r="AL742" s="98"/>
      <c r="AM742" s="98"/>
      <c r="AN742" s="98"/>
      <c r="AO742" s="98"/>
    </row>
    <row r="743" spans="20:41" s="13" customFormat="1" x14ac:dyDescent="0.2">
      <c r="T743" s="38"/>
      <c r="Z743" s="47"/>
      <c r="AA743" s="98"/>
      <c r="AB743" s="98"/>
      <c r="AC743" s="98"/>
      <c r="AD743" s="98"/>
      <c r="AE743" s="98"/>
      <c r="AF743" s="98"/>
      <c r="AG743" s="98"/>
      <c r="AH743" s="98"/>
      <c r="AI743" s="98"/>
      <c r="AJ743" s="98"/>
      <c r="AK743" s="98"/>
      <c r="AL743" s="98"/>
      <c r="AM743" s="98"/>
      <c r="AN743" s="98"/>
      <c r="AO743" s="98"/>
    </row>
    <row r="744" spans="20:41" s="13" customFormat="1" x14ac:dyDescent="0.2">
      <c r="T744" s="38"/>
      <c r="Z744" s="47"/>
      <c r="AA744" s="98"/>
      <c r="AB744" s="98"/>
      <c r="AC744" s="98"/>
      <c r="AD744" s="98"/>
      <c r="AE744" s="98"/>
      <c r="AF744" s="98"/>
      <c r="AG744" s="98"/>
      <c r="AH744" s="98"/>
      <c r="AI744" s="98"/>
      <c r="AJ744" s="98"/>
      <c r="AK744" s="98"/>
      <c r="AL744" s="98"/>
      <c r="AM744" s="98"/>
      <c r="AN744" s="98"/>
      <c r="AO744" s="98"/>
    </row>
    <row r="745" spans="20:41" s="13" customFormat="1" x14ac:dyDescent="0.2">
      <c r="T745" s="38"/>
      <c r="Z745" s="47"/>
      <c r="AA745" s="98"/>
      <c r="AB745" s="98"/>
      <c r="AC745" s="98"/>
      <c r="AD745" s="98"/>
      <c r="AE745" s="98"/>
      <c r="AF745" s="98"/>
      <c r="AG745" s="98"/>
      <c r="AH745" s="98"/>
      <c r="AI745" s="98"/>
      <c r="AJ745" s="98"/>
      <c r="AK745" s="98"/>
      <c r="AL745" s="98"/>
      <c r="AM745" s="98"/>
      <c r="AN745" s="98"/>
      <c r="AO745" s="98"/>
    </row>
    <row r="746" spans="20:41" s="13" customFormat="1" x14ac:dyDescent="0.2">
      <c r="T746" s="38"/>
      <c r="Z746" s="47"/>
      <c r="AA746" s="98"/>
      <c r="AB746" s="98"/>
      <c r="AC746" s="98"/>
      <c r="AD746" s="98"/>
      <c r="AE746" s="98"/>
      <c r="AF746" s="98"/>
      <c r="AG746" s="98"/>
      <c r="AH746" s="98"/>
      <c r="AI746" s="98"/>
      <c r="AJ746" s="98"/>
      <c r="AK746" s="98"/>
      <c r="AL746" s="98"/>
      <c r="AM746" s="98"/>
      <c r="AN746" s="98"/>
      <c r="AO746" s="98"/>
    </row>
    <row r="747" spans="20:41" s="13" customFormat="1" x14ac:dyDescent="0.2">
      <c r="T747" s="38"/>
      <c r="Z747" s="47"/>
      <c r="AA747" s="98"/>
      <c r="AB747" s="98"/>
      <c r="AC747" s="98"/>
      <c r="AD747" s="98"/>
      <c r="AE747" s="98"/>
      <c r="AF747" s="98"/>
      <c r="AG747" s="98"/>
      <c r="AH747" s="98"/>
      <c r="AI747" s="98"/>
      <c r="AJ747" s="98"/>
      <c r="AK747" s="98"/>
      <c r="AL747" s="98"/>
      <c r="AM747" s="98"/>
      <c r="AN747" s="98"/>
      <c r="AO747" s="98"/>
    </row>
    <row r="748" spans="20:41" s="13" customFormat="1" x14ac:dyDescent="0.2">
      <c r="T748" s="38"/>
      <c r="Z748" s="47"/>
      <c r="AA748" s="98"/>
      <c r="AB748" s="98"/>
      <c r="AC748" s="98"/>
      <c r="AD748" s="98"/>
      <c r="AE748" s="98"/>
      <c r="AF748" s="98"/>
      <c r="AG748" s="98"/>
      <c r="AH748" s="98"/>
      <c r="AI748" s="98"/>
      <c r="AJ748" s="98"/>
      <c r="AK748" s="98"/>
      <c r="AL748" s="98"/>
      <c r="AM748" s="98"/>
      <c r="AN748" s="98"/>
      <c r="AO748" s="98"/>
    </row>
    <row r="749" spans="20:41" s="13" customFormat="1" x14ac:dyDescent="0.2">
      <c r="T749" s="38"/>
      <c r="Z749" s="47"/>
      <c r="AA749" s="98"/>
      <c r="AB749" s="98"/>
      <c r="AC749" s="98"/>
      <c r="AD749" s="98"/>
      <c r="AE749" s="98"/>
      <c r="AF749" s="98"/>
      <c r="AG749" s="98"/>
      <c r="AH749" s="98"/>
      <c r="AI749" s="98"/>
      <c r="AJ749" s="98"/>
      <c r="AK749" s="98"/>
      <c r="AL749" s="98"/>
      <c r="AM749" s="98"/>
      <c r="AN749" s="98"/>
      <c r="AO749" s="98"/>
    </row>
    <row r="750" spans="20:41" s="13" customFormat="1" x14ac:dyDescent="0.2">
      <c r="T750" s="38"/>
      <c r="Z750" s="47"/>
      <c r="AA750" s="98"/>
      <c r="AB750" s="98"/>
      <c r="AC750" s="98"/>
      <c r="AD750" s="98"/>
      <c r="AE750" s="98"/>
      <c r="AF750" s="98"/>
      <c r="AG750" s="98"/>
      <c r="AH750" s="98"/>
      <c r="AI750" s="98"/>
      <c r="AJ750" s="98"/>
      <c r="AK750" s="98"/>
      <c r="AL750" s="98"/>
      <c r="AM750" s="98"/>
      <c r="AN750" s="98"/>
      <c r="AO750" s="98"/>
    </row>
    <row r="751" spans="20:41" s="13" customFormat="1" x14ac:dyDescent="0.2">
      <c r="T751" s="38"/>
      <c r="Z751" s="47"/>
      <c r="AA751" s="98"/>
      <c r="AB751" s="98"/>
      <c r="AC751" s="98"/>
      <c r="AD751" s="98"/>
      <c r="AE751" s="98"/>
      <c r="AF751" s="98"/>
      <c r="AG751" s="98"/>
      <c r="AH751" s="98"/>
      <c r="AI751" s="98"/>
      <c r="AJ751" s="98"/>
      <c r="AK751" s="98"/>
      <c r="AL751" s="98"/>
      <c r="AM751" s="98"/>
      <c r="AN751" s="98"/>
      <c r="AO751" s="98"/>
    </row>
    <row r="752" spans="20:41" s="13" customFormat="1" x14ac:dyDescent="0.2">
      <c r="T752" s="38"/>
      <c r="Z752" s="47"/>
      <c r="AA752" s="98"/>
      <c r="AB752" s="98"/>
      <c r="AC752" s="98"/>
      <c r="AD752" s="98"/>
      <c r="AE752" s="98"/>
      <c r="AF752" s="98"/>
      <c r="AG752" s="98"/>
      <c r="AH752" s="98"/>
      <c r="AI752" s="98"/>
      <c r="AJ752" s="98"/>
      <c r="AK752" s="98"/>
      <c r="AL752" s="98"/>
      <c r="AM752" s="98"/>
      <c r="AN752" s="98"/>
      <c r="AO752" s="98"/>
    </row>
    <row r="753" spans="20:41" s="13" customFormat="1" x14ac:dyDescent="0.2">
      <c r="T753" s="38"/>
      <c r="Z753" s="47"/>
      <c r="AA753" s="98"/>
      <c r="AB753" s="98"/>
      <c r="AC753" s="98"/>
      <c r="AD753" s="98"/>
      <c r="AE753" s="98"/>
      <c r="AF753" s="98"/>
      <c r="AG753" s="98"/>
      <c r="AH753" s="98"/>
      <c r="AI753" s="98"/>
      <c r="AJ753" s="98"/>
      <c r="AK753" s="98"/>
      <c r="AL753" s="98"/>
      <c r="AM753" s="98"/>
      <c r="AN753" s="98"/>
      <c r="AO753" s="98"/>
    </row>
    <row r="754" spans="20:41" s="13" customFormat="1" x14ac:dyDescent="0.2">
      <c r="T754" s="38"/>
      <c r="Z754" s="47"/>
      <c r="AA754" s="98"/>
      <c r="AB754" s="98"/>
      <c r="AC754" s="98"/>
      <c r="AD754" s="98"/>
      <c r="AE754" s="98"/>
      <c r="AF754" s="98"/>
      <c r="AG754" s="98"/>
      <c r="AH754" s="98"/>
      <c r="AI754" s="98"/>
      <c r="AJ754" s="98"/>
      <c r="AK754" s="98"/>
      <c r="AL754" s="98"/>
      <c r="AM754" s="98"/>
      <c r="AN754" s="98"/>
      <c r="AO754" s="98"/>
    </row>
    <row r="755" spans="20:41" s="13" customFormat="1" x14ac:dyDescent="0.2">
      <c r="T755" s="38"/>
      <c r="Z755" s="47"/>
      <c r="AA755" s="98"/>
      <c r="AB755" s="98"/>
      <c r="AC755" s="98"/>
      <c r="AD755" s="98"/>
      <c r="AE755" s="98"/>
      <c r="AF755" s="98"/>
      <c r="AG755" s="98"/>
      <c r="AH755" s="98"/>
      <c r="AI755" s="98"/>
      <c r="AJ755" s="98"/>
      <c r="AK755" s="98"/>
      <c r="AL755" s="98"/>
      <c r="AM755" s="98"/>
      <c r="AN755" s="98"/>
      <c r="AO755" s="98"/>
    </row>
    <row r="756" spans="20:41" s="13" customFormat="1" x14ac:dyDescent="0.2">
      <c r="T756" s="38"/>
      <c r="Z756" s="47"/>
      <c r="AA756" s="98"/>
      <c r="AB756" s="98"/>
      <c r="AC756" s="98"/>
      <c r="AD756" s="98"/>
      <c r="AE756" s="98"/>
      <c r="AF756" s="98"/>
      <c r="AG756" s="98"/>
      <c r="AH756" s="98"/>
      <c r="AI756" s="98"/>
      <c r="AJ756" s="98"/>
      <c r="AK756" s="98"/>
      <c r="AL756" s="98"/>
      <c r="AM756" s="98"/>
      <c r="AN756" s="98"/>
      <c r="AO756" s="98"/>
    </row>
    <row r="757" spans="20:41" s="13" customFormat="1" x14ac:dyDescent="0.2">
      <c r="T757" s="38"/>
      <c r="Z757" s="47"/>
      <c r="AA757" s="98"/>
      <c r="AB757" s="98"/>
      <c r="AC757" s="98"/>
      <c r="AD757" s="98"/>
      <c r="AE757" s="98"/>
      <c r="AF757" s="98"/>
      <c r="AG757" s="98"/>
      <c r="AH757" s="98"/>
      <c r="AI757" s="98"/>
      <c r="AJ757" s="98"/>
      <c r="AK757" s="98"/>
      <c r="AL757" s="98"/>
      <c r="AM757" s="98"/>
      <c r="AN757" s="98"/>
      <c r="AO757" s="98"/>
    </row>
    <row r="758" spans="20:41" s="13" customFormat="1" x14ac:dyDescent="0.2">
      <c r="T758" s="38"/>
      <c r="Z758" s="47"/>
      <c r="AA758" s="98"/>
      <c r="AB758" s="98"/>
      <c r="AC758" s="98"/>
      <c r="AD758" s="98"/>
      <c r="AE758" s="98"/>
      <c r="AF758" s="98"/>
      <c r="AG758" s="98"/>
      <c r="AH758" s="98"/>
      <c r="AI758" s="98"/>
      <c r="AJ758" s="98"/>
      <c r="AK758" s="98"/>
      <c r="AL758" s="98"/>
      <c r="AM758" s="98"/>
      <c r="AN758" s="98"/>
      <c r="AO758" s="98"/>
    </row>
    <row r="759" spans="20:41" s="13" customFormat="1" x14ac:dyDescent="0.2">
      <c r="T759" s="38"/>
      <c r="Z759" s="47"/>
      <c r="AA759" s="98"/>
      <c r="AB759" s="98"/>
      <c r="AC759" s="98"/>
      <c r="AD759" s="98"/>
      <c r="AE759" s="98"/>
      <c r="AF759" s="98"/>
      <c r="AG759" s="98"/>
      <c r="AH759" s="98"/>
      <c r="AI759" s="98"/>
      <c r="AJ759" s="98"/>
      <c r="AK759" s="98"/>
      <c r="AL759" s="98"/>
      <c r="AM759" s="98"/>
      <c r="AN759" s="98"/>
      <c r="AO759" s="98"/>
    </row>
    <row r="760" spans="20:41" s="13" customFormat="1" x14ac:dyDescent="0.2">
      <c r="T760" s="38"/>
      <c r="Z760" s="47"/>
      <c r="AA760" s="98"/>
      <c r="AB760" s="98"/>
      <c r="AC760" s="98"/>
      <c r="AD760" s="98"/>
      <c r="AE760" s="98"/>
      <c r="AF760" s="98"/>
      <c r="AG760" s="98"/>
      <c r="AH760" s="98"/>
      <c r="AI760" s="98"/>
      <c r="AJ760" s="98"/>
      <c r="AK760" s="98"/>
      <c r="AL760" s="98"/>
      <c r="AM760" s="98"/>
      <c r="AN760" s="98"/>
      <c r="AO760" s="98"/>
    </row>
    <row r="761" spans="20:41" s="13" customFormat="1" x14ac:dyDescent="0.2">
      <c r="T761" s="38"/>
      <c r="Z761" s="47"/>
      <c r="AA761" s="98"/>
      <c r="AB761" s="98"/>
      <c r="AC761" s="98"/>
      <c r="AD761" s="98"/>
      <c r="AE761" s="98"/>
      <c r="AF761" s="98"/>
      <c r="AG761" s="98"/>
      <c r="AH761" s="98"/>
      <c r="AI761" s="98"/>
      <c r="AJ761" s="98"/>
      <c r="AK761" s="98"/>
      <c r="AL761" s="98"/>
      <c r="AM761" s="98"/>
      <c r="AN761" s="98"/>
      <c r="AO761" s="98"/>
    </row>
    <row r="762" spans="20:41" s="13" customFormat="1" x14ac:dyDescent="0.2">
      <c r="T762" s="38"/>
      <c r="Z762" s="47"/>
      <c r="AA762" s="98"/>
      <c r="AB762" s="98"/>
      <c r="AC762" s="98"/>
      <c r="AD762" s="98"/>
      <c r="AE762" s="98"/>
      <c r="AF762" s="98"/>
      <c r="AG762" s="98"/>
      <c r="AH762" s="98"/>
      <c r="AI762" s="98"/>
      <c r="AJ762" s="98"/>
      <c r="AK762" s="98"/>
      <c r="AL762" s="98"/>
      <c r="AM762" s="98"/>
      <c r="AN762" s="98"/>
      <c r="AO762" s="98"/>
    </row>
    <row r="763" spans="20:41" s="13" customFormat="1" x14ac:dyDescent="0.2">
      <c r="T763" s="38"/>
      <c r="Z763" s="47"/>
      <c r="AA763" s="98"/>
      <c r="AB763" s="98"/>
      <c r="AC763" s="98"/>
      <c r="AD763" s="98"/>
      <c r="AE763" s="98"/>
      <c r="AF763" s="98"/>
      <c r="AG763" s="98"/>
      <c r="AH763" s="98"/>
      <c r="AI763" s="98"/>
      <c r="AJ763" s="98"/>
      <c r="AK763" s="98"/>
      <c r="AL763" s="98"/>
      <c r="AM763" s="98"/>
      <c r="AN763" s="98"/>
      <c r="AO763" s="98"/>
    </row>
    <row r="764" spans="20:41" s="13" customFormat="1" x14ac:dyDescent="0.2">
      <c r="T764" s="38"/>
      <c r="Z764" s="47"/>
      <c r="AA764" s="98"/>
      <c r="AB764" s="98"/>
      <c r="AC764" s="98"/>
      <c r="AD764" s="98"/>
      <c r="AE764" s="98"/>
      <c r="AF764" s="98"/>
      <c r="AG764" s="98"/>
      <c r="AH764" s="98"/>
      <c r="AI764" s="98"/>
      <c r="AJ764" s="98"/>
      <c r="AK764" s="98"/>
      <c r="AL764" s="98"/>
      <c r="AM764" s="98"/>
      <c r="AN764" s="98"/>
      <c r="AO764" s="98"/>
    </row>
    <row r="765" spans="20:41" s="13" customFormat="1" x14ac:dyDescent="0.2">
      <c r="T765" s="38"/>
      <c r="Z765" s="47"/>
      <c r="AA765" s="98"/>
      <c r="AB765" s="98"/>
      <c r="AC765" s="98"/>
      <c r="AD765" s="98"/>
      <c r="AE765" s="98"/>
      <c r="AF765" s="98"/>
      <c r="AG765" s="98"/>
      <c r="AH765" s="98"/>
      <c r="AI765" s="98"/>
      <c r="AJ765" s="98"/>
      <c r="AK765" s="98"/>
      <c r="AL765" s="98"/>
      <c r="AM765" s="98"/>
      <c r="AN765" s="98"/>
      <c r="AO765" s="98"/>
    </row>
    <row r="766" spans="20:41" s="13" customFormat="1" x14ac:dyDescent="0.2">
      <c r="T766" s="38"/>
      <c r="Z766" s="47"/>
      <c r="AA766" s="98"/>
      <c r="AB766" s="98"/>
      <c r="AC766" s="98"/>
      <c r="AD766" s="98"/>
      <c r="AE766" s="98"/>
      <c r="AF766" s="98"/>
      <c r="AG766" s="98"/>
      <c r="AH766" s="98"/>
      <c r="AI766" s="98"/>
      <c r="AJ766" s="98"/>
      <c r="AK766" s="98"/>
      <c r="AL766" s="98"/>
      <c r="AM766" s="98"/>
      <c r="AN766" s="98"/>
      <c r="AO766" s="98"/>
    </row>
    <row r="767" spans="20:41" s="13" customFormat="1" x14ac:dyDescent="0.2">
      <c r="T767" s="38"/>
      <c r="Z767" s="47"/>
      <c r="AA767" s="98"/>
      <c r="AB767" s="98"/>
      <c r="AC767" s="98"/>
      <c r="AD767" s="98"/>
      <c r="AE767" s="98"/>
      <c r="AF767" s="98"/>
      <c r="AG767" s="98"/>
      <c r="AH767" s="98"/>
      <c r="AI767" s="98"/>
      <c r="AJ767" s="98"/>
      <c r="AK767" s="98"/>
      <c r="AL767" s="98"/>
      <c r="AM767" s="98"/>
      <c r="AN767" s="98"/>
      <c r="AO767" s="98"/>
    </row>
    <row r="768" spans="20:41" s="13" customFormat="1" x14ac:dyDescent="0.2">
      <c r="T768" s="38"/>
      <c r="Z768" s="47"/>
      <c r="AA768" s="98"/>
      <c r="AB768" s="98"/>
      <c r="AC768" s="98"/>
      <c r="AD768" s="98"/>
      <c r="AE768" s="98"/>
      <c r="AF768" s="98"/>
      <c r="AG768" s="98"/>
      <c r="AH768" s="98"/>
      <c r="AI768" s="98"/>
      <c r="AJ768" s="98"/>
      <c r="AK768" s="98"/>
      <c r="AL768" s="98"/>
      <c r="AM768" s="98"/>
      <c r="AN768" s="98"/>
      <c r="AO768" s="98"/>
    </row>
    <row r="769" spans="20:41" s="13" customFormat="1" x14ac:dyDescent="0.2">
      <c r="T769" s="38"/>
      <c r="Z769" s="47"/>
      <c r="AA769" s="98"/>
      <c r="AB769" s="98"/>
      <c r="AC769" s="98"/>
      <c r="AD769" s="98"/>
      <c r="AE769" s="98"/>
      <c r="AF769" s="98"/>
      <c r="AG769" s="98"/>
      <c r="AH769" s="98"/>
      <c r="AI769" s="98"/>
      <c r="AJ769" s="98"/>
      <c r="AK769" s="98"/>
      <c r="AL769" s="98"/>
      <c r="AM769" s="98"/>
      <c r="AN769" s="98"/>
      <c r="AO769" s="98"/>
    </row>
    <row r="770" spans="20:41" s="13" customFormat="1" x14ac:dyDescent="0.2">
      <c r="T770" s="38"/>
      <c r="Z770" s="47"/>
      <c r="AA770" s="98"/>
      <c r="AB770" s="98"/>
      <c r="AC770" s="98"/>
      <c r="AD770" s="98"/>
      <c r="AE770" s="98"/>
      <c r="AF770" s="98"/>
      <c r="AG770" s="98"/>
      <c r="AH770" s="98"/>
      <c r="AI770" s="98"/>
      <c r="AJ770" s="98"/>
      <c r="AK770" s="98"/>
      <c r="AL770" s="98"/>
      <c r="AM770" s="98"/>
      <c r="AN770" s="98"/>
      <c r="AO770" s="98"/>
    </row>
    <row r="771" spans="20:41" s="13" customFormat="1" x14ac:dyDescent="0.2">
      <c r="T771" s="38"/>
      <c r="Z771" s="47"/>
      <c r="AA771" s="98"/>
      <c r="AB771" s="98"/>
      <c r="AC771" s="98"/>
      <c r="AD771" s="98"/>
      <c r="AE771" s="98"/>
      <c r="AF771" s="98"/>
      <c r="AG771" s="98"/>
      <c r="AH771" s="98"/>
      <c r="AI771" s="98"/>
      <c r="AJ771" s="98"/>
      <c r="AK771" s="98"/>
      <c r="AL771" s="98"/>
      <c r="AM771" s="98"/>
      <c r="AN771" s="98"/>
      <c r="AO771" s="98"/>
    </row>
    <row r="772" spans="20:41" s="13" customFormat="1" x14ac:dyDescent="0.2">
      <c r="T772" s="38"/>
      <c r="Z772" s="47"/>
      <c r="AA772" s="98"/>
      <c r="AB772" s="98"/>
      <c r="AC772" s="98"/>
      <c r="AD772" s="98"/>
      <c r="AE772" s="98"/>
      <c r="AF772" s="98"/>
      <c r="AG772" s="98"/>
      <c r="AH772" s="98"/>
      <c r="AI772" s="98"/>
      <c r="AJ772" s="98"/>
      <c r="AK772" s="98"/>
      <c r="AL772" s="98"/>
      <c r="AM772" s="98"/>
      <c r="AN772" s="98"/>
      <c r="AO772" s="98"/>
    </row>
    <row r="773" spans="20:41" s="13" customFormat="1" x14ac:dyDescent="0.2">
      <c r="T773" s="38"/>
      <c r="Z773" s="47"/>
      <c r="AA773" s="98"/>
      <c r="AB773" s="98"/>
      <c r="AC773" s="98"/>
      <c r="AD773" s="98"/>
      <c r="AE773" s="98"/>
      <c r="AF773" s="98"/>
      <c r="AG773" s="98"/>
      <c r="AH773" s="98"/>
      <c r="AI773" s="98"/>
      <c r="AJ773" s="98"/>
      <c r="AK773" s="98"/>
      <c r="AL773" s="98"/>
      <c r="AM773" s="98"/>
      <c r="AN773" s="98"/>
      <c r="AO773" s="98"/>
    </row>
    <row r="774" spans="20:41" s="13" customFormat="1" x14ac:dyDescent="0.2">
      <c r="T774" s="38"/>
      <c r="Z774" s="47"/>
      <c r="AA774" s="98"/>
      <c r="AB774" s="98"/>
      <c r="AC774" s="98"/>
      <c r="AD774" s="98"/>
      <c r="AE774" s="98"/>
      <c r="AF774" s="98"/>
      <c r="AG774" s="98"/>
      <c r="AH774" s="98"/>
      <c r="AI774" s="98"/>
      <c r="AJ774" s="98"/>
      <c r="AK774" s="98"/>
      <c r="AL774" s="98"/>
      <c r="AM774" s="98"/>
      <c r="AN774" s="98"/>
      <c r="AO774" s="98"/>
    </row>
    <row r="775" spans="20:41" s="13" customFormat="1" x14ac:dyDescent="0.2">
      <c r="T775" s="38"/>
      <c r="Z775" s="47"/>
      <c r="AA775" s="98"/>
      <c r="AB775" s="98"/>
      <c r="AC775" s="98"/>
      <c r="AD775" s="98"/>
      <c r="AE775" s="98"/>
      <c r="AF775" s="98"/>
      <c r="AG775" s="98"/>
      <c r="AH775" s="98"/>
      <c r="AI775" s="98"/>
      <c r="AJ775" s="98"/>
      <c r="AK775" s="98"/>
      <c r="AL775" s="98"/>
      <c r="AM775" s="98"/>
      <c r="AN775" s="98"/>
      <c r="AO775" s="98"/>
    </row>
    <row r="776" spans="20:41" s="13" customFormat="1" x14ac:dyDescent="0.2">
      <c r="T776" s="38"/>
      <c r="Z776" s="47"/>
      <c r="AA776" s="98"/>
      <c r="AB776" s="98"/>
      <c r="AC776" s="98"/>
      <c r="AD776" s="98"/>
      <c r="AE776" s="98"/>
      <c r="AF776" s="98"/>
      <c r="AG776" s="98"/>
      <c r="AH776" s="98"/>
      <c r="AI776" s="98"/>
      <c r="AJ776" s="98"/>
      <c r="AK776" s="98"/>
      <c r="AL776" s="98"/>
      <c r="AM776" s="98"/>
      <c r="AN776" s="98"/>
      <c r="AO776" s="98"/>
    </row>
    <row r="777" spans="20:41" s="13" customFormat="1" x14ac:dyDescent="0.2">
      <c r="T777" s="38"/>
      <c r="Z777" s="47"/>
      <c r="AA777" s="98"/>
      <c r="AB777" s="98"/>
      <c r="AC777" s="98"/>
      <c r="AD777" s="98"/>
      <c r="AE777" s="98"/>
      <c r="AF777" s="98"/>
      <c r="AG777" s="98"/>
      <c r="AH777" s="98"/>
      <c r="AI777" s="98"/>
      <c r="AJ777" s="98"/>
      <c r="AK777" s="98"/>
      <c r="AL777" s="98"/>
      <c r="AM777" s="98"/>
      <c r="AN777" s="98"/>
      <c r="AO777" s="98"/>
    </row>
    <row r="778" spans="20:41" s="13" customFormat="1" x14ac:dyDescent="0.2">
      <c r="T778" s="38"/>
      <c r="Z778" s="47"/>
      <c r="AA778" s="98"/>
      <c r="AB778" s="98"/>
      <c r="AC778" s="98"/>
      <c r="AD778" s="98"/>
      <c r="AE778" s="98"/>
      <c r="AF778" s="98"/>
      <c r="AG778" s="98"/>
      <c r="AH778" s="98"/>
      <c r="AI778" s="98"/>
      <c r="AJ778" s="98"/>
      <c r="AK778" s="98"/>
      <c r="AL778" s="98"/>
      <c r="AM778" s="98"/>
      <c r="AN778" s="98"/>
      <c r="AO778" s="98"/>
    </row>
    <row r="779" spans="20:41" s="13" customFormat="1" x14ac:dyDescent="0.2">
      <c r="T779" s="38"/>
      <c r="Z779" s="47"/>
      <c r="AA779" s="98"/>
      <c r="AB779" s="98"/>
      <c r="AC779" s="98"/>
      <c r="AD779" s="98"/>
      <c r="AE779" s="98"/>
      <c r="AF779" s="98"/>
      <c r="AG779" s="98"/>
      <c r="AH779" s="98"/>
      <c r="AI779" s="98"/>
      <c r="AJ779" s="98"/>
      <c r="AK779" s="98"/>
      <c r="AL779" s="98"/>
      <c r="AM779" s="98"/>
      <c r="AN779" s="98"/>
      <c r="AO779" s="98"/>
    </row>
    <row r="780" spans="20:41" s="13" customFormat="1" x14ac:dyDescent="0.2">
      <c r="T780" s="38"/>
      <c r="Z780" s="47"/>
      <c r="AA780" s="98"/>
      <c r="AB780" s="98"/>
      <c r="AC780" s="98"/>
      <c r="AD780" s="98"/>
      <c r="AE780" s="98"/>
      <c r="AF780" s="98"/>
      <c r="AG780" s="98"/>
      <c r="AH780" s="98"/>
      <c r="AI780" s="98"/>
      <c r="AJ780" s="98"/>
      <c r="AK780" s="98"/>
      <c r="AL780" s="98"/>
      <c r="AM780" s="98"/>
      <c r="AN780" s="98"/>
      <c r="AO780" s="98"/>
    </row>
    <row r="781" spans="20:41" s="13" customFormat="1" x14ac:dyDescent="0.2">
      <c r="T781" s="38"/>
      <c r="Z781" s="47"/>
      <c r="AA781" s="98"/>
      <c r="AB781" s="98"/>
      <c r="AC781" s="98"/>
      <c r="AD781" s="98"/>
      <c r="AE781" s="98"/>
      <c r="AF781" s="98"/>
      <c r="AG781" s="98"/>
      <c r="AH781" s="98"/>
      <c r="AI781" s="98"/>
      <c r="AJ781" s="98"/>
      <c r="AK781" s="98"/>
      <c r="AL781" s="98"/>
      <c r="AM781" s="98"/>
      <c r="AN781" s="98"/>
      <c r="AO781" s="98"/>
    </row>
    <row r="782" spans="20:41" s="13" customFormat="1" x14ac:dyDescent="0.2">
      <c r="T782" s="38"/>
      <c r="Z782" s="47"/>
      <c r="AA782" s="98"/>
      <c r="AB782" s="98"/>
      <c r="AC782" s="98"/>
      <c r="AD782" s="98"/>
      <c r="AE782" s="98"/>
      <c r="AF782" s="98"/>
      <c r="AG782" s="98"/>
      <c r="AH782" s="98"/>
      <c r="AI782" s="98"/>
      <c r="AJ782" s="98"/>
      <c r="AK782" s="98"/>
      <c r="AL782" s="98"/>
      <c r="AM782" s="98"/>
      <c r="AN782" s="98"/>
      <c r="AO782" s="98"/>
    </row>
    <row r="783" spans="20:41" s="13" customFormat="1" x14ac:dyDescent="0.2">
      <c r="T783" s="38"/>
      <c r="Z783" s="47"/>
      <c r="AA783" s="98"/>
      <c r="AB783" s="98"/>
      <c r="AC783" s="98"/>
      <c r="AD783" s="98"/>
      <c r="AE783" s="98"/>
      <c r="AF783" s="98"/>
      <c r="AG783" s="98"/>
      <c r="AH783" s="98"/>
      <c r="AI783" s="98"/>
      <c r="AJ783" s="98"/>
      <c r="AK783" s="98"/>
      <c r="AL783" s="98"/>
      <c r="AM783" s="98"/>
      <c r="AN783" s="98"/>
      <c r="AO783" s="98"/>
    </row>
    <row r="784" spans="20:41" s="13" customFormat="1" x14ac:dyDescent="0.2">
      <c r="T784" s="38"/>
      <c r="Z784" s="47"/>
      <c r="AA784" s="98"/>
      <c r="AB784" s="98"/>
      <c r="AC784" s="98"/>
      <c r="AD784" s="98"/>
      <c r="AE784" s="98"/>
      <c r="AF784" s="98"/>
      <c r="AG784" s="98"/>
      <c r="AH784" s="98"/>
      <c r="AI784" s="98"/>
      <c r="AJ784" s="98"/>
      <c r="AK784" s="98"/>
      <c r="AL784" s="98"/>
      <c r="AM784" s="98"/>
      <c r="AN784" s="98"/>
      <c r="AO784" s="98"/>
    </row>
    <row r="785" spans="20:41" s="13" customFormat="1" x14ac:dyDescent="0.2">
      <c r="T785" s="38"/>
      <c r="Z785" s="47"/>
      <c r="AA785" s="98"/>
      <c r="AB785" s="98"/>
      <c r="AC785" s="98"/>
      <c r="AD785" s="98"/>
      <c r="AE785" s="98"/>
      <c r="AF785" s="98"/>
      <c r="AG785" s="98"/>
      <c r="AH785" s="98"/>
      <c r="AI785" s="98"/>
      <c r="AJ785" s="98"/>
      <c r="AK785" s="98"/>
      <c r="AL785" s="98"/>
      <c r="AM785" s="98"/>
      <c r="AN785" s="98"/>
      <c r="AO785" s="98"/>
    </row>
    <row r="786" spans="20:41" s="13" customFormat="1" x14ac:dyDescent="0.2">
      <c r="T786" s="38"/>
      <c r="Z786" s="47"/>
      <c r="AA786" s="98"/>
      <c r="AB786" s="98"/>
      <c r="AC786" s="98"/>
      <c r="AD786" s="98"/>
      <c r="AE786" s="98"/>
      <c r="AF786" s="98"/>
      <c r="AG786" s="98"/>
      <c r="AH786" s="98"/>
      <c r="AI786" s="98"/>
      <c r="AJ786" s="98"/>
      <c r="AK786" s="98"/>
      <c r="AL786" s="98"/>
      <c r="AM786" s="98"/>
      <c r="AN786" s="98"/>
      <c r="AO786" s="98"/>
    </row>
    <row r="787" spans="20:41" s="13" customFormat="1" x14ac:dyDescent="0.2">
      <c r="T787" s="38"/>
      <c r="Z787" s="47"/>
      <c r="AA787" s="98"/>
      <c r="AB787" s="98"/>
      <c r="AC787" s="98"/>
      <c r="AD787" s="98"/>
      <c r="AE787" s="98"/>
      <c r="AF787" s="98"/>
      <c r="AG787" s="98"/>
      <c r="AH787" s="98"/>
      <c r="AI787" s="98"/>
      <c r="AJ787" s="98"/>
      <c r="AK787" s="98"/>
      <c r="AL787" s="98"/>
      <c r="AM787" s="98"/>
      <c r="AN787" s="98"/>
      <c r="AO787" s="98"/>
    </row>
    <row r="788" spans="20:41" s="13" customFormat="1" x14ac:dyDescent="0.2">
      <c r="T788" s="38"/>
      <c r="Z788" s="47"/>
      <c r="AA788" s="98"/>
      <c r="AB788" s="98"/>
      <c r="AC788" s="98"/>
      <c r="AD788" s="98"/>
      <c r="AE788" s="98"/>
      <c r="AF788" s="98"/>
      <c r="AG788" s="98"/>
      <c r="AH788" s="98"/>
      <c r="AI788" s="98"/>
      <c r="AJ788" s="98"/>
      <c r="AK788" s="98"/>
      <c r="AL788" s="98"/>
      <c r="AM788" s="98"/>
      <c r="AN788" s="98"/>
      <c r="AO788" s="98"/>
    </row>
    <row r="789" spans="20:41" s="13" customFormat="1" x14ac:dyDescent="0.2">
      <c r="T789" s="38"/>
      <c r="Z789" s="47"/>
      <c r="AA789" s="98"/>
      <c r="AB789" s="98"/>
      <c r="AC789" s="98"/>
      <c r="AD789" s="98"/>
      <c r="AE789" s="98"/>
      <c r="AF789" s="98"/>
      <c r="AG789" s="98"/>
      <c r="AH789" s="98"/>
      <c r="AI789" s="98"/>
      <c r="AJ789" s="98"/>
      <c r="AK789" s="98"/>
      <c r="AL789" s="98"/>
      <c r="AM789" s="98"/>
      <c r="AN789" s="98"/>
      <c r="AO789" s="98"/>
    </row>
    <row r="790" spans="20:41" s="13" customFormat="1" x14ac:dyDescent="0.2">
      <c r="T790" s="38"/>
      <c r="Z790" s="47"/>
      <c r="AA790" s="98"/>
      <c r="AB790" s="98"/>
      <c r="AC790" s="98"/>
      <c r="AD790" s="98"/>
      <c r="AE790" s="98"/>
      <c r="AF790" s="98"/>
      <c r="AG790" s="98"/>
      <c r="AH790" s="98"/>
      <c r="AI790" s="98"/>
      <c r="AJ790" s="98"/>
      <c r="AK790" s="98"/>
      <c r="AL790" s="98"/>
      <c r="AM790" s="98"/>
      <c r="AN790" s="98"/>
      <c r="AO790" s="98"/>
    </row>
    <row r="791" spans="20:41" s="13" customFormat="1" x14ac:dyDescent="0.2">
      <c r="T791" s="38"/>
      <c r="Z791" s="47"/>
      <c r="AA791" s="98"/>
      <c r="AB791" s="98"/>
      <c r="AC791" s="98"/>
      <c r="AD791" s="98"/>
      <c r="AE791" s="98"/>
      <c r="AF791" s="98"/>
      <c r="AG791" s="98"/>
      <c r="AH791" s="98"/>
      <c r="AI791" s="98"/>
      <c r="AJ791" s="98"/>
      <c r="AK791" s="98"/>
      <c r="AL791" s="98"/>
      <c r="AM791" s="98"/>
      <c r="AN791" s="98"/>
      <c r="AO791" s="98"/>
    </row>
    <row r="792" spans="20:41" s="13" customFormat="1" x14ac:dyDescent="0.2">
      <c r="T792" s="38"/>
      <c r="Z792" s="47"/>
      <c r="AA792" s="98"/>
      <c r="AB792" s="98"/>
      <c r="AC792" s="98"/>
      <c r="AD792" s="98"/>
      <c r="AE792" s="98"/>
      <c r="AF792" s="98"/>
      <c r="AG792" s="98"/>
      <c r="AH792" s="98"/>
      <c r="AI792" s="98"/>
      <c r="AJ792" s="98"/>
      <c r="AK792" s="98"/>
      <c r="AL792" s="98"/>
      <c r="AM792" s="98"/>
      <c r="AN792" s="98"/>
      <c r="AO792" s="98"/>
    </row>
    <row r="793" spans="20:41" s="13" customFormat="1" x14ac:dyDescent="0.2">
      <c r="T793" s="38"/>
      <c r="Z793" s="47"/>
      <c r="AA793" s="98"/>
      <c r="AB793" s="98"/>
      <c r="AC793" s="98"/>
      <c r="AD793" s="98"/>
      <c r="AE793" s="98"/>
      <c r="AF793" s="98"/>
      <c r="AG793" s="98"/>
      <c r="AH793" s="98"/>
      <c r="AI793" s="98"/>
      <c r="AJ793" s="98"/>
      <c r="AK793" s="98"/>
      <c r="AL793" s="98"/>
      <c r="AM793" s="98"/>
      <c r="AN793" s="98"/>
      <c r="AO793" s="98"/>
    </row>
    <row r="794" spans="20:41" s="13" customFormat="1" x14ac:dyDescent="0.2">
      <c r="T794" s="38"/>
      <c r="Z794" s="47"/>
      <c r="AA794" s="98"/>
      <c r="AB794" s="98"/>
      <c r="AC794" s="98"/>
      <c r="AD794" s="98"/>
      <c r="AE794" s="98"/>
      <c r="AF794" s="98"/>
      <c r="AG794" s="98"/>
      <c r="AH794" s="98"/>
      <c r="AI794" s="98"/>
      <c r="AJ794" s="98"/>
      <c r="AK794" s="98"/>
      <c r="AL794" s="98"/>
      <c r="AM794" s="98"/>
      <c r="AN794" s="98"/>
      <c r="AO794" s="98"/>
    </row>
    <row r="795" spans="20:41" s="13" customFormat="1" x14ac:dyDescent="0.2">
      <c r="T795" s="38"/>
      <c r="Z795" s="47"/>
      <c r="AA795" s="98"/>
      <c r="AB795" s="98"/>
      <c r="AC795" s="98"/>
      <c r="AD795" s="98"/>
      <c r="AE795" s="98"/>
      <c r="AF795" s="98"/>
      <c r="AG795" s="98"/>
      <c r="AH795" s="98"/>
      <c r="AI795" s="98"/>
      <c r="AJ795" s="98"/>
      <c r="AK795" s="98"/>
      <c r="AL795" s="98"/>
      <c r="AM795" s="98"/>
      <c r="AN795" s="98"/>
      <c r="AO795" s="98"/>
    </row>
    <row r="796" spans="20:41" s="13" customFormat="1" x14ac:dyDescent="0.2">
      <c r="T796" s="38"/>
      <c r="Z796" s="47"/>
      <c r="AA796" s="98"/>
      <c r="AB796" s="98"/>
      <c r="AC796" s="98"/>
      <c r="AD796" s="98"/>
      <c r="AE796" s="98"/>
      <c r="AF796" s="98"/>
      <c r="AG796" s="98"/>
      <c r="AH796" s="98"/>
      <c r="AI796" s="98"/>
      <c r="AJ796" s="98"/>
      <c r="AK796" s="98"/>
      <c r="AL796" s="98"/>
      <c r="AM796" s="98"/>
      <c r="AN796" s="98"/>
      <c r="AO796" s="98"/>
    </row>
    <row r="797" spans="20:41" s="13" customFormat="1" x14ac:dyDescent="0.2">
      <c r="T797" s="38"/>
      <c r="Z797" s="47"/>
      <c r="AA797" s="98"/>
      <c r="AB797" s="98"/>
      <c r="AC797" s="98"/>
      <c r="AD797" s="98"/>
      <c r="AE797" s="98"/>
      <c r="AF797" s="98"/>
      <c r="AG797" s="98"/>
      <c r="AH797" s="98"/>
      <c r="AI797" s="98"/>
      <c r="AJ797" s="98"/>
      <c r="AK797" s="98"/>
      <c r="AL797" s="98"/>
      <c r="AM797" s="98"/>
      <c r="AN797" s="98"/>
      <c r="AO797" s="98"/>
    </row>
    <row r="798" spans="20:41" s="13" customFormat="1" x14ac:dyDescent="0.2">
      <c r="T798" s="38"/>
      <c r="Z798" s="47"/>
      <c r="AA798" s="98"/>
      <c r="AB798" s="98"/>
      <c r="AC798" s="98"/>
      <c r="AD798" s="98"/>
      <c r="AE798" s="98"/>
      <c r="AF798" s="98"/>
      <c r="AG798" s="98"/>
      <c r="AH798" s="98"/>
      <c r="AI798" s="98"/>
      <c r="AJ798" s="98"/>
      <c r="AK798" s="98"/>
      <c r="AL798" s="98"/>
      <c r="AM798" s="98"/>
      <c r="AN798" s="98"/>
      <c r="AO798" s="98"/>
    </row>
    <row r="799" spans="20:41" s="13" customFormat="1" x14ac:dyDescent="0.2">
      <c r="T799" s="38"/>
      <c r="Z799" s="47"/>
      <c r="AA799" s="98"/>
      <c r="AB799" s="98"/>
      <c r="AC799" s="98"/>
      <c r="AD799" s="98"/>
      <c r="AE799" s="98"/>
      <c r="AF799" s="98"/>
      <c r="AG799" s="98"/>
      <c r="AH799" s="98"/>
      <c r="AI799" s="98"/>
      <c r="AJ799" s="98"/>
      <c r="AK799" s="98"/>
      <c r="AL799" s="98"/>
      <c r="AM799" s="98"/>
      <c r="AN799" s="98"/>
      <c r="AO799" s="98"/>
    </row>
    <row r="800" spans="20:41" s="13" customFormat="1" x14ac:dyDescent="0.2">
      <c r="T800" s="38"/>
      <c r="Z800" s="47"/>
      <c r="AA800" s="98"/>
      <c r="AB800" s="98"/>
      <c r="AC800" s="98"/>
      <c r="AD800" s="98"/>
      <c r="AE800" s="98"/>
      <c r="AF800" s="98"/>
      <c r="AG800" s="98"/>
      <c r="AH800" s="98"/>
      <c r="AI800" s="98"/>
      <c r="AJ800" s="98"/>
      <c r="AK800" s="98"/>
      <c r="AL800" s="98"/>
      <c r="AM800" s="98"/>
      <c r="AN800" s="98"/>
      <c r="AO800" s="98"/>
    </row>
    <row r="801" spans="20:41" s="13" customFormat="1" x14ac:dyDescent="0.2">
      <c r="T801" s="38"/>
      <c r="Z801" s="47"/>
      <c r="AA801" s="98"/>
      <c r="AB801" s="98"/>
      <c r="AC801" s="98"/>
      <c r="AD801" s="98"/>
      <c r="AE801" s="98"/>
      <c r="AF801" s="98"/>
      <c r="AG801" s="98"/>
      <c r="AH801" s="98"/>
      <c r="AI801" s="98"/>
      <c r="AJ801" s="98"/>
      <c r="AK801" s="98"/>
      <c r="AL801" s="98"/>
      <c r="AM801" s="98"/>
      <c r="AN801" s="98"/>
      <c r="AO801" s="98"/>
    </row>
    <row r="802" spans="20:41" s="13" customFormat="1" x14ac:dyDescent="0.2">
      <c r="T802" s="38"/>
      <c r="Z802" s="47"/>
      <c r="AA802" s="98"/>
      <c r="AB802" s="98"/>
      <c r="AC802" s="98"/>
      <c r="AD802" s="98"/>
      <c r="AE802" s="98"/>
      <c r="AF802" s="98"/>
      <c r="AG802" s="98"/>
      <c r="AH802" s="98"/>
      <c r="AI802" s="98"/>
      <c r="AJ802" s="98"/>
      <c r="AK802" s="98"/>
      <c r="AL802" s="98"/>
      <c r="AM802" s="98"/>
      <c r="AN802" s="98"/>
      <c r="AO802" s="98"/>
    </row>
    <row r="803" spans="20:41" s="13" customFormat="1" x14ac:dyDescent="0.2">
      <c r="T803" s="38"/>
      <c r="Z803" s="47"/>
      <c r="AA803" s="98"/>
      <c r="AB803" s="98"/>
      <c r="AC803" s="98"/>
      <c r="AD803" s="98"/>
      <c r="AE803" s="98"/>
      <c r="AF803" s="98"/>
      <c r="AG803" s="98"/>
      <c r="AH803" s="98"/>
      <c r="AI803" s="98"/>
      <c r="AJ803" s="98"/>
      <c r="AK803" s="98"/>
      <c r="AL803" s="98"/>
      <c r="AM803" s="98"/>
      <c r="AN803" s="98"/>
      <c r="AO803" s="98"/>
    </row>
    <row r="804" spans="20:41" s="13" customFormat="1" x14ac:dyDescent="0.2">
      <c r="T804" s="38"/>
      <c r="Z804" s="47"/>
      <c r="AA804" s="98"/>
      <c r="AB804" s="98"/>
      <c r="AC804" s="98"/>
      <c r="AD804" s="98"/>
      <c r="AE804" s="98"/>
      <c r="AF804" s="98"/>
      <c r="AG804" s="98"/>
      <c r="AH804" s="98"/>
      <c r="AI804" s="98"/>
      <c r="AJ804" s="98"/>
      <c r="AK804" s="98"/>
      <c r="AL804" s="98"/>
      <c r="AM804" s="98"/>
      <c r="AN804" s="98"/>
      <c r="AO804" s="98"/>
    </row>
    <row r="805" spans="20:41" s="13" customFormat="1" x14ac:dyDescent="0.2">
      <c r="T805" s="38"/>
      <c r="Z805" s="47"/>
      <c r="AA805" s="98"/>
      <c r="AB805" s="98"/>
      <c r="AC805" s="98"/>
      <c r="AD805" s="98"/>
      <c r="AE805" s="98"/>
      <c r="AF805" s="98"/>
      <c r="AG805" s="98"/>
      <c r="AH805" s="98"/>
      <c r="AI805" s="98"/>
      <c r="AJ805" s="98"/>
      <c r="AK805" s="98"/>
      <c r="AL805" s="98"/>
      <c r="AM805" s="98"/>
      <c r="AN805" s="98"/>
      <c r="AO805" s="98"/>
    </row>
    <row r="806" spans="20:41" s="13" customFormat="1" x14ac:dyDescent="0.2">
      <c r="T806" s="38"/>
      <c r="Z806" s="47"/>
      <c r="AA806" s="98"/>
      <c r="AB806" s="98"/>
      <c r="AC806" s="98"/>
      <c r="AD806" s="98"/>
      <c r="AE806" s="98"/>
      <c r="AF806" s="98"/>
      <c r="AG806" s="98"/>
      <c r="AH806" s="98"/>
      <c r="AI806" s="98"/>
      <c r="AJ806" s="98"/>
      <c r="AK806" s="98"/>
      <c r="AL806" s="98"/>
      <c r="AM806" s="98"/>
      <c r="AN806" s="98"/>
      <c r="AO806" s="98"/>
    </row>
    <row r="807" spans="20:41" s="13" customFormat="1" x14ac:dyDescent="0.2">
      <c r="T807" s="38"/>
      <c r="Z807" s="47"/>
      <c r="AA807" s="98"/>
      <c r="AB807" s="98"/>
      <c r="AC807" s="98"/>
      <c r="AD807" s="98"/>
      <c r="AE807" s="98"/>
      <c r="AF807" s="98"/>
      <c r="AG807" s="98"/>
      <c r="AH807" s="98"/>
      <c r="AI807" s="98"/>
      <c r="AJ807" s="98"/>
      <c r="AK807" s="98"/>
      <c r="AL807" s="98"/>
      <c r="AM807" s="98"/>
      <c r="AN807" s="98"/>
      <c r="AO807" s="98"/>
    </row>
    <row r="808" spans="20:41" s="13" customFormat="1" x14ac:dyDescent="0.2">
      <c r="T808" s="38"/>
      <c r="Z808" s="47"/>
      <c r="AA808" s="98"/>
      <c r="AB808" s="98"/>
      <c r="AC808" s="98"/>
      <c r="AD808" s="98"/>
      <c r="AE808" s="98"/>
      <c r="AF808" s="98"/>
      <c r="AG808" s="98"/>
      <c r="AH808" s="98"/>
      <c r="AI808" s="98"/>
      <c r="AJ808" s="98"/>
      <c r="AK808" s="98"/>
      <c r="AL808" s="98"/>
      <c r="AM808" s="98"/>
      <c r="AN808" s="98"/>
      <c r="AO808" s="98"/>
    </row>
    <row r="809" spans="20:41" s="13" customFormat="1" x14ac:dyDescent="0.2">
      <c r="T809" s="38"/>
      <c r="Z809" s="47"/>
      <c r="AA809" s="98"/>
      <c r="AB809" s="98"/>
      <c r="AC809" s="98"/>
      <c r="AD809" s="98"/>
      <c r="AE809" s="98"/>
      <c r="AF809" s="98"/>
      <c r="AG809" s="98"/>
      <c r="AH809" s="98"/>
      <c r="AI809" s="98"/>
      <c r="AJ809" s="98"/>
      <c r="AK809" s="98"/>
      <c r="AL809" s="98"/>
      <c r="AM809" s="98"/>
      <c r="AN809" s="98"/>
      <c r="AO809" s="98"/>
    </row>
    <row r="810" spans="20:41" s="13" customFormat="1" x14ac:dyDescent="0.2">
      <c r="T810" s="38"/>
      <c r="Z810" s="47"/>
      <c r="AA810" s="98"/>
      <c r="AB810" s="98"/>
      <c r="AC810" s="98"/>
      <c r="AD810" s="98"/>
      <c r="AE810" s="98"/>
      <c r="AF810" s="98"/>
      <c r="AG810" s="98"/>
      <c r="AH810" s="98"/>
      <c r="AI810" s="98"/>
      <c r="AJ810" s="98"/>
      <c r="AK810" s="98"/>
      <c r="AL810" s="98"/>
      <c r="AM810" s="98"/>
      <c r="AN810" s="98"/>
      <c r="AO810" s="98"/>
    </row>
    <row r="811" spans="20:41" s="13" customFormat="1" x14ac:dyDescent="0.2">
      <c r="T811" s="38"/>
      <c r="Z811" s="47"/>
      <c r="AA811" s="98"/>
      <c r="AB811" s="98"/>
      <c r="AC811" s="98"/>
      <c r="AD811" s="98"/>
      <c r="AE811" s="98"/>
      <c r="AF811" s="98"/>
      <c r="AG811" s="98"/>
      <c r="AH811" s="98"/>
      <c r="AI811" s="98"/>
      <c r="AJ811" s="98"/>
      <c r="AK811" s="98"/>
      <c r="AL811" s="98"/>
      <c r="AM811" s="98"/>
      <c r="AN811" s="98"/>
      <c r="AO811" s="98"/>
    </row>
    <row r="812" spans="20:41" s="13" customFormat="1" x14ac:dyDescent="0.2">
      <c r="T812" s="38"/>
      <c r="Z812" s="47"/>
      <c r="AA812" s="98"/>
      <c r="AB812" s="98"/>
      <c r="AC812" s="98"/>
      <c r="AD812" s="98"/>
      <c r="AE812" s="98"/>
      <c r="AF812" s="98"/>
      <c r="AG812" s="98"/>
      <c r="AH812" s="98"/>
      <c r="AI812" s="98"/>
      <c r="AJ812" s="98"/>
      <c r="AK812" s="98"/>
      <c r="AL812" s="98"/>
      <c r="AM812" s="98"/>
      <c r="AN812" s="98"/>
      <c r="AO812" s="98"/>
    </row>
    <row r="813" spans="20:41" s="13" customFormat="1" x14ac:dyDescent="0.2">
      <c r="T813" s="38"/>
      <c r="Z813" s="47"/>
      <c r="AA813" s="98"/>
      <c r="AB813" s="98"/>
      <c r="AC813" s="98"/>
      <c r="AD813" s="98"/>
      <c r="AE813" s="98"/>
      <c r="AF813" s="98"/>
      <c r="AG813" s="98"/>
      <c r="AH813" s="98"/>
      <c r="AI813" s="98"/>
      <c r="AJ813" s="98"/>
      <c r="AK813" s="98"/>
      <c r="AL813" s="98"/>
      <c r="AM813" s="98"/>
      <c r="AN813" s="98"/>
      <c r="AO813" s="98"/>
    </row>
    <row r="814" spans="20:41" s="13" customFormat="1" x14ac:dyDescent="0.2">
      <c r="T814" s="38"/>
      <c r="Z814" s="47"/>
      <c r="AA814" s="98"/>
      <c r="AB814" s="98"/>
      <c r="AC814" s="98"/>
      <c r="AD814" s="98"/>
      <c r="AE814" s="98"/>
      <c r="AF814" s="98"/>
      <c r="AG814" s="98"/>
      <c r="AH814" s="98"/>
      <c r="AI814" s="98"/>
      <c r="AJ814" s="98"/>
      <c r="AK814" s="98"/>
      <c r="AL814" s="98"/>
      <c r="AM814" s="98"/>
      <c r="AN814" s="98"/>
      <c r="AO814" s="98"/>
    </row>
    <row r="815" spans="20:41" s="13" customFormat="1" x14ac:dyDescent="0.2">
      <c r="T815" s="38"/>
      <c r="Z815" s="47"/>
      <c r="AA815" s="98"/>
      <c r="AB815" s="98"/>
      <c r="AC815" s="98"/>
      <c r="AD815" s="98"/>
      <c r="AE815" s="98"/>
      <c r="AF815" s="98"/>
      <c r="AG815" s="98"/>
      <c r="AH815" s="98"/>
      <c r="AI815" s="98"/>
      <c r="AJ815" s="98"/>
      <c r="AK815" s="98"/>
      <c r="AL815" s="98"/>
      <c r="AM815" s="98"/>
      <c r="AN815" s="98"/>
      <c r="AO815" s="98"/>
    </row>
    <row r="816" spans="20:41" s="13" customFormat="1" x14ac:dyDescent="0.2">
      <c r="T816" s="38"/>
      <c r="Z816" s="47"/>
      <c r="AA816" s="98"/>
      <c r="AB816" s="98"/>
      <c r="AC816" s="98"/>
      <c r="AD816" s="98"/>
      <c r="AE816" s="98"/>
      <c r="AF816" s="98"/>
      <c r="AG816" s="98"/>
      <c r="AH816" s="98"/>
      <c r="AI816" s="98"/>
      <c r="AJ816" s="98"/>
      <c r="AK816" s="98"/>
      <c r="AL816" s="98"/>
      <c r="AM816" s="98"/>
      <c r="AN816" s="98"/>
      <c r="AO816" s="98"/>
    </row>
    <row r="817" spans="20:41" s="13" customFormat="1" x14ac:dyDescent="0.2">
      <c r="T817" s="38"/>
      <c r="Z817" s="47"/>
      <c r="AA817" s="98"/>
      <c r="AB817" s="98"/>
      <c r="AC817" s="98"/>
      <c r="AD817" s="98"/>
      <c r="AE817" s="98"/>
      <c r="AF817" s="98"/>
      <c r="AG817" s="98"/>
      <c r="AH817" s="98"/>
      <c r="AI817" s="98"/>
      <c r="AJ817" s="98"/>
      <c r="AK817" s="98"/>
      <c r="AL817" s="98"/>
      <c r="AM817" s="98"/>
      <c r="AN817" s="98"/>
      <c r="AO817" s="98"/>
    </row>
    <row r="818" spans="20:41" s="13" customFormat="1" x14ac:dyDescent="0.2">
      <c r="T818" s="38"/>
      <c r="Z818" s="47"/>
      <c r="AA818" s="98"/>
      <c r="AB818" s="98"/>
      <c r="AC818" s="98"/>
      <c r="AD818" s="98"/>
      <c r="AE818" s="98"/>
      <c r="AF818" s="98"/>
      <c r="AG818" s="98"/>
      <c r="AH818" s="98"/>
      <c r="AI818" s="98"/>
      <c r="AJ818" s="98"/>
      <c r="AK818" s="98"/>
      <c r="AL818" s="98"/>
      <c r="AM818" s="98"/>
      <c r="AN818" s="98"/>
      <c r="AO818" s="98"/>
    </row>
    <row r="819" spans="20:41" s="13" customFormat="1" x14ac:dyDescent="0.2">
      <c r="T819" s="38"/>
      <c r="Z819" s="47"/>
      <c r="AA819" s="98"/>
      <c r="AB819" s="98"/>
      <c r="AC819" s="98"/>
      <c r="AD819" s="98"/>
      <c r="AE819" s="98"/>
      <c r="AF819" s="98"/>
      <c r="AG819" s="98"/>
      <c r="AH819" s="98"/>
      <c r="AI819" s="98"/>
      <c r="AJ819" s="98"/>
      <c r="AK819" s="98"/>
      <c r="AL819" s="98"/>
      <c r="AM819" s="98"/>
      <c r="AN819" s="98"/>
      <c r="AO819" s="98"/>
    </row>
    <row r="820" spans="20:41" s="13" customFormat="1" x14ac:dyDescent="0.2">
      <c r="T820" s="38"/>
      <c r="Z820" s="47"/>
      <c r="AA820" s="98"/>
      <c r="AB820" s="98"/>
      <c r="AC820" s="98"/>
      <c r="AD820" s="98"/>
      <c r="AE820" s="98"/>
      <c r="AF820" s="98"/>
      <c r="AG820" s="98"/>
      <c r="AH820" s="98"/>
      <c r="AI820" s="98"/>
      <c r="AJ820" s="98"/>
      <c r="AK820" s="98"/>
      <c r="AL820" s="98"/>
      <c r="AM820" s="98"/>
      <c r="AN820" s="98"/>
      <c r="AO820" s="98"/>
    </row>
    <row r="821" spans="20:41" s="13" customFormat="1" x14ac:dyDescent="0.2">
      <c r="T821" s="38"/>
      <c r="Z821" s="47"/>
      <c r="AA821" s="98"/>
      <c r="AB821" s="98"/>
      <c r="AC821" s="98"/>
      <c r="AD821" s="98"/>
      <c r="AE821" s="98"/>
      <c r="AF821" s="98"/>
      <c r="AG821" s="98"/>
      <c r="AH821" s="98"/>
      <c r="AI821" s="98"/>
      <c r="AJ821" s="98"/>
      <c r="AK821" s="98"/>
      <c r="AL821" s="98"/>
      <c r="AM821" s="98"/>
      <c r="AN821" s="98"/>
      <c r="AO821" s="98"/>
    </row>
    <row r="822" spans="20:41" s="13" customFormat="1" x14ac:dyDescent="0.2">
      <c r="T822" s="38"/>
      <c r="Z822" s="47"/>
      <c r="AA822" s="98"/>
      <c r="AB822" s="98"/>
      <c r="AC822" s="98"/>
      <c r="AD822" s="98"/>
      <c r="AE822" s="98"/>
      <c r="AF822" s="98"/>
      <c r="AG822" s="98"/>
      <c r="AH822" s="98"/>
      <c r="AI822" s="98"/>
      <c r="AJ822" s="98"/>
      <c r="AK822" s="98"/>
      <c r="AL822" s="98"/>
      <c r="AM822" s="98"/>
      <c r="AN822" s="98"/>
      <c r="AO822" s="98"/>
    </row>
    <row r="823" spans="20:41" s="13" customFormat="1" x14ac:dyDescent="0.2">
      <c r="T823" s="38"/>
      <c r="Z823" s="47"/>
      <c r="AA823" s="98"/>
      <c r="AB823" s="98"/>
      <c r="AC823" s="98"/>
      <c r="AD823" s="98"/>
      <c r="AE823" s="98"/>
      <c r="AF823" s="98"/>
      <c r="AG823" s="98"/>
      <c r="AH823" s="98"/>
      <c r="AI823" s="98"/>
      <c r="AJ823" s="98"/>
      <c r="AK823" s="98"/>
      <c r="AL823" s="98"/>
      <c r="AM823" s="98"/>
      <c r="AN823" s="98"/>
      <c r="AO823" s="98"/>
    </row>
    <row r="824" spans="20:41" s="13" customFormat="1" x14ac:dyDescent="0.2">
      <c r="T824" s="38"/>
      <c r="Z824" s="47"/>
      <c r="AA824" s="98"/>
      <c r="AB824" s="98"/>
      <c r="AC824" s="98"/>
      <c r="AD824" s="98"/>
      <c r="AE824" s="98"/>
      <c r="AF824" s="98"/>
      <c r="AG824" s="98"/>
      <c r="AH824" s="98"/>
      <c r="AI824" s="98"/>
      <c r="AJ824" s="98"/>
      <c r="AK824" s="98"/>
      <c r="AL824" s="98"/>
      <c r="AM824" s="98"/>
      <c r="AN824" s="98"/>
      <c r="AO824" s="98"/>
    </row>
    <row r="825" spans="20:41" s="13" customFormat="1" x14ac:dyDescent="0.2">
      <c r="T825" s="38"/>
      <c r="Z825" s="47"/>
      <c r="AA825" s="98"/>
      <c r="AB825" s="98"/>
      <c r="AC825" s="98"/>
      <c r="AD825" s="98"/>
      <c r="AE825" s="98"/>
      <c r="AF825" s="98"/>
      <c r="AG825" s="98"/>
      <c r="AH825" s="98"/>
      <c r="AI825" s="98"/>
      <c r="AJ825" s="98"/>
      <c r="AK825" s="98"/>
      <c r="AL825" s="98"/>
      <c r="AM825" s="98"/>
      <c r="AN825" s="98"/>
      <c r="AO825" s="98"/>
    </row>
    <row r="826" spans="20:41" s="13" customFormat="1" x14ac:dyDescent="0.2">
      <c r="T826" s="38"/>
      <c r="Z826" s="47"/>
      <c r="AA826" s="98"/>
      <c r="AB826" s="98"/>
      <c r="AC826" s="98"/>
      <c r="AD826" s="98"/>
      <c r="AE826" s="98"/>
      <c r="AF826" s="98"/>
      <c r="AG826" s="98"/>
      <c r="AH826" s="98"/>
      <c r="AI826" s="98"/>
      <c r="AJ826" s="98"/>
      <c r="AK826" s="98"/>
      <c r="AL826" s="98"/>
      <c r="AM826" s="98"/>
      <c r="AN826" s="98"/>
      <c r="AO826" s="98"/>
    </row>
    <row r="827" spans="20:41" s="13" customFormat="1" x14ac:dyDescent="0.2">
      <c r="T827" s="38"/>
      <c r="Z827" s="47"/>
      <c r="AA827" s="98"/>
      <c r="AB827" s="98"/>
      <c r="AC827" s="98"/>
      <c r="AD827" s="98"/>
      <c r="AE827" s="98"/>
      <c r="AF827" s="98"/>
      <c r="AG827" s="98"/>
      <c r="AH827" s="98"/>
      <c r="AI827" s="98"/>
      <c r="AJ827" s="98"/>
      <c r="AK827" s="98"/>
      <c r="AL827" s="98"/>
      <c r="AM827" s="98"/>
      <c r="AN827" s="98"/>
      <c r="AO827" s="98"/>
    </row>
    <row r="828" spans="20:41" s="13" customFormat="1" x14ac:dyDescent="0.2">
      <c r="T828" s="38"/>
      <c r="Z828" s="47"/>
      <c r="AA828" s="98"/>
      <c r="AB828" s="98"/>
      <c r="AC828" s="98"/>
      <c r="AD828" s="98"/>
      <c r="AE828" s="98"/>
      <c r="AF828" s="98"/>
      <c r="AG828" s="98"/>
      <c r="AH828" s="98"/>
      <c r="AI828" s="98"/>
      <c r="AJ828" s="98"/>
      <c r="AK828" s="98"/>
      <c r="AL828" s="98"/>
      <c r="AM828" s="98"/>
      <c r="AN828" s="98"/>
      <c r="AO828" s="98"/>
    </row>
    <row r="829" spans="20:41" s="13" customFormat="1" x14ac:dyDescent="0.2">
      <c r="T829" s="38"/>
      <c r="Z829" s="47"/>
      <c r="AA829" s="98"/>
      <c r="AB829" s="98"/>
      <c r="AC829" s="98"/>
      <c r="AD829" s="98"/>
      <c r="AE829" s="98"/>
      <c r="AF829" s="98"/>
      <c r="AG829" s="98"/>
      <c r="AH829" s="98"/>
      <c r="AI829" s="98"/>
      <c r="AJ829" s="98"/>
      <c r="AK829" s="98"/>
      <c r="AL829" s="98"/>
      <c r="AM829" s="98"/>
      <c r="AN829" s="98"/>
      <c r="AO829" s="98"/>
    </row>
    <row r="830" spans="20:41" s="13" customFormat="1" x14ac:dyDescent="0.2">
      <c r="T830" s="38"/>
      <c r="Z830" s="47"/>
      <c r="AA830" s="98"/>
      <c r="AB830" s="98"/>
      <c r="AC830" s="98"/>
      <c r="AD830" s="98"/>
      <c r="AE830" s="98"/>
      <c r="AF830" s="98"/>
      <c r="AG830" s="98"/>
      <c r="AH830" s="98"/>
      <c r="AI830" s="98"/>
      <c r="AJ830" s="98"/>
      <c r="AK830" s="98"/>
      <c r="AL830" s="98"/>
      <c r="AM830" s="98"/>
      <c r="AN830" s="98"/>
      <c r="AO830" s="98"/>
    </row>
    <row r="831" spans="20:41" s="13" customFormat="1" x14ac:dyDescent="0.2">
      <c r="T831" s="38"/>
      <c r="Z831" s="47"/>
      <c r="AA831" s="98"/>
      <c r="AB831" s="98"/>
      <c r="AC831" s="98"/>
      <c r="AD831" s="98"/>
      <c r="AE831" s="98"/>
      <c r="AF831" s="98"/>
      <c r="AG831" s="98"/>
      <c r="AH831" s="98"/>
      <c r="AI831" s="98"/>
      <c r="AJ831" s="98"/>
      <c r="AK831" s="98"/>
      <c r="AL831" s="98"/>
      <c r="AM831" s="98"/>
      <c r="AN831" s="98"/>
      <c r="AO831" s="98"/>
    </row>
    <row r="832" spans="20:41" s="13" customFormat="1" x14ac:dyDescent="0.2">
      <c r="T832" s="38"/>
      <c r="Z832" s="47"/>
      <c r="AA832" s="98"/>
      <c r="AB832" s="98"/>
      <c r="AC832" s="98"/>
      <c r="AD832" s="98"/>
      <c r="AE832" s="98"/>
      <c r="AF832" s="98"/>
      <c r="AG832" s="98"/>
      <c r="AH832" s="98"/>
      <c r="AI832" s="98"/>
      <c r="AJ832" s="98"/>
      <c r="AK832" s="98"/>
      <c r="AL832" s="98"/>
      <c r="AM832" s="98"/>
      <c r="AN832" s="98"/>
      <c r="AO832" s="98"/>
    </row>
    <row r="833" spans="20:41" s="13" customFormat="1" x14ac:dyDescent="0.2">
      <c r="T833" s="38"/>
      <c r="Z833" s="47"/>
      <c r="AA833" s="98"/>
      <c r="AB833" s="98"/>
      <c r="AC833" s="98"/>
      <c r="AD833" s="98"/>
      <c r="AE833" s="98"/>
      <c r="AF833" s="98"/>
      <c r="AG833" s="98"/>
      <c r="AH833" s="98"/>
      <c r="AI833" s="98"/>
      <c r="AJ833" s="98"/>
      <c r="AK833" s="98"/>
      <c r="AL833" s="98"/>
      <c r="AM833" s="98"/>
      <c r="AN833" s="98"/>
      <c r="AO833" s="98"/>
    </row>
    <row r="834" spans="20:41" s="13" customFormat="1" x14ac:dyDescent="0.2">
      <c r="T834" s="38"/>
      <c r="Z834" s="47"/>
      <c r="AA834" s="98"/>
      <c r="AB834" s="98"/>
      <c r="AC834" s="98"/>
      <c r="AD834" s="98"/>
      <c r="AE834" s="98"/>
      <c r="AF834" s="98"/>
      <c r="AG834" s="98"/>
      <c r="AH834" s="98"/>
      <c r="AI834" s="98"/>
      <c r="AJ834" s="98"/>
      <c r="AK834" s="98"/>
      <c r="AL834" s="98"/>
      <c r="AM834" s="98"/>
      <c r="AN834" s="98"/>
      <c r="AO834" s="98"/>
    </row>
    <row r="835" spans="20:41" s="13" customFormat="1" x14ac:dyDescent="0.2">
      <c r="T835" s="38"/>
      <c r="Z835" s="47"/>
      <c r="AA835" s="98"/>
      <c r="AB835" s="98"/>
      <c r="AC835" s="98"/>
      <c r="AD835" s="98"/>
      <c r="AE835" s="98"/>
      <c r="AF835" s="98"/>
      <c r="AG835" s="98"/>
      <c r="AH835" s="98"/>
      <c r="AI835" s="98"/>
      <c r="AJ835" s="98"/>
      <c r="AK835" s="98"/>
      <c r="AL835" s="98"/>
      <c r="AM835" s="98"/>
      <c r="AN835" s="98"/>
      <c r="AO835" s="98"/>
    </row>
    <row r="836" spans="20:41" s="13" customFormat="1" x14ac:dyDescent="0.2">
      <c r="T836" s="38"/>
      <c r="Z836" s="47"/>
      <c r="AA836" s="98"/>
      <c r="AB836" s="98"/>
      <c r="AC836" s="98"/>
      <c r="AD836" s="98"/>
      <c r="AE836" s="98"/>
      <c r="AF836" s="98"/>
      <c r="AG836" s="98"/>
      <c r="AH836" s="98"/>
      <c r="AI836" s="98"/>
      <c r="AJ836" s="98"/>
      <c r="AK836" s="98"/>
      <c r="AL836" s="98"/>
      <c r="AM836" s="98"/>
      <c r="AN836" s="98"/>
      <c r="AO836" s="98"/>
    </row>
    <row r="837" spans="20:41" s="13" customFormat="1" x14ac:dyDescent="0.2">
      <c r="T837" s="38"/>
      <c r="Z837" s="47"/>
      <c r="AA837" s="98"/>
      <c r="AB837" s="98"/>
      <c r="AC837" s="98"/>
      <c r="AD837" s="98"/>
      <c r="AE837" s="98"/>
      <c r="AF837" s="98"/>
      <c r="AG837" s="98"/>
      <c r="AH837" s="98"/>
      <c r="AI837" s="98"/>
      <c r="AJ837" s="98"/>
      <c r="AK837" s="98"/>
      <c r="AL837" s="98"/>
      <c r="AM837" s="98"/>
      <c r="AN837" s="98"/>
      <c r="AO837" s="98"/>
    </row>
    <row r="838" spans="20:41" s="13" customFormat="1" x14ac:dyDescent="0.2">
      <c r="T838" s="38"/>
      <c r="Z838" s="47"/>
      <c r="AA838" s="98"/>
      <c r="AB838" s="98"/>
      <c r="AC838" s="98"/>
      <c r="AD838" s="98"/>
      <c r="AE838" s="98"/>
      <c r="AF838" s="98"/>
      <c r="AG838" s="98"/>
      <c r="AH838" s="98"/>
      <c r="AI838" s="98"/>
      <c r="AJ838" s="98"/>
      <c r="AK838" s="98"/>
      <c r="AL838" s="98"/>
      <c r="AM838" s="98"/>
      <c r="AN838" s="98"/>
      <c r="AO838" s="98"/>
    </row>
    <row r="839" spans="20:41" s="13" customFormat="1" x14ac:dyDescent="0.2">
      <c r="T839" s="38"/>
      <c r="Z839" s="47"/>
      <c r="AA839" s="98"/>
      <c r="AB839" s="98"/>
      <c r="AC839" s="98"/>
      <c r="AD839" s="98"/>
      <c r="AE839" s="98"/>
      <c r="AF839" s="98"/>
      <c r="AG839" s="98"/>
      <c r="AH839" s="98"/>
      <c r="AI839" s="98"/>
      <c r="AJ839" s="98"/>
      <c r="AK839" s="98"/>
      <c r="AL839" s="98"/>
      <c r="AM839" s="98"/>
      <c r="AN839" s="98"/>
      <c r="AO839" s="98"/>
    </row>
    <row r="840" spans="20:41" s="13" customFormat="1" x14ac:dyDescent="0.2">
      <c r="T840" s="38"/>
      <c r="Z840" s="47"/>
      <c r="AA840" s="98"/>
      <c r="AB840" s="98"/>
      <c r="AC840" s="98"/>
      <c r="AD840" s="98"/>
      <c r="AE840" s="98"/>
      <c r="AF840" s="98"/>
      <c r="AG840" s="98"/>
      <c r="AH840" s="98"/>
      <c r="AI840" s="98"/>
      <c r="AJ840" s="98"/>
      <c r="AK840" s="98"/>
      <c r="AL840" s="98"/>
      <c r="AM840" s="98"/>
      <c r="AN840" s="98"/>
      <c r="AO840" s="98"/>
    </row>
    <row r="841" spans="20:41" s="13" customFormat="1" x14ac:dyDescent="0.2">
      <c r="T841" s="38"/>
      <c r="Z841" s="47"/>
      <c r="AA841" s="98"/>
      <c r="AB841" s="98"/>
      <c r="AC841" s="98"/>
      <c r="AD841" s="98"/>
      <c r="AE841" s="98"/>
      <c r="AF841" s="98"/>
      <c r="AG841" s="98"/>
      <c r="AH841" s="98"/>
      <c r="AI841" s="98"/>
      <c r="AJ841" s="98"/>
      <c r="AK841" s="98"/>
      <c r="AL841" s="98"/>
      <c r="AM841" s="98"/>
      <c r="AN841" s="98"/>
      <c r="AO841" s="98"/>
    </row>
    <row r="842" spans="20:41" s="13" customFormat="1" x14ac:dyDescent="0.2">
      <c r="T842" s="38"/>
      <c r="Z842" s="47"/>
      <c r="AA842" s="98"/>
      <c r="AB842" s="98"/>
      <c r="AC842" s="98"/>
      <c r="AD842" s="98"/>
      <c r="AE842" s="98"/>
      <c r="AF842" s="98"/>
      <c r="AG842" s="98"/>
      <c r="AH842" s="98"/>
      <c r="AI842" s="98"/>
      <c r="AJ842" s="98"/>
      <c r="AK842" s="98"/>
      <c r="AL842" s="98"/>
      <c r="AM842" s="98"/>
      <c r="AN842" s="98"/>
      <c r="AO842" s="98"/>
    </row>
    <row r="843" spans="20:41" s="13" customFormat="1" x14ac:dyDescent="0.2">
      <c r="T843" s="38"/>
      <c r="Z843" s="47"/>
      <c r="AA843" s="98"/>
      <c r="AB843" s="98"/>
      <c r="AC843" s="98"/>
      <c r="AD843" s="98"/>
      <c r="AE843" s="98"/>
      <c r="AF843" s="98"/>
      <c r="AG843" s="98"/>
      <c r="AH843" s="98"/>
      <c r="AI843" s="98"/>
      <c r="AJ843" s="98"/>
      <c r="AK843" s="98"/>
      <c r="AL843" s="98"/>
      <c r="AM843" s="98"/>
      <c r="AN843" s="98"/>
      <c r="AO843" s="98"/>
    </row>
    <row r="844" spans="20:41" s="13" customFormat="1" x14ac:dyDescent="0.2">
      <c r="T844" s="38"/>
      <c r="Z844" s="47"/>
      <c r="AA844" s="98"/>
      <c r="AB844" s="98"/>
      <c r="AC844" s="98"/>
      <c r="AD844" s="98"/>
      <c r="AE844" s="98"/>
      <c r="AF844" s="98"/>
      <c r="AG844" s="98"/>
      <c r="AH844" s="98"/>
      <c r="AI844" s="98"/>
      <c r="AJ844" s="98"/>
      <c r="AK844" s="98"/>
      <c r="AL844" s="98"/>
      <c r="AM844" s="98"/>
      <c r="AN844" s="98"/>
      <c r="AO844" s="98"/>
    </row>
    <row r="845" spans="20:41" s="13" customFormat="1" x14ac:dyDescent="0.2">
      <c r="T845" s="38"/>
      <c r="Z845" s="47"/>
      <c r="AA845" s="98"/>
      <c r="AB845" s="98"/>
      <c r="AC845" s="98"/>
      <c r="AD845" s="98"/>
      <c r="AE845" s="98"/>
      <c r="AF845" s="98"/>
      <c r="AG845" s="98"/>
      <c r="AH845" s="98"/>
      <c r="AI845" s="98"/>
      <c r="AJ845" s="98"/>
      <c r="AK845" s="98"/>
      <c r="AL845" s="98"/>
      <c r="AM845" s="98"/>
      <c r="AN845" s="98"/>
      <c r="AO845" s="98"/>
    </row>
    <row r="846" spans="20:41" s="13" customFormat="1" x14ac:dyDescent="0.2">
      <c r="T846" s="38"/>
      <c r="Z846" s="47"/>
      <c r="AA846" s="98"/>
      <c r="AB846" s="98"/>
      <c r="AC846" s="98"/>
      <c r="AD846" s="98"/>
      <c r="AE846" s="98"/>
      <c r="AF846" s="98"/>
      <c r="AG846" s="98"/>
      <c r="AH846" s="98"/>
      <c r="AI846" s="98"/>
      <c r="AJ846" s="98"/>
      <c r="AK846" s="98"/>
      <c r="AL846" s="98"/>
      <c r="AM846" s="98"/>
      <c r="AN846" s="98"/>
      <c r="AO846" s="98"/>
    </row>
    <row r="847" spans="20:41" s="13" customFormat="1" x14ac:dyDescent="0.2">
      <c r="T847" s="38"/>
      <c r="Z847" s="47"/>
      <c r="AA847" s="98"/>
      <c r="AB847" s="98"/>
      <c r="AC847" s="98"/>
      <c r="AD847" s="98"/>
      <c r="AE847" s="98"/>
      <c r="AF847" s="98"/>
      <c r="AG847" s="98"/>
      <c r="AH847" s="98"/>
      <c r="AI847" s="98"/>
      <c r="AJ847" s="98"/>
      <c r="AK847" s="98"/>
      <c r="AL847" s="98"/>
      <c r="AM847" s="98"/>
      <c r="AN847" s="98"/>
      <c r="AO847" s="98"/>
    </row>
    <row r="848" spans="20:41" s="13" customFormat="1" x14ac:dyDescent="0.2">
      <c r="T848" s="38"/>
      <c r="Z848" s="47"/>
      <c r="AA848" s="98"/>
      <c r="AB848" s="98"/>
      <c r="AC848" s="98"/>
      <c r="AD848" s="98"/>
      <c r="AE848" s="98"/>
      <c r="AF848" s="98"/>
      <c r="AG848" s="98"/>
      <c r="AH848" s="98"/>
      <c r="AI848" s="98"/>
      <c r="AJ848" s="98"/>
      <c r="AK848" s="98"/>
      <c r="AL848" s="98"/>
      <c r="AM848" s="98"/>
      <c r="AN848" s="98"/>
      <c r="AO848" s="98"/>
    </row>
    <row r="849" spans="20:41" s="13" customFormat="1" x14ac:dyDescent="0.2">
      <c r="T849" s="38"/>
      <c r="Z849" s="47"/>
      <c r="AA849" s="98"/>
      <c r="AB849" s="98"/>
      <c r="AC849" s="98"/>
      <c r="AD849" s="98"/>
      <c r="AE849" s="98"/>
      <c r="AF849" s="98"/>
      <c r="AG849" s="98"/>
      <c r="AH849" s="98"/>
      <c r="AI849" s="98"/>
      <c r="AJ849" s="98"/>
      <c r="AK849" s="98"/>
      <c r="AL849" s="98"/>
      <c r="AM849" s="98"/>
      <c r="AN849" s="98"/>
      <c r="AO849" s="98"/>
    </row>
    <row r="850" spans="20:41" s="13" customFormat="1" x14ac:dyDescent="0.2">
      <c r="T850" s="38"/>
      <c r="Z850" s="47"/>
      <c r="AA850" s="98"/>
      <c r="AB850" s="98"/>
      <c r="AC850" s="98"/>
      <c r="AD850" s="98"/>
      <c r="AE850" s="98"/>
      <c r="AF850" s="98"/>
      <c r="AG850" s="98"/>
      <c r="AH850" s="98"/>
      <c r="AI850" s="98"/>
      <c r="AJ850" s="98"/>
      <c r="AK850" s="98"/>
      <c r="AL850" s="98"/>
      <c r="AM850" s="98"/>
      <c r="AN850" s="98"/>
      <c r="AO850" s="98"/>
    </row>
    <row r="851" spans="20:41" s="13" customFormat="1" x14ac:dyDescent="0.2">
      <c r="T851" s="38"/>
      <c r="Z851" s="47"/>
      <c r="AA851" s="98"/>
      <c r="AB851" s="98"/>
      <c r="AC851" s="98"/>
      <c r="AD851" s="98"/>
      <c r="AE851" s="98"/>
      <c r="AF851" s="98"/>
      <c r="AG851" s="98"/>
      <c r="AH851" s="98"/>
      <c r="AI851" s="98"/>
      <c r="AJ851" s="98"/>
      <c r="AK851" s="98"/>
      <c r="AL851" s="98"/>
      <c r="AM851" s="98"/>
      <c r="AN851" s="98"/>
      <c r="AO851" s="98"/>
    </row>
    <row r="852" spans="20:41" s="13" customFormat="1" x14ac:dyDescent="0.2">
      <c r="T852" s="38"/>
      <c r="Z852" s="47"/>
      <c r="AA852" s="98"/>
      <c r="AB852" s="98"/>
      <c r="AC852" s="98"/>
      <c r="AD852" s="98"/>
      <c r="AE852" s="98"/>
      <c r="AF852" s="98"/>
      <c r="AG852" s="98"/>
      <c r="AH852" s="98"/>
      <c r="AI852" s="98"/>
      <c r="AJ852" s="98"/>
      <c r="AK852" s="98"/>
      <c r="AL852" s="98"/>
      <c r="AM852" s="98"/>
      <c r="AN852" s="98"/>
      <c r="AO852" s="98"/>
    </row>
    <row r="853" spans="20:41" s="13" customFormat="1" x14ac:dyDescent="0.2">
      <c r="T853" s="38"/>
      <c r="Z853" s="47"/>
      <c r="AA853" s="98"/>
      <c r="AB853" s="98"/>
      <c r="AC853" s="98"/>
      <c r="AD853" s="98"/>
      <c r="AE853" s="98"/>
      <c r="AF853" s="98"/>
      <c r="AG853" s="98"/>
      <c r="AH853" s="98"/>
      <c r="AI853" s="98"/>
      <c r="AJ853" s="98"/>
      <c r="AK853" s="98"/>
      <c r="AL853" s="98"/>
      <c r="AM853" s="98"/>
      <c r="AN853" s="98"/>
      <c r="AO853" s="98"/>
    </row>
    <row r="854" spans="20:41" s="13" customFormat="1" x14ac:dyDescent="0.2">
      <c r="T854" s="38"/>
      <c r="Z854" s="47"/>
      <c r="AA854" s="98"/>
      <c r="AB854" s="98"/>
      <c r="AC854" s="98"/>
      <c r="AD854" s="98"/>
      <c r="AE854" s="98"/>
      <c r="AF854" s="98"/>
      <c r="AG854" s="98"/>
      <c r="AH854" s="98"/>
      <c r="AI854" s="98"/>
      <c r="AJ854" s="98"/>
      <c r="AK854" s="98"/>
      <c r="AL854" s="98"/>
      <c r="AM854" s="98"/>
      <c r="AN854" s="98"/>
      <c r="AO854" s="98"/>
    </row>
    <row r="855" spans="20:41" s="13" customFormat="1" x14ac:dyDescent="0.2">
      <c r="T855" s="38"/>
      <c r="Z855" s="47"/>
      <c r="AA855" s="98"/>
      <c r="AB855" s="98"/>
      <c r="AC855" s="98"/>
      <c r="AD855" s="98"/>
      <c r="AE855" s="98"/>
      <c r="AF855" s="98"/>
      <c r="AG855" s="98"/>
      <c r="AH855" s="98"/>
      <c r="AI855" s="98"/>
      <c r="AJ855" s="98"/>
      <c r="AK855" s="98"/>
      <c r="AL855" s="98"/>
      <c r="AM855" s="98"/>
      <c r="AN855" s="98"/>
      <c r="AO855" s="98"/>
    </row>
    <row r="856" spans="20:41" s="13" customFormat="1" x14ac:dyDescent="0.2">
      <c r="T856" s="38"/>
      <c r="Z856" s="47"/>
      <c r="AA856" s="98"/>
      <c r="AB856" s="98"/>
      <c r="AC856" s="98"/>
      <c r="AD856" s="98"/>
      <c r="AE856" s="98"/>
      <c r="AF856" s="98"/>
      <c r="AG856" s="98"/>
      <c r="AH856" s="98"/>
      <c r="AI856" s="98"/>
      <c r="AJ856" s="98"/>
      <c r="AK856" s="98"/>
      <c r="AL856" s="98"/>
      <c r="AM856" s="98"/>
      <c r="AN856" s="98"/>
      <c r="AO856" s="98"/>
    </row>
    <row r="857" spans="20:41" s="13" customFormat="1" x14ac:dyDescent="0.2">
      <c r="T857" s="38"/>
      <c r="Z857" s="47"/>
      <c r="AA857" s="98"/>
      <c r="AB857" s="98"/>
      <c r="AC857" s="98"/>
      <c r="AD857" s="98"/>
      <c r="AE857" s="98"/>
      <c r="AF857" s="98"/>
      <c r="AG857" s="98"/>
      <c r="AH857" s="98"/>
      <c r="AI857" s="98"/>
      <c r="AJ857" s="98"/>
      <c r="AK857" s="98"/>
      <c r="AL857" s="98"/>
      <c r="AM857" s="98"/>
      <c r="AN857" s="98"/>
      <c r="AO857" s="98"/>
    </row>
    <row r="858" spans="20:41" s="13" customFormat="1" x14ac:dyDescent="0.2">
      <c r="T858" s="38"/>
      <c r="Z858" s="47"/>
      <c r="AA858" s="98"/>
      <c r="AB858" s="98"/>
      <c r="AC858" s="98"/>
      <c r="AD858" s="98"/>
      <c r="AE858" s="98"/>
      <c r="AF858" s="98"/>
      <c r="AG858" s="98"/>
      <c r="AH858" s="98"/>
      <c r="AI858" s="98"/>
      <c r="AJ858" s="98"/>
      <c r="AK858" s="98"/>
      <c r="AL858" s="98"/>
      <c r="AM858" s="98"/>
      <c r="AN858" s="98"/>
      <c r="AO858" s="98"/>
    </row>
    <row r="859" spans="20:41" s="13" customFormat="1" x14ac:dyDescent="0.2">
      <c r="T859" s="38"/>
      <c r="Z859" s="47"/>
      <c r="AA859" s="98"/>
      <c r="AB859" s="98"/>
      <c r="AC859" s="98"/>
      <c r="AD859" s="98"/>
      <c r="AE859" s="98"/>
      <c r="AF859" s="98"/>
      <c r="AG859" s="98"/>
      <c r="AH859" s="98"/>
      <c r="AI859" s="98"/>
      <c r="AJ859" s="98"/>
      <c r="AK859" s="98"/>
      <c r="AL859" s="98"/>
      <c r="AM859" s="98"/>
      <c r="AN859" s="98"/>
      <c r="AO859" s="98"/>
    </row>
    <row r="860" spans="20:41" s="13" customFormat="1" x14ac:dyDescent="0.2">
      <c r="T860" s="38"/>
      <c r="Z860" s="47"/>
      <c r="AA860" s="98"/>
      <c r="AB860" s="98"/>
      <c r="AC860" s="98"/>
      <c r="AD860" s="98"/>
      <c r="AE860" s="98"/>
      <c r="AF860" s="98"/>
      <c r="AG860" s="98"/>
      <c r="AH860" s="98"/>
      <c r="AI860" s="98"/>
      <c r="AJ860" s="98"/>
      <c r="AK860" s="98"/>
      <c r="AL860" s="98"/>
      <c r="AM860" s="98"/>
      <c r="AN860" s="98"/>
      <c r="AO860" s="98"/>
    </row>
    <row r="861" spans="20:41" s="13" customFormat="1" x14ac:dyDescent="0.2">
      <c r="T861" s="38"/>
      <c r="Z861" s="47"/>
      <c r="AA861" s="98"/>
      <c r="AB861" s="98"/>
      <c r="AC861" s="98"/>
      <c r="AD861" s="98"/>
      <c r="AE861" s="98"/>
      <c r="AF861" s="98"/>
      <c r="AG861" s="98"/>
      <c r="AH861" s="98"/>
      <c r="AI861" s="98"/>
      <c r="AJ861" s="98"/>
      <c r="AK861" s="98"/>
      <c r="AL861" s="98"/>
      <c r="AM861" s="98"/>
      <c r="AN861" s="98"/>
      <c r="AO861" s="98"/>
    </row>
    <row r="862" spans="20:41" s="13" customFormat="1" x14ac:dyDescent="0.2">
      <c r="T862" s="38"/>
      <c r="Z862" s="47"/>
      <c r="AA862" s="98"/>
      <c r="AB862" s="98"/>
      <c r="AC862" s="98"/>
      <c r="AD862" s="98"/>
      <c r="AE862" s="98"/>
      <c r="AF862" s="98"/>
      <c r="AG862" s="98"/>
      <c r="AH862" s="98"/>
      <c r="AI862" s="98"/>
      <c r="AJ862" s="98"/>
      <c r="AK862" s="98"/>
      <c r="AL862" s="98"/>
      <c r="AM862" s="98"/>
      <c r="AN862" s="98"/>
      <c r="AO862" s="98"/>
    </row>
    <row r="863" spans="20:41" s="13" customFormat="1" x14ac:dyDescent="0.2">
      <c r="T863" s="38"/>
      <c r="Z863" s="47"/>
      <c r="AA863" s="98"/>
      <c r="AB863" s="98"/>
      <c r="AC863" s="98"/>
      <c r="AD863" s="98"/>
      <c r="AE863" s="98"/>
      <c r="AF863" s="98"/>
      <c r="AG863" s="98"/>
      <c r="AH863" s="98"/>
      <c r="AI863" s="98"/>
      <c r="AJ863" s="98"/>
      <c r="AK863" s="98"/>
      <c r="AL863" s="98"/>
      <c r="AM863" s="98"/>
      <c r="AN863" s="98"/>
      <c r="AO863" s="98"/>
    </row>
    <row r="864" spans="20:41" s="13" customFormat="1" x14ac:dyDescent="0.2">
      <c r="T864" s="38"/>
      <c r="Z864" s="47"/>
      <c r="AA864" s="98"/>
      <c r="AB864" s="98"/>
      <c r="AC864" s="98"/>
      <c r="AD864" s="98"/>
      <c r="AE864" s="98"/>
      <c r="AF864" s="98"/>
      <c r="AG864" s="98"/>
      <c r="AH864" s="98"/>
      <c r="AI864" s="98"/>
      <c r="AJ864" s="98"/>
      <c r="AK864" s="98"/>
      <c r="AL864" s="98"/>
      <c r="AM864" s="98"/>
      <c r="AN864" s="98"/>
      <c r="AO864" s="98"/>
    </row>
    <row r="865" spans="20:41" s="13" customFormat="1" x14ac:dyDescent="0.2">
      <c r="T865" s="38"/>
      <c r="Z865" s="47"/>
      <c r="AA865" s="98"/>
      <c r="AB865" s="98"/>
      <c r="AC865" s="98"/>
      <c r="AD865" s="98"/>
      <c r="AE865" s="98"/>
      <c r="AF865" s="98"/>
      <c r="AG865" s="98"/>
      <c r="AH865" s="98"/>
      <c r="AI865" s="98"/>
      <c r="AJ865" s="98"/>
      <c r="AK865" s="98"/>
      <c r="AL865" s="98"/>
      <c r="AM865" s="98"/>
      <c r="AN865" s="98"/>
      <c r="AO865" s="98"/>
    </row>
    <row r="866" spans="20:41" s="13" customFormat="1" x14ac:dyDescent="0.2">
      <c r="T866" s="38"/>
      <c r="Z866" s="47"/>
      <c r="AA866" s="98"/>
      <c r="AB866" s="98"/>
      <c r="AC866" s="98"/>
      <c r="AD866" s="98"/>
      <c r="AE866" s="98"/>
      <c r="AF866" s="98"/>
      <c r="AG866" s="98"/>
      <c r="AH866" s="98"/>
      <c r="AI866" s="98"/>
      <c r="AJ866" s="98"/>
      <c r="AK866" s="98"/>
      <c r="AL866" s="98"/>
      <c r="AM866" s="98"/>
      <c r="AN866" s="98"/>
      <c r="AO866" s="98"/>
    </row>
    <row r="867" spans="20:41" s="13" customFormat="1" x14ac:dyDescent="0.2">
      <c r="T867" s="38"/>
      <c r="Z867" s="47"/>
      <c r="AA867" s="98"/>
      <c r="AB867" s="98"/>
      <c r="AC867" s="98"/>
      <c r="AD867" s="98"/>
      <c r="AE867" s="98"/>
      <c r="AF867" s="98"/>
      <c r="AG867" s="98"/>
      <c r="AH867" s="98"/>
      <c r="AI867" s="98"/>
      <c r="AJ867" s="98"/>
      <c r="AK867" s="98"/>
      <c r="AL867" s="98"/>
      <c r="AM867" s="98"/>
      <c r="AN867" s="98"/>
      <c r="AO867" s="98"/>
    </row>
    <row r="868" spans="20:41" s="13" customFormat="1" x14ac:dyDescent="0.2">
      <c r="T868" s="38"/>
      <c r="Z868" s="47"/>
      <c r="AA868" s="98"/>
      <c r="AB868" s="98"/>
      <c r="AC868" s="98"/>
      <c r="AD868" s="98"/>
      <c r="AE868" s="98"/>
      <c r="AF868" s="98"/>
      <c r="AG868" s="98"/>
      <c r="AH868" s="98"/>
      <c r="AI868" s="98"/>
      <c r="AJ868" s="98"/>
      <c r="AK868" s="98"/>
      <c r="AL868" s="98"/>
      <c r="AM868" s="98"/>
      <c r="AN868" s="98"/>
      <c r="AO868" s="98"/>
    </row>
    <row r="869" spans="20:41" s="13" customFormat="1" x14ac:dyDescent="0.2">
      <c r="T869" s="38"/>
      <c r="Z869" s="47"/>
      <c r="AA869" s="98"/>
      <c r="AB869" s="98"/>
      <c r="AC869" s="98"/>
      <c r="AD869" s="98"/>
      <c r="AE869" s="98"/>
      <c r="AF869" s="98"/>
      <c r="AG869" s="98"/>
      <c r="AH869" s="98"/>
      <c r="AI869" s="98"/>
      <c r="AJ869" s="98"/>
      <c r="AK869" s="98"/>
      <c r="AL869" s="98"/>
      <c r="AM869" s="98"/>
      <c r="AN869" s="98"/>
      <c r="AO869" s="98"/>
    </row>
    <row r="870" spans="20:41" s="13" customFormat="1" x14ac:dyDescent="0.2">
      <c r="T870" s="38"/>
      <c r="Z870" s="47"/>
      <c r="AA870" s="98"/>
      <c r="AB870" s="98"/>
      <c r="AC870" s="98"/>
      <c r="AD870" s="98"/>
      <c r="AE870" s="98"/>
      <c r="AF870" s="98"/>
      <c r="AG870" s="98"/>
      <c r="AH870" s="98"/>
      <c r="AI870" s="98"/>
      <c r="AJ870" s="98"/>
      <c r="AK870" s="98"/>
      <c r="AL870" s="98"/>
      <c r="AM870" s="98"/>
      <c r="AN870" s="98"/>
      <c r="AO870" s="98"/>
    </row>
    <row r="871" spans="20:41" s="13" customFormat="1" x14ac:dyDescent="0.2">
      <c r="T871" s="38"/>
      <c r="Z871" s="47"/>
      <c r="AA871" s="98"/>
      <c r="AB871" s="98"/>
      <c r="AC871" s="98"/>
      <c r="AD871" s="98"/>
      <c r="AE871" s="98"/>
      <c r="AF871" s="98"/>
      <c r="AG871" s="98"/>
      <c r="AH871" s="98"/>
      <c r="AI871" s="98"/>
      <c r="AJ871" s="98"/>
      <c r="AK871" s="98"/>
      <c r="AL871" s="98"/>
      <c r="AM871" s="98"/>
      <c r="AN871" s="98"/>
      <c r="AO871" s="98"/>
    </row>
    <row r="872" spans="20:41" s="13" customFormat="1" x14ac:dyDescent="0.2">
      <c r="T872" s="38"/>
      <c r="Z872" s="47"/>
      <c r="AA872" s="98"/>
      <c r="AB872" s="98"/>
      <c r="AC872" s="98"/>
      <c r="AD872" s="98"/>
      <c r="AE872" s="98"/>
      <c r="AF872" s="98"/>
      <c r="AG872" s="98"/>
      <c r="AH872" s="98"/>
      <c r="AI872" s="98"/>
      <c r="AJ872" s="98"/>
      <c r="AK872" s="98"/>
      <c r="AL872" s="98"/>
      <c r="AM872" s="98"/>
      <c r="AN872" s="98"/>
      <c r="AO872" s="98"/>
    </row>
    <row r="873" spans="20:41" s="13" customFormat="1" x14ac:dyDescent="0.2">
      <c r="T873" s="38"/>
      <c r="Z873" s="47"/>
      <c r="AA873" s="98"/>
      <c r="AB873" s="98"/>
      <c r="AC873" s="98"/>
      <c r="AD873" s="98"/>
      <c r="AE873" s="98"/>
      <c r="AF873" s="98"/>
      <c r="AG873" s="98"/>
      <c r="AH873" s="98"/>
      <c r="AI873" s="98"/>
      <c r="AJ873" s="98"/>
      <c r="AK873" s="98"/>
      <c r="AL873" s="98"/>
      <c r="AM873" s="98"/>
      <c r="AN873" s="98"/>
      <c r="AO873" s="98"/>
    </row>
    <row r="874" spans="20:41" s="13" customFormat="1" x14ac:dyDescent="0.2">
      <c r="T874" s="38"/>
      <c r="Z874" s="47"/>
      <c r="AA874" s="98"/>
      <c r="AB874" s="98"/>
      <c r="AC874" s="98"/>
      <c r="AD874" s="98"/>
      <c r="AE874" s="98"/>
      <c r="AF874" s="98"/>
      <c r="AG874" s="98"/>
      <c r="AH874" s="98"/>
      <c r="AI874" s="98"/>
      <c r="AJ874" s="98"/>
      <c r="AK874" s="98"/>
      <c r="AL874" s="98"/>
      <c r="AM874" s="98"/>
      <c r="AN874" s="98"/>
      <c r="AO874" s="98"/>
    </row>
    <row r="875" spans="20:41" s="13" customFormat="1" x14ac:dyDescent="0.2">
      <c r="T875" s="38"/>
      <c r="Z875" s="47"/>
      <c r="AA875" s="98"/>
      <c r="AB875" s="98"/>
      <c r="AC875" s="98"/>
      <c r="AD875" s="98"/>
      <c r="AE875" s="98"/>
      <c r="AF875" s="98"/>
      <c r="AG875" s="98"/>
      <c r="AH875" s="98"/>
      <c r="AI875" s="98"/>
      <c r="AJ875" s="98"/>
      <c r="AK875" s="98"/>
      <c r="AL875" s="98"/>
      <c r="AM875" s="98"/>
      <c r="AN875" s="98"/>
      <c r="AO875" s="98"/>
    </row>
    <row r="876" spans="20:41" s="13" customFormat="1" x14ac:dyDescent="0.2">
      <c r="T876" s="38"/>
      <c r="Z876" s="47"/>
      <c r="AA876" s="98"/>
      <c r="AB876" s="98"/>
      <c r="AC876" s="98"/>
      <c r="AD876" s="98"/>
      <c r="AE876" s="98"/>
      <c r="AF876" s="98"/>
      <c r="AG876" s="98"/>
      <c r="AH876" s="98"/>
      <c r="AI876" s="98"/>
      <c r="AJ876" s="98"/>
      <c r="AK876" s="98"/>
      <c r="AL876" s="98"/>
      <c r="AM876" s="98"/>
      <c r="AN876" s="98"/>
      <c r="AO876" s="98"/>
    </row>
    <row r="877" spans="20:41" s="13" customFormat="1" x14ac:dyDescent="0.2">
      <c r="T877" s="38"/>
      <c r="Z877" s="47"/>
      <c r="AA877" s="98"/>
      <c r="AB877" s="98"/>
      <c r="AC877" s="98"/>
      <c r="AD877" s="98"/>
      <c r="AE877" s="98"/>
      <c r="AF877" s="98"/>
      <c r="AG877" s="98"/>
      <c r="AH877" s="98"/>
      <c r="AI877" s="98"/>
      <c r="AJ877" s="98"/>
      <c r="AK877" s="98"/>
      <c r="AL877" s="98"/>
      <c r="AM877" s="98"/>
      <c r="AN877" s="98"/>
      <c r="AO877" s="98"/>
    </row>
    <row r="878" spans="20:41" s="13" customFormat="1" x14ac:dyDescent="0.2">
      <c r="T878" s="38"/>
      <c r="Z878" s="47"/>
      <c r="AA878" s="98"/>
      <c r="AB878" s="98"/>
      <c r="AC878" s="98"/>
      <c r="AD878" s="98"/>
      <c r="AE878" s="98"/>
      <c r="AF878" s="98"/>
      <c r="AG878" s="98"/>
      <c r="AH878" s="98"/>
      <c r="AI878" s="98"/>
      <c r="AJ878" s="98"/>
      <c r="AK878" s="98"/>
      <c r="AL878" s="98"/>
      <c r="AM878" s="98"/>
      <c r="AN878" s="98"/>
      <c r="AO878" s="98"/>
    </row>
    <row r="879" spans="20:41" s="13" customFormat="1" x14ac:dyDescent="0.2">
      <c r="T879" s="38"/>
      <c r="Z879" s="47"/>
      <c r="AA879" s="98"/>
      <c r="AB879" s="98"/>
      <c r="AC879" s="98"/>
      <c r="AD879" s="98"/>
      <c r="AE879" s="98"/>
      <c r="AF879" s="98"/>
      <c r="AG879" s="98"/>
      <c r="AH879" s="98"/>
      <c r="AI879" s="98"/>
      <c r="AJ879" s="98"/>
      <c r="AK879" s="98"/>
      <c r="AL879" s="98"/>
      <c r="AM879" s="98"/>
      <c r="AN879" s="98"/>
      <c r="AO879" s="98"/>
    </row>
    <row r="880" spans="20:41" s="13" customFormat="1" x14ac:dyDescent="0.2">
      <c r="T880" s="38"/>
      <c r="Z880" s="47"/>
      <c r="AA880" s="98"/>
      <c r="AB880" s="98"/>
      <c r="AC880" s="98"/>
      <c r="AD880" s="98"/>
      <c r="AE880" s="98"/>
      <c r="AF880" s="98"/>
      <c r="AG880" s="98"/>
      <c r="AH880" s="98"/>
      <c r="AI880" s="98"/>
      <c r="AJ880" s="98"/>
      <c r="AK880" s="98"/>
      <c r="AL880" s="98"/>
      <c r="AM880" s="98"/>
      <c r="AN880" s="98"/>
      <c r="AO880" s="98"/>
    </row>
    <row r="881" spans="20:41" s="13" customFormat="1" x14ac:dyDescent="0.2">
      <c r="T881" s="38"/>
      <c r="Z881" s="47"/>
      <c r="AA881" s="98"/>
      <c r="AB881" s="98"/>
      <c r="AC881" s="98"/>
      <c r="AD881" s="98"/>
      <c r="AE881" s="98"/>
      <c r="AF881" s="98"/>
      <c r="AG881" s="98"/>
      <c r="AH881" s="98"/>
      <c r="AI881" s="98"/>
      <c r="AJ881" s="98"/>
      <c r="AK881" s="98"/>
      <c r="AL881" s="98"/>
      <c r="AM881" s="98"/>
      <c r="AN881" s="98"/>
      <c r="AO881" s="98"/>
    </row>
    <row r="882" spans="20:41" s="13" customFormat="1" x14ac:dyDescent="0.2">
      <c r="T882" s="38"/>
      <c r="Z882" s="47"/>
      <c r="AA882" s="98"/>
      <c r="AB882" s="98"/>
      <c r="AC882" s="98"/>
      <c r="AD882" s="98"/>
      <c r="AE882" s="98"/>
      <c r="AF882" s="98"/>
      <c r="AG882" s="98"/>
      <c r="AH882" s="98"/>
      <c r="AI882" s="98"/>
      <c r="AJ882" s="98"/>
      <c r="AK882" s="98"/>
      <c r="AL882" s="98"/>
      <c r="AM882" s="98"/>
      <c r="AN882" s="98"/>
      <c r="AO882" s="98"/>
    </row>
    <row r="883" spans="20:41" s="13" customFormat="1" x14ac:dyDescent="0.2">
      <c r="T883" s="38"/>
      <c r="Z883" s="47"/>
      <c r="AA883" s="98"/>
      <c r="AB883" s="98"/>
      <c r="AC883" s="98"/>
      <c r="AD883" s="98"/>
      <c r="AE883" s="98"/>
      <c r="AF883" s="98"/>
      <c r="AG883" s="98"/>
      <c r="AH883" s="98"/>
      <c r="AI883" s="98"/>
      <c r="AJ883" s="98"/>
      <c r="AK883" s="98"/>
      <c r="AL883" s="98"/>
      <c r="AM883" s="98"/>
      <c r="AN883" s="98"/>
      <c r="AO883" s="98"/>
    </row>
    <row r="884" spans="20:41" s="13" customFormat="1" x14ac:dyDescent="0.2">
      <c r="T884" s="38"/>
      <c r="Z884" s="47"/>
      <c r="AA884" s="98"/>
      <c r="AB884" s="98"/>
      <c r="AC884" s="98"/>
      <c r="AD884" s="98"/>
      <c r="AE884" s="98"/>
      <c r="AF884" s="98"/>
      <c r="AG884" s="98"/>
      <c r="AH884" s="98"/>
      <c r="AI884" s="98"/>
      <c r="AJ884" s="98"/>
      <c r="AK884" s="98"/>
      <c r="AL884" s="98"/>
      <c r="AM884" s="98"/>
      <c r="AN884" s="98"/>
      <c r="AO884" s="98"/>
    </row>
    <row r="885" spans="20:41" s="13" customFormat="1" x14ac:dyDescent="0.2">
      <c r="T885" s="38"/>
      <c r="Z885" s="47"/>
      <c r="AA885" s="98"/>
      <c r="AB885" s="98"/>
      <c r="AC885" s="98"/>
      <c r="AD885" s="98"/>
      <c r="AE885" s="98"/>
      <c r="AF885" s="98"/>
      <c r="AG885" s="98"/>
      <c r="AH885" s="98"/>
      <c r="AI885" s="98"/>
      <c r="AJ885" s="98"/>
      <c r="AK885" s="98"/>
      <c r="AL885" s="98"/>
      <c r="AM885" s="98"/>
      <c r="AN885" s="98"/>
      <c r="AO885" s="98"/>
    </row>
    <row r="886" spans="20:41" s="13" customFormat="1" x14ac:dyDescent="0.2">
      <c r="T886" s="38"/>
      <c r="Z886" s="47"/>
      <c r="AA886" s="98"/>
      <c r="AB886" s="98"/>
      <c r="AC886" s="98"/>
      <c r="AD886" s="98"/>
      <c r="AE886" s="98"/>
      <c r="AF886" s="98"/>
      <c r="AG886" s="98"/>
      <c r="AH886" s="98"/>
      <c r="AI886" s="98"/>
      <c r="AJ886" s="98"/>
      <c r="AK886" s="98"/>
      <c r="AL886" s="98"/>
      <c r="AM886" s="98"/>
      <c r="AN886" s="98"/>
      <c r="AO886" s="98"/>
    </row>
    <row r="887" spans="20:41" s="13" customFormat="1" x14ac:dyDescent="0.2">
      <c r="T887" s="38"/>
      <c r="Z887" s="47"/>
      <c r="AA887" s="98"/>
      <c r="AB887" s="98"/>
      <c r="AC887" s="98"/>
      <c r="AD887" s="98"/>
      <c r="AE887" s="98"/>
      <c r="AF887" s="98"/>
      <c r="AG887" s="98"/>
      <c r="AH887" s="98"/>
      <c r="AI887" s="98"/>
      <c r="AJ887" s="98"/>
      <c r="AK887" s="98"/>
      <c r="AL887" s="98"/>
      <c r="AM887" s="98"/>
      <c r="AN887" s="98"/>
      <c r="AO887" s="98"/>
    </row>
    <row r="888" spans="20:41" s="13" customFormat="1" x14ac:dyDescent="0.2">
      <c r="T888" s="38"/>
      <c r="Z888" s="47"/>
      <c r="AA888" s="98"/>
      <c r="AB888" s="98"/>
      <c r="AC888" s="98"/>
      <c r="AD888" s="98"/>
      <c r="AE888" s="98"/>
      <c r="AF888" s="98"/>
      <c r="AG888" s="98"/>
      <c r="AH888" s="98"/>
      <c r="AI888" s="98"/>
      <c r="AJ888" s="98"/>
      <c r="AK888" s="98"/>
      <c r="AL888" s="98"/>
      <c r="AM888" s="98"/>
      <c r="AN888" s="98"/>
      <c r="AO888" s="98"/>
    </row>
    <row r="889" spans="20:41" s="13" customFormat="1" x14ac:dyDescent="0.2">
      <c r="T889" s="38"/>
      <c r="Z889" s="47"/>
      <c r="AA889" s="98"/>
      <c r="AB889" s="98"/>
      <c r="AC889" s="98"/>
      <c r="AD889" s="98"/>
      <c r="AE889" s="98"/>
      <c r="AF889" s="98"/>
      <c r="AG889" s="98"/>
      <c r="AH889" s="98"/>
      <c r="AI889" s="98"/>
      <c r="AJ889" s="98"/>
      <c r="AK889" s="98"/>
      <c r="AL889" s="98"/>
      <c r="AM889" s="98"/>
      <c r="AN889" s="98"/>
      <c r="AO889" s="98"/>
    </row>
    <row r="890" spans="20:41" s="13" customFormat="1" x14ac:dyDescent="0.2">
      <c r="T890" s="38"/>
      <c r="Z890" s="47"/>
      <c r="AA890" s="98"/>
      <c r="AB890" s="98"/>
      <c r="AC890" s="98"/>
      <c r="AD890" s="98"/>
      <c r="AE890" s="98"/>
      <c r="AF890" s="98"/>
      <c r="AG890" s="98"/>
      <c r="AH890" s="98"/>
      <c r="AI890" s="98"/>
      <c r="AJ890" s="98"/>
      <c r="AK890" s="98"/>
      <c r="AL890" s="98"/>
      <c r="AM890" s="98"/>
      <c r="AN890" s="98"/>
      <c r="AO890" s="98"/>
    </row>
    <row r="891" spans="20:41" s="13" customFormat="1" x14ac:dyDescent="0.2">
      <c r="T891" s="38"/>
      <c r="Z891" s="47"/>
      <c r="AA891" s="98"/>
      <c r="AB891" s="98"/>
      <c r="AC891" s="98"/>
      <c r="AD891" s="98"/>
      <c r="AE891" s="98"/>
      <c r="AF891" s="98"/>
      <c r="AG891" s="98"/>
      <c r="AH891" s="98"/>
      <c r="AI891" s="98"/>
      <c r="AJ891" s="98"/>
      <c r="AK891" s="98"/>
      <c r="AL891" s="98"/>
      <c r="AM891" s="98"/>
      <c r="AN891" s="98"/>
      <c r="AO891" s="98"/>
    </row>
    <row r="892" spans="20:41" s="13" customFormat="1" x14ac:dyDescent="0.2">
      <c r="T892" s="38"/>
      <c r="Z892" s="47"/>
      <c r="AA892" s="98"/>
      <c r="AB892" s="98"/>
      <c r="AC892" s="98"/>
      <c r="AD892" s="98"/>
      <c r="AE892" s="98"/>
      <c r="AF892" s="98"/>
      <c r="AG892" s="98"/>
      <c r="AH892" s="98"/>
      <c r="AI892" s="98"/>
      <c r="AJ892" s="98"/>
      <c r="AK892" s="98"/>
      <c r="AL892" s="98"/>
      <c r="AM892" s="98"/>
      <c r="AN892" s="98"/>
      <c r="AO892" s="98"/>
    </row>
    <row r="893" spans="20:41" s="13" customFormat="1" x14ac:dyDescent="0.2">
      <c r="T893" s="38"/>
      <c r="Z893" s="47"/>
      <c r="AA893" s="98"/>
      <c r="AB893" s="98"/>
      <c r="AC893" s="98"/>
      <c r="AD893" s="98"/>
      <c r="AE893" s="98"/>
      <c r="AF893" s="98"/>
      <c r="AG893" s="98"/>
      <c r="AH893" s="98"/>
      <c r="AI893" s="98"/>
      <c r="AJ893" s="98"/>
      <c r="AK893" s="98"/>
      <c r="AL893" s="98"/>
      <c r="AM893" s="98"/>
      <c r="AN893" s="98"/>
      <c r="AO893" s="98"/>
    </row>
    <row r="894" spans="20:41" s="13" customFormat="1" x14ac:dyDescent="0.2">
      <c r="T894" s="38"/>
      <c r="Z894" s="47"/>
      <c r="AA894" s="98"/>
      <c r="AB894" s="98"/>
      <c r="AC894" s="98"/>
      <c r="AD894" s="98"/>
      <c r="AE894" s="98"/>
      <c r="AF894" s="98"/>
      <c r="AG894" s="98"/>
      <c r="AH894" s="98"/>
      <c r="AI894" s="98"/>
      <c r="AJ894" s="98"/>
      <c r="AK894" s="98"/>
      <c r="AL894" s="98"/>
      <c r="AM894" s="98"/>
      <c r="AN894" s="98"/>
      <c r="AO894" s="98"/>
    </row>
    <row r="895" spans="20:41" s="13" customFormat="1" x14ac:dyDescent="0.2">
      <c r="T895" s="38"/>
      <c r="Z895" s="47"/>
      <c r="AA895" s="98"/>
      <c r="AB895" s="98"/>
      <c r="AC895" s="98"/>
      <c r="AD895" s="98"/>
      <c r="AE895" s="98"/>
      <c r="AF895" s="98"/>
      <c r="AG895" s="98"/>
      <c r="AH895" s="98"/>
      <c r="AI895" s="98"/>
      <c r="AJ895" s="98"/>
      <c r="AK895" s="98"/>
      <c r="AL895" s="98"/>
      <c r="AM895" s="98"/>
      <c r="AN895" s="98"/>
      <c r="AO895" s="98"/>
    </row>
    <row r="896" spans="20:41" s="13" customFormat="1" x14ac:dyDescent="0.2">
      <c r="T896" s="38"/>
      <c r="Z896" s="47"/>
      <c r="AA896" s="98"/>
      <c r="AB896" s="98"/>
      <c r="AC896" s="98"/>
      <c r="AD896" s="98"/>
      <c r="AE896" s="98"/>
      <c r="AF896" s="98"/>
      <c r="AG896" s="98"/>
      <c r="AH896" s="98"/>
      <c r="AI896" s="98"/>
      <c r="AJ896" s="98"/>
      <c r="AK896" s="98"/>
      <c r="AL896" s="98"/>
      <c r="AM896" s="98"/>
      <c r="AN896" s="98"/>
      <c r="AO896" s="98"/>
    </row>
    <row r="897" spans="20:41" s="13" customFormat="1" x14ac:dyDescent="0.2">
      <c r="T897" s="38"/>
      <c r="Z897" s="47"/>
      <c r="AA897" s="98"/>
      <c r="AB897" s="98"/>
      <c r="AC897" s="98"/>
      <c r="AD897" s="98"/>
      <c r="AE897" s="98"/>
      <c r="AF897" s="98"/>
      <c r="AG897" s="98"/>
      <c r="AH897" s="98"/>
      <c r="AI897" s="98"/>
      <c r="AJ897" s="98"/>
      <c r="AK897" s="98"/>
      <c r="AL897" s="98"/>
      <c r="AM897" s="98"/>
      <c r="AN897" s="98"/>
      <c r="AO897" s="98"/>
    </row>
    <row r="898" spans="20:41" s="13" customFormat="1" x14ac:dyDescent="0.2">
      <c r="T898" s="38"/>
      <c r="Z898" s="47"/>
      <c r="AA898" s="98"/>
      <c r="AB898" s="98"/>
      <c r="AC898" s="98"/>
      <c r="AD898" s="98"/>
      <c r="AE898" s="98"/>
      <c r="AF898" s="98"/>
      <c r="AG898" s="98"/>
      <c r="AH898" s="98"/>
      <c r="AI898" s="98"/>
      <c r="AJ898" s="98"/>
      <c r="AK898" s="98"/>
      <c r="AL898" s="98"/>
      <c r="AM898" s="98"/>
      <c r="AN898" s="98"/>
      <c r="AO898" s="98"/>
    </row>
    <row r="899" spans="20:41" s="13" customFormat="1" x14ac:dyDescent="0.2">
      <c r="T899" s="38"/>
      <c r="Z899" s="47"/>
      <c r="AA899" s="98"/>
      <c r="AB899" s="98"/>
      <c r="AC899" s="98"/>
      <c r="AD899" s="98"/>
      <c r="AE899" s="98"/>
      <c r="AF899" s="98"/>
      <c r="AG899" s="98"/>
      <c r="AH899" s="98"/>
      <c r="AI899" s="98"/>
      <c r="AJ899" s="98"/>
      <c r="AK899" s="98"/>
      <c r="AL899" s="98"/>
      <c r="AM899" s="98"/>
      <c r="AN899" s="98"/>
      <c r="AO899" s="98"/>
    </row>
    <row r="900" spans="20:41" s="13" customFormat="1" x14ac:dyDescent="0.2">
      <c r="T900" s="38"/>
      <c r="Z900" s="47"/>
      <c r="AA900" s="98"/>
      <c r="AB900" s="98"/>
      <c r="AC900" s="98"/>
      <c r="AD900" s="98"/>
      <c r="AE900" s="98"/>
      <c r="AF900" s="98"/>
      <c r="AG900" s="98"/>
      <c r="AH900" s="98"/>
      <c r="AI900" s="98"/>
      <c r="AJ900" s="98"/>
      <c r="AK900" s="98"/>
      <c r="AL900" s="98"/>
      <c r="AM900" s="98"/>
      <c r="AN900" s="98"/>
      <c r="AO900" s="98"/>
    </row>
    <row r="901" spans="20:41" s="13" customFormat="1" x14ac:dyDescent="0.2">
      <c r="T901" s="38"/>
      <c r="Z901" s="47"/>
      <c r="AA901" s="98"/>
      <c r="AB901" s="98"/>
      <c r="AC901" s="98"/>
      <c r="AD901" s="98"/>
      <c r="AE901" s="98"/>
      <c r="AF901" s="98"/>
      <c r="AG901" s="98"/>
      <c r="AH901" s="98"/>
      <c r="AI901" s="98"/>
      <c r="AJ901" s="98"/>
      <c r="AK901" s="98"/>
      <c r="AL901" s="98"/>
      <c r="AM901" s="98"/>
      <c r="AN901" s="98"/>
      <c r="AO901" s="98"/>
    </row>
    <row r="902" spans="20:41" s="13" customFormat="1" x14ac:dyDescent="0.2">
      <c r="T902" s="38"/>
      <c r="Z902" s="47"/>
      <c r="AA902" s="98"/>
      <c r="AB902" s="98"/>
      <c r="AC902" s="98"/>
      <c r="AD902" s="98"/>
      <c r="AE902" s="98"/>
      <c r="AF902" s="98"/>
      <c r="AG902" s="98"/>
      <c r="AH902" s="98"/>
      <c r="AI902" s="98"/>
      <c r="AJ902" s="98"/>
      <c r="AK902" s="98"/>
      <c r="AL902" s="98"/>
      <c r="AM902" s="98"/>
      <c r="AN902" s="98"/>
      <c r="AO902" s="98"/>
    </row>
    <row r="903" spans="20:41" s="13" customFormat="1" x14ac:dyDescent="0.2">
      <c r="T903" s="38"/>
      <c r="Z903" s="47"/>
      <c r="AA903" s="98"/>
      <c r="AB903" s="98"/>
      <c r="AC903" s="98"/>
      <c r="AD903" s="98"/>
      <c r="AE903" s="98"/>
      <c r="AF903" s="98"/>
      <c r="AG903" s="98"/>
      <c r="AH903" s="98"/>
      <c r="AI903" s="98"/>
      <c r="AJ903" s="98"/>
      <c r="AK903" s="98"/>
      <c r="AL903" s="98"/>
      <c r="AM903" s="98"/>
      <c r="AN903" s="98"/>
      <c r="AO903" s="98"/>
    </row>
    <row r="904" spans="20:41" s="13" customFormat="1" x14ac:dyDescent="0.2">
      <c r="T904" s="38"/>
      <c r="Z904" s="47"/>
      <c r="AA904" s="98"/>
      <c r="AB904" s="98"/>
      <c r="AC904" s="98"/>
      <c r="AD904" s="98"/>
      <c r="AE904" s="98"/>
      <c r="AF904" s="98"/>
      <c r="AG904" s="98"/>
      <c r="AH904" s="98"/>
      <c r="AI904" s="98"/>
      <c r="AJ904" s="98"/>
      <c r="AK904" s="98"/>
      <c r="AL904" s="98"/>
      <c r="AM904" s="98"/>
      <c r="AN904" s="98"/>
      <c r="AO904"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Q9:Y9"/>
    <mergeCell ref="B6:L6"/>
    <mergeCell ref="N6:P6"/>
    <mergeCell ref="Q6:T6"/>
    <mergeCell ref="U6:V6"/>
    <mergeCell ref="W6:Y6"/>
    <mergeCell ref="A7:D7"/>
    <mergeCell ref="E7:L7"/>
    <mergeCell ref="N7:Q7"/>
    <mergeCell ref="R7:T7"/>
    <mergeCell ref="U7:V7"/>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Q82:Y82"/>
    <mergeCell ref="B79:L79"/>
    <mergeCell ref="N79:P79"/>
    <mergeCell ref="Q79:T79"/>
    <mergeCell ref="U79:V79"/>
    <mergeCell ref="W79:Y79"/>
    <mergeCell ref="A80:D80"/>
    <mergeCell ref="E80:L80"/>
    <mergeCell ref="N80:Q80"/>
    <mergeCell ref="R80:T80"/>
    <mergeCell ref="U80:V80"/>
    <mergeCell ref="O87:Q87"/>
    <mergeCell ref="R87:S87"/>
    <mergeCell ref="T87:U87"/>
    <mergeCell ref="V87:W87"/>
    <mergeCell ref="X87:Y87"/>
    <mergeCell ref="A88:E88"/>
    <mergeCell ref="F88:G88"/>
    <mergeCell ref="H88:I88"/>
    <mergeCell ref="J88:L88"/>
    <mergeCell ref="M88:N88"/>
    <mergeCell ref="A86:E86"/>
    <mergeCell ref="H86:L86"/>
    <mergeCell ref="M86:Q86"/>
    <mergeCell ref="R86:U86"/>
    <mergeCell ref="V86:Y86"/>
    <mergeCell ref="A87:E87"/>
    <mergeCell ref="F87:G87"/>
    <mergeCell ref="H87:I87"/>
    <mergeCell ref="J87:L87"/>
    <mergeCell ref="M87:N87"/>
    <mergeCell ref="O89:Q89"/>
    <mergeCell ref="R89:S89"/>
    <mergeCell ref="T89:U89"/>
    <mergeCell ref="V89:W89"/>
    <mergeCell ref="X89:Y89"/>
    <mergeCell ref="A90:E90"/>
    <mergeCell ref="F90:G90"/>
    <mergeCell ref="H90:I90"/>
    <mergeCell ref="J90:L90"/>
    <mergeCell ref="M90:N90"/>
    <mergeCell ref="O88:Q88"/>
    <mergeCell ref="R88:S88"/>
    <mergeCell ref="T88:U88"/>
    <mergeCell ref="V88:W88"/>
    <mergeCell ref="X88:Y88"/>
    <mergeCell ref="A89:E89"/>
    <mergeCell ref="F89:G89"/>
    <mergeCell ref="H89:I89"/>
    <mergeCell ref="J89:L89"/>
    <mergeCell ref="M89:N89"/>
    <mergeCell ref="O91:Q91"/>
    <mergeCell ref="R91:S91"/>
    <mergeCell ref="T91:U91"/>
    <mergeCell ref="V91:W91"/>
    <mergeCell ref="X91:Y91"/>
    <mergeCell ref="A92:E92"/>
    <mergeCell ref="F92:G92"/>
    <mergeCell ref="H92:I92"/>
    <mergeCell ref="J92:L92"/>
    <mergeCell ref="M92:N92"/>
    <mergeCell ref="O90:Q90"/>
    <mergeCell ref="R90:S90"/>
    <mergeCell ref="T90:U90"/>
    <mergeCell ref="V90:W90"/>
    <mergeCell ref="X90:Y90"/>
    <mergeCell ref="A91:E91"/>
    <mergeCell ref="F91:G91"/>
    <mergeCell ref="H91:I91"/>
    <mergeCell ref="J91:L91"/>
    <mergeCell ref="M91:N91"/>
    <mergeCell ref="O93:Q93"/>
    <mergeCell ref="R93:S93"/>
    <mergeCell ref="T93:U93"/>
    <mergeCell ref="V93:W93"/>
    <mergeCell ref="X93:Y93"/>
    <mergeCell ref="A94:E94"/>
    <mergeCell ref="F94:G94"/>
    <mergeCell ref="H94:I94"/>
    <mergeCell ref="J94:L94"/>
    <mergeCell ref="M94:N94"/>
    <mergeCell ref="O92:Q92"/>
    <mergeCell ref="R92:S92"/>
    <mergeCell ref="T92:U92"/>
    <mergeCell ref="V92:W92"/>
    <mergeCell ref="X92:Y92"/>
    <mergeCell ref="A93:E93"/>
    <mergeCell ref="F93:G93"/>
    <mergeCell ref="H93:I93"/>
    <mergeCell ref="J93:L93"/>
    <mergeCell ref="M93:N93"/>
    <mergeCell ref="O95:Q95"/>
    <mergeCell ref="R95:S95"/>
    <mergeCell ref="T95:U95"/>
    <mergeCell ref="V95:W95"/>
    <mergeCell ref="X95:Y95"/>
    <mergeCell ref="A96:E96"/>
    <mergeCell ref="F96:G96"/>
    <mergeCell ref="H96:I96"/>
    <mergeCell ref="J96:L96"/>
    <mergeCell ref="M96:N96"/>
    <mergeCell ref="O94:Q94"/>
    <mergeCell ref="R94:S94"/>
    <mergeCell ref="T94:U94"/>
    <mergeCell ref="V94:W94"/>
    <mergeCell ref="X94:Y94"/>
    <mergeCell ref="A95:E95"/>
    <mergeCell ref="F95:G95"/>
    <mergeCell ref="H95:I95"/>
    <mergeCell ref="J95:L95"/>
    <mergeCell ref="M95:N95"/>
    <mergeCell ref="O97:Q97"/>
    <mergeCell ref="R97:S97"/>
    <mergeCell ref="T97:U97"/>
    <mergeCell ref="V97:W97"/>
    <mergeCell ref="X97:Y97"/>
    <mergeCell ref="A98:E98"/>
    <mergeCell ref="F98:G98"/>
    <mergeCell ref="H98:I98"/>
    <mergeCell ref="J98:L98"/>
    <mergeCell ref="M98:N98"/>
    <mergeCell ref="O96:Q96"/>
    <mergeCell ref="R96:S96"/>
    <mergeCell ref="T96:U96"/>
    <mergeCell ref="V96:W96"/>
    <mergeCell ref="X96:Y96"/>
    <mergeCell ref="A97:E97"/>
    <mergeCell ref="F97:G97"/>
    <mergeCell ref="H97:I97"/>
    <mergeCell ref="J97:L97"/>
    <mergeCell ref="M97:N97"/>
    <mergeCell ref="O99:Q99"/>
    <mergeCell ref="R99:S99"/>
    <mergeCell ref="T99:U99"/>
    <mergeCell ref="V99:W99"/>
    <mergeCell ref="X99:Y99"/>
    <mergeCell ref="A100:E100"/>
    <mergeCell ref="F100:G100"/>
    <mergeCell ref="H100:I100"/>
    <mergeCell ref="J100:L100"/>
    <mergeCell ref="M100:N100"/>
    <mergeCell ref="O98:Q98"/>
    <mergeCell ref="R98:S98"/>
    <mergeCell ref="T98:U98"/>
    <mergeCell ref="V98:W98"/>
    <mergeCell ref="X98:Y98"/>
    <mergeCell ref="A99:E99"/>
    <mergeCell ref="F99:G99"/>
    <mergeCell ref="H99:I99"/>
    <mergeCell ref="J99:L99"/>
    <mergeCell ref="M99:N99"/>
    <mergeCell ref="O101:Q101"/>
    <mergeCell ref="R101:S101"/>
    <mergeCell ref="T101:U101"/>
    <mergeCell ref="V101:W101"/>
    <mergeCell ref="X101:Y101"/>
    <mergeCell ref="A102:E102"/>
    <mergeCell ref="F102:G102"/>
    <mergeCell ref="H102:I102"/>
    <mergeCell ref="J102:L102"/>
    <mergeCell ref="M102:N102"/>
    <mergeCell ref="O100:Q100"/>
    <mergeCell ref="R100:S100"/>
    <mergeCell ref="T100:U100"/>
    <mergeCell ref="V100:W100"/>
    <mergeCell ref="X100:Y100"/>
    <mergeCell ref="A101:E101"/>
    <mergeCell ref="F101:G101"/>
    <mergeCell ref="H101:I101"/>
    <mergeCell ref="J101:L101"/>
    <mergeCell ref="M101:N101"/>
    <mergeCell ref="O103:Q103"/>
    <mergeCell ref="R103:S103"/>
    <mergeCell ref="T103:U103"/>
    <mergeCell ref="V103:W103"/>
    <mergeCell ref="X103:Y103"/>
    <mergeCell ref="A104:E104"/>
    <mergeCell ref="F104:G104"/>
    <mergeCell ref="H104:I104"/>
    <mergeCell ref="J104:L104"/>
    <mergeCell ref="M104:N104"/>
    <mergeCell ref="O102:Q102"/>
    <mergeCell ref="R102:S102"/>
    <mergeCell ref="T102:U102"/>
    <mergeCell ref="V102:W102"/>
    <mergeCell ref="X102:Y102"/>
    <mergeCell ref="A103:E103"/>
    <mergeCell ref="F103:G103"/>
    <mergeCell ref="H103:I103"/>
    <mergeCell ref="J103:L103"/>
    <mergeCell ref="M103:N103"/>
    <mergeCell ref="O105:Q105"/>
    <mergeCell ref="R105:S105"/>
    <mergeCell ref="T105:U105"/>
    <mergeCell ref="V105:W105"/>
    <mergeCell ref="X105:Y105"/>
    <mergeCell ref="A106:E106"/>
    <mergeCell ref="F106:G106"/>
    <mergeCell ref="H106:I106"/>
    <mergeCell ref="J106:L106"/>
    <mergeCell ref="M106:N106"/>
    <mergeCell ref="O104:Q104"/>
    <mergeCell ref="R104:S104"/>
    <mergeCell ref="T104:U104"/>
    <mergeCell ref="V104:W104"/>
    <mergeCell ref="X104:Y104"/>
    <mergeCell ref="A105:E105"/>
    <mergeCell ref="F105:G105"/>
    <mergeCell ref="H105:I105"/>
    <mergeCell ref="J105:L105"/>
    <mergeCell ref="M105:N105"/>
    <mergeCell ref="O107:Q107"/>
    <mergeCell ref="R107:S107"/>
    <mergeCell ref="T107:U107"/>
    <mergeCell ref="V107:W107"/>
    <mergeCell ref="X107:Y107"/>
    <mergeCell ref="A108:E108"/>
    <mergeCell ref="F108:G108"/>
    <mergeCell ref="H108:I108"/>
    <mergeCell ref="J108:L108"/>
    <mergeCell ref="M108:N108"/>
    <mergeCell ref="O106:Q106"/>
    <mergeCell ref="R106:S106"/>
    <mergeCell ref="T106:U106"/>
    <mergeCell ref="V106:W106"/>
    <mergeCell ref="X106:Y106"/>
    <mergeCell ref="A107:E107"/>
    <mergeCell ref="F107:G107"/>
    <mergeCell ref="H107:I107"/>
    <mergeCell ref="J107:L107"/>
    <mergeCell ref="M107:N107"/>
    <mergeCell ref="O109:Q109"/>
    <mergeCell ref="R109:S109"/>
    <mergeCell ref="T109:U109"/>
    <mergeCell ref="V109:W109"/>
    <mergeCell ref="X109:Y109"/>
    <mergeCell ref="A110:E110"/>
    <mergeCell ref="F110:G110"/>
    <mergeCell ref="H110:I110"/>
    <mergeCell ref="J110:L110"/>
    <mergeCell ref="M110:N110"/>
    <mergeCell ref="O108:Q108"/>
    <mergeCell ref="R108:S108"/>
    <mergeCell ref="T108:U108"/>
    <mergeCell ref="V108:W108"/>
    <mergeCell ref="X108:Y108"/>
    <mergeCell ref="A109:E109"/>
    <mergeCell ref="F109:G109"/>
    <mergeCell ref="H109:I109"/>
    <mergeCell ref="J109:L109"/>
    <mergeCell ref="M109:N109"/>
    <mergeCell ref="O111:Q111"/>
    <mergeCell ref="R111:S111"/>
    <mergeCell ref="T111:U111"/>
    <mergeCell ref="V111:W111"/>
    <mergeCell ref="X111:Y111"/>
    <mergeCell ref="A112:E112"/>
    <mergeCell ref="F112:G112"/>
    <mergeCell ref="H112:I112"/>
    <mergeCell ref="J112:L112"/>
    <mergeCell ref="M112:N112"/>
    <mergeCell ref="O110:Q110"/>
    <mergeCell ref="R110:S110"/>
    <mergeCell ref="T110:U110"/>
    <mergeCell ref="V110:W110"/>
    <mergeCell ref="X110:Y110"/>
    <mergeCell ref="A111:E111"/>
    <mergeCell ref="F111:G111"/>
    <mergeCell ref="H111:I111"/>
    <mergeCell ref="J111:L111"/>
    <mergeCell ref="M111:N111"/>
    <mergeCell ref="O113:Q113"/>
    <mergeCell ref="R113:S113"/>
    <mergeCell ref="T113:U113"/>
    <mergeCell ref="V113:W113"/>
    <mergeCell ref="X113:Y113"/>
    <mergeCell ref="E114:G114"/>
    <mergeCell ref="H114:L114"/>
    <mergeCell ref="M114:Q114"/>
    <mergeCell ref="R114:U114"/>
    <mergeCell ref="V114:Y114"/>
    <mergeCell ref="O112:Q112"/>
    <mergeCell ref="R112:S112"/>
    <mergeCell ref="T112:U112"/>
    <mergeCell ref="V112:W112"/>
    <mergeCell ref="X112:Y112"/>
    <mergeCell ref="A113:E113"/>
    <mergeCell ref="F113:G113"/>
    <mergeCell ref="H113:I113"/>
    <mergeCell ref="J113:L113"/>
    <mergeCell ref="M113:N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Q147:Y147"/>
    <mergeCell ref="B144:L144"/>
    <mergeCell ref="N144:P144"/>
    <mergeCell ref="Q144:T144"/>
    <mergeCell ref="U144:V144"/>
    <mergeCell ref="W144:Y144"/>
    <mergeCell ref="A145:D145"/>
    <mergeCell ref="E145:L145"/>
    <mergeCell ref="N145:Q145"/>
    <mergeCell ref="R145:T145"/>
    <mergeCell ref="U145:V145"/>
    <mergeCell ref="O152:Q152"/>
    <mergeCell ref="R152:S152"/>
    <mergeCell ref="T152:U152"/>
    <mergeCell ref="V152:W152"/>
    <mergeCell ref="X152:Y152"/>
    <mergeCell ref="A153:E153"/>
    <mergeCell ref="F153:G153"/>
    <mergeCell ref="H153:I153"/>
    <mergeCell ref="J153:L153"/>
    <mergeCell ref="M153:N153"/>
    <mergeCell ref="A151:E151"/>
    <mergeCell ref="H151:L151"/>
    <mergeCell ref="M151:Q151"/>
    <mergeCell ref="R151:U151"/>
    <mergeCell ref="V151:Y151"/>
    <mergeCell ref="A152:E152"/>
    <mergeCell ref="F152:G152"/>
    <mergeCell ref="H152:I152"/>
    <mergeCell ref="J152:L152"/>
    <mergeCell ref="M152:N152"/>
    <mergeCell ref="O154:Q154"/>
    <mergeCell ref="R154:S154"/>
    <mergeCell ref="T154:U154"/>
    <mergeCell ref="V154:W154"/>
    <mergeCell ref="X154:Y154"/>
    <mergeCell ref="A155:E155"/>
    <mergeCell ref="F155:G155"/>
    <mergeCell ref="H155:I155"/>
    <mergeCell ref="J155:L155"/>
    <mergeCell ref="M155:N155"/>
    <mergeCell ref="O153:Q153"/>
    <mergeCell ref="R153:S153"/>
    <mergeCell ref="T153:U153"/>
    <mergeCell ref="V153:W153"/>
    <mergeCell ref="X153:Y153"/>
    <mergeCell ref="A154:E154"/>
    <mergeCell ref="F154:G154"/>
    <mergeCell ref="H154:I154"/>
    <mergeCell ref="J154:L154"/>
    <mergeCell ref="M154:N154"/>
    <mergeCell ref="O156:Q156"/>
    <mergeCell ref="R156:S156"/>
    <mergeCell ref="T156:U156"/>
    <mergeCell ref="V156:W156"/>
    <mergeCell ref="X156:Y156"/>
    <mergeCell ref="A157:E157"/>
    <mergeCell ref="F157:G157"/>
    <mergeCell ref="H157:I157"/>
    <mergeCell ref="J157:L157"/>
    <mergeCell ref="M157:N157"/>
    <mergeCell ref="O155:Q155"/>
    <mergeCell ref="R155:S155"/>
    <mergeCell ref="T155:U155"/>
    <mergeCell ref="V155:W155"/>
    <mergeCell ref="X155:Y155"/>
    <mergeCell ref="A156:E156"/>
    <mergeCell ref="F156:G156"/>
    <mergeCell ref="H156:I156"/>
    <mergeCell ref="J156:L156"/>
    <mergeCell ref="M156:N156"/>
    <mergeCell ref="O158:Q158"/>
    <mergeCell ref="R158:S158"/>
    <mergeCell ref="T158:U158"/>
    <mergeCell ref="V158:W158"/>
    <mergeCell ref="X158:Y158"/>
    <mergeCell ref="A159:E159"/>
    <mergeCell ref="F159:G159"/>
    <mergeCell ref="H159:I159"/>
    <mergeCell ref="J159:L159"/>
    <mergeCell ref="M159:N159"/>
    <mergeCell ref="O157:Q157"/>
    <mergeCell ref="R157:S157"/>
    <mergeCell ref="T157:U157"/>
    <mergeCell ref="V157:W157"/>
    <mergeCell ref="X157:Y157"/>
    <mergeCell ref="A158:E158"/>
    <mergeCell ref="F158:G158"/>
    <mergeCell ref="H158:I158"/>
    <mergeCell ref="J158:L158"/>
    <mergeCell ref="M158:N158"/>
    <mergeCell ref="O160:Q160"/>
    <mergeCell ref="R160:S160"/>
    <mergeCell ref="T160:U160"/>
    <mergeCell ref="V160:W160"/>
    <mergeCell ref="X160:Y160"/>
    <mergeCell ref="A161:E161"/>
    <mergeCell ref="F161:G161"/>
    <mergeCell ref="H161:I161"/>
    <mergeCell ref="J161:L161"/>
    <mergeCell ref="M161:N161"/>
    <mergeCell ref="O159:Q159"/>
    <mergeCell ref="R159:S159"/>
    <mergeCell ref="T159:U159"/>
    <mergeCell ref="V159:W159"/>
    <mergeCell ref="X159:Y159"/>
    <mergeCell ref="A160:E160"/>
    <mergeCell ref="F160:G160"/>
    <mergeCell ref="H160:I160"/>
    <mergeCell ref="J160:L160"/>
    <mergeCell ref="M160:N160"/>
    <mergeCell ref="O162:Q162"/>
    <mergeCell ref="R162:S162"/>
    <mergeCell ref="T162:U162"/>
    <mergeCell ref="V162:W162"/>
    <mergeCell ref="X162:Y162"/>
    <mergeCell ref="A163:E163"/>
    <mergeCell ref="F163:G163"/>
    <mergeCell ref="H163:I163"/>
    <mergeCell ref="J163:L163"/>
    <mergeCell ref="M163:N163"/>
    <mergeCell ref="O161:Q161"/>
    <mergeCell ref="R161:S161"/>
    <mergeCell ref="T161:U161"/>
    <mergeCell ref="V161:W161"/>
    <mergeCell ref="X161:Y161"/>
    <mergeCell ref="A162:E162"/>
    <mergeCell ref="F162:G162"/>
    <mergeCell ref="H162:I162"/>
    <mergeCell ref="J162:L162"/>
    <mergeCell ref="M162:N162"/>
    <mergeCell ref="O164:Q164"/>
    <mergeCell ref="R164:S164"/>
    <mergeCell ref="T164:U164"/>
    <mergeCell ref="V164:W164"/>
    <mergeCell ref="X164:Y164"/>
    <mergeCell ref="A165:E165"/>
    <mergeCell ref="F165:G165"/>
    <mergeCell ref="H165:I165"/>
    <mergeCell ref="J165:L165"/>
    <mergeCell ref="M165:N165"/>
    <mergeCell ref="O163:Q163"/>
    <mergeCell ref="R163:S163"/>
    <mergeCell ref="T163:U163"/>
    <mergeCell ref="V163:W163"/>
    <mergeCell ref="X163:Y163"/>
    <mergeCell ref="A164:E164"/>
    <mergeCell ref="F164:G164"/>
    <mergeCell ref="H164:I164"/>
    <mergeCell ref="J164:L164"/>
    <mergeCell ref="M164:N164"/>
    <mergeCell ref="O166:Q166"/>
    <mergeCell ref="R166:S166"/>
    <mergeCell ref="T166:U166"/>
    <mergeCell ref="V166:W166"/>
    <mergeCell ref="X166:Y166"/>
    <mergeCell ref="A167:E167"/>
    <mergeCell ref="F167:G167"/>
    <mergeCell ref="H167:I167"/>
    <mergeCell ref="J167:L167"/>
    <mergeCell ref="M167:N167"/>
    <mergeCell ref="O165:Q165"/>
    <mergeCell ref="R165:S165"/>
    <mergeCell ref="T165:U165"/>
    <mergeCell ref="V165:W165"/>
    <mergeCell ref="X165:Y165"/>
    <mergeCell ref="A166:E166"/>
    <mergeCell ref="F166:G166"/>
    <mergeCell ref="H166:I166"/>
    <mergeCell ref="J166:L166"/>
    <mergeCell ref="M166:N166"/>
    <mergeCell ref="O168:Q168"/>
    <mergeCell ref="R168:S168"/>
    <mergeCell ref="T168:U168"/>
    <mergeCell ref="V168:W168"/>
    <mergeCell ref="X168:Y168"/>
    <mergeCell ref="A169:E169"/>
    <mergeCell ref="F169:G169"/>
    <mergeCell ref="H169:I169"/>
    <mergeCell ref="J169:L169"/>
    <mergeCell ref="M169:N169"/>
    <mergeCell ref="O167:Q167"/>
    <mergeCell ref="R167:S167"/>
    <mergeCell ref="T167:U167"/>
    <mergeCell ref="V167:W167"/>
    <mergeCell ref="X167:Y167"/>
    <mergeCell ref="A168:E168"/>
    <mergeCell ref="F168:G168"/>
    <mergeCell ref="H168:I168"/>
    <mergeCell ref="J168:L168"/>
    <mergeCell ref="M168:N168"/>
    <mergeCell ref="O170:Q170"/>
    <mergeCell ref="R170:S170"/>
    <mergeCell ref="T170:U170"/>
    <mergeCell ref="V170:W170"/>
    <mergeCell ref="X170:Y170"/>
    <mergeCell ref="A171:E171"/>
    <mergeCell ref="F171:G171"/>
    <mergeCell ref="H171:I171"/>
    <mergeCell ref="J171:L171"/>
    <mergeCell ref="M171:N171"/>
    <mergeCell ref="O169:Q169"/>
    <mergeCell ref="R169:S169"/>
    <mergeCell ref="T169:U169"/>
    <mergeCell ref="V169:W169"/>
    <mergeCell ref="X169:Y169"/>
    <mergeCell ref="A170:E170"/>
    <mergeCell ref="F170:G170"/>
    <mergeCell ref="H170:I170"/>
    <mergeCell ref="J170:L170"/>
    <mergeCell ref="M170:N170"/>
    <mergeCell ref="O172:Q172"/>
    <mergeCell ref="R172:S172"/>
    <mergeCell ref="T172:U172"/>
    <mergeCell ref="V172:W172"/>
    <mergeCell ref="X172:Y172"/>
    <mergeCell ref="A173:E173"/>
    <mergeCell ref="F173:G173"/>
    <mergeCell ref="H173:I173"/>
    <mergeCell ref="J173:L173"/>
    <mergeCell ref="M173:N173"/>
    <mergeCell ref="O171:Q171"/>
    <mergeCell ref="R171:S171"/>
    <mergeCell ref="T171:U171"/>
    <mergeCell ref="V171:W171"/>
    <mergeCell ref="X171:Y171"/>
    <mergeCell ref="A172:E172"/>
    <mergeCell ref="F172:G172"/>
    <mergeCell ref="H172:I172"/>
    <mergeCell ref="J172:L172"/>
    <mergeCell ref="M172:N172"/>
    <mergeCell ref="O174:Q174"/>
    <mergeCell ref="R174:S174"/>
    <mergeCell ref="T174:U174"/>
    <mergeCell ref="V174:W174"/>
    <mergeCell ref="X174:Y174"/>
    <mergeCell ref="A175:E175"/>
    <mergeCell ref="F175:G175"/>
    <mergeCell ref="H175:I175"/>
    <mergeCell ref="J175:L175"/>
    <mergeCell ref="M175:N175"/>
    <mergeCell ref="O173:Q173"/>
    <mergeCell ref="R173:S173"/>
    <mergeCell ref="T173:U173"/>
    <mergeCell ref="V173:W173"/>
    <mergeCell ref="X173:Y173"/>
    <mergeCell ref="A174:E174"/>
    <mergeCell ref="F174:G174"/>
    <mergeCell ref="H174:I174"/>
    <mergeCell ref="J174:L174"/>
    <mergeCell ref="M174:N174"/>
    <mergeCell ref="O176:Q176"/>
    <mergeCell ref="R176:S176"/>
    <mergeCell ref="T176:U176"/>
    <mergeCell ref="V176:W176"/>
    <mergeCell ref="X176:Y176"/>
    <mergeCell ref="A177:E177"/>
    <mergeCell ref="F177:G177"/>
    <mergeCell ref="H177:I177"/>
    <mergeCell ref="J177:L177"/>
    <mergeCell ref="M177:N177"/>
    <mergeCell ref="O175:Q175"/>
    <mergeCell ref="R175:S175"/>
    <mergeCell ref="T175:U175"/>
    <mergeCell ref="V175:W175"/>
    <mergeCell ref="X175:Y175"/>
    <mergeCell ref="A176:E176"/>
    <mergeCell ref="F176:G176"/>
    <mergeCell ref="H176:I176"/>
    <mergeCell ref="J176:L176"/>
    <mergeCell ref="M176:N176"/>
    <mergeCell ref="O178:Q178"/>
    <mergeCell ref="R178:S178"/>
    <mergeCell ref="T178:U178"/>
    <mergeCell ref="V178:W178"/>
    <mergeCell ref="X178:Y178"/>
    <mergeCell ref="E179:G179"/>
    <mergeCell ref="H179:L179"/>
    <mergeCell ref="M179:Q179"/>
    <mergeCell ref="R179:U179"/>
    <mergeCell ref="V179:Y179"/>
    <mergeCell ref="O177:Q177"/>
    <mergeCell ref="R177:S177"/>
    <mergeCell ref="T177:U177"/>
    <mergeCell ref="V177:W177"/>
    <mergeCell ref="X177:Y177"/>
    <mergeCell ref="A178:E178"/>
    <mergeCell ref="F178:G178"/>
    <mergeCell ref="H178:I178"/>
    <mergeCell ref="J178:L178"/>
    <mergeCell ref="M178:N178"/>
    <mergeCell ref="V183:Y183"/>
    <mergeCell ref="V185:Y185"/>
    <mergeCell ref="V187:Y187"/>
    <mergeCell ref="V189:Y189"/>
    <mergeCell ref="V192:Y192"/>
    <mergeCell ref="V193:Y193"/>
    <mergeCell ref="B209:L209"/>
    <mergeCell ref="N209:P209"/>
    <mergeCell ref="Q209:T209"/>
    <mergeCell ref="U209:V209"/>
    <mergeCell ref="W209:Y209"/>
    <mergeCell ref="A210:D210"/>
    <mergeCell ref="E210:L210"/>
    <mergeCell ref="N210:Q210"/>
    <mergeCell ref="R210:T210"/>
    <mergeCell ref="U210:V210"/>
    <mergeCell ref="A207:L207"/>
    <mergeCell ref="N207:Y207"/>
    <mergeCell ref="B208:L208"/>
    <mergeCell ref="Q208:T208"/>
    <mergeCell ref="U208:V208"/>
    <mergeCell ref="W208:Y208"/>
    <mergeCell ref="L203:N203"/>
    <mergeCell ref="A204:Y204"/>
    <mergeCell ref="A205:Y205"/>
    <mergeCell ref="X197:Y197"/>
    <mergeCell ref="V200:Y200"/>
    <mergeCell ref="V201:Y201"/>
    <mergeCell ref="A216:E216"/>
    <mergeCell ref="H216:L216"/>
    <mergeCell ref="M216:Q216"/>
    <mergeCell ref="R216:U216"/>
    <mergeCell ref="V216:Y216"/>
    <mergeCell ref="A217:E217"/>
    <mergeCell ref="F217:G217"/>
    <mergeCell ref="H217:I217"/>
    <mergeCell ref="J217:L217"/>
    <mergeCell ref="M217:N217"/>
    <mergeCell ref="W210:Y210"/>
    <mergeCell ref="A211:L211"/>
    <mergeCell ref="R211:T211"/>
    <mergeCell ref="U211:V211"/>
    <mergeCell ref="W211:Y211"/>
    <mergeCell ref="B212:L212"/>
    <mergeCell ref="Q212:Y212"/>
    <mergeCell ref="O218:Q218"/>
    <mergeCell ref="R218:S218"/>
    <mergeCell ref="T218:U218"/>
    <mergeCell ref="V218:W218"/>
    <mergeCell ref="X218:Y218"/>
    <mergeCell ref="A219:E219"/>
    <mergeCell ref="F219:G219"/>
    <mergeCell ref="H219:I219"/>
    <mergeCell ref="J219:L219"/>
    <mergeCell ref="M219:N219"/>
    <mergeCell ref="O217:Q217"/>
    <mergeCell ref="R217:S217"/>
    <mergeCell ref="T217:U217"/>
    <mergeCell ref="V217:W217"/>
    <mergeCell ref="X217:Y217"/>
    <mergeCell ref="A218:E218"/>
    <mergeCell ref="F218:G218"/>
    <mergeCell ref="H218:I218"/>
    <mergeCell ref="J218:L218"/>
    <mergeCell ref="M218:N218"/>
    <mergeCell ref="O220:Q220"/>
    <mergeCell ref="R220:S220"/>
    <mergeCell ref="T220:U220"/>
    <mergeCell ref="V220:W220"/>
    <mergeCell ref="X220:Y220"/>
    <mergeCell ref="A221:E221"/>
    <mergeCell ref="F221:G221"/>
    <mergeCell ref="H221:I221"/>
    <mergeCell ref="J221:L221"/>
    <mergeCell ref="M221:N221"/>
    <mergeCell ref="O219:Q219"/>
    <mergeCell ref="R219:S219"/>
    <mergeCell ref="T219:U219"/>
    <mergeCell ref="V219:W219"/>
    <mergeCell ref="X219:Y219"/>
    <mergeCell ref="A220:E220"/>
    <mergeCell ref="F220:G220"/>
    <mergeCell ref="H220:I220"/>
    <mergeCell ref="J220:L220"/>
    <mergeCell ref="M220:N220"/>
    <mergeCell ref="O222:Q222"/>
    <mergeCell ref="R222:S222"/>
    <mergeCell ref="T222:U222"/>
    <mergeCell ref="V222:W222"/>
    <mergeCell ref="X222:Y222"/>
    <mergeCell ref="A223:E223"/>
    <mergeCell ref="F223:G223"/>
    <mergeCell ref="H223:I223"/>
    <mergeCell ref="J223:L223"/>
    <mergeCell ref="M223:N223"/>
    <mergeCell ref="O221:Q221"/>
    <mergeCell ref="R221:S221"/>
    <mergeCell ref="T221:U221"/>
    <mergeCell ref="V221:W221"/>
    <mergeCell ref="X221:Y221"/>
    <mergeCell ref="A222:E222"/>
    <mergeCell ref="F222:G222"/>
    <mergeCell ref="H222:I222"/>
    <mergeCell ref="J222:L222"/>
    <mergeCell ref="M222:N222"/>
    <mergeCell ref="O224:Q224"/>
    <mergeCell ref="R224:S224"/>
    <mergeCell ref="T224:U224"/>
    <mergeCell ref="V224:W224"/>
    <mergeCell ref="X224:Y224"/>
    <mergeCell ref="A225:E225"/>
    <mergeCell ref="F225:G225"/>
    <mergeCell ref="H225:I225"/>
    <mergeCell ref="J225:L225"/>
    <mergeCell ref="M225:N225"/>
    <mergeCell ref="O223:Q223"/>
    <mergeCell ref="R223:S223"/>
    <mergeCell ref="T223:U223"/>
    <mergeCell ref="V223:W223"/>
    <mergeCell ref="X223:Y223"/>
    <mergeCell ref="A224:E224"/>
    <mergeCell ref="F224:G224"/>
    <mergeCell ref="H224:I224"/>
    <mergeCell ref="J224:L224"/>
    <mergeCell ref="M224:N224"/>
    <mergeCell ref="O226:Q226"/>
    <mergeCell ref="R226:S226"/>
    <mergeCell ref="T226:U226"/>
    <mergeCell ref="V226:W226"/>
    <mergeCell ref="X226:Y226"/>
    <mergeCell ref="A227:E227"/>
    <mergeCell ref="F227:G227"/>
    <mergeCell ref="H227:I227"/>
    <mergeCell ref="J227:L227"/>
    <mergeCell ref="M227:N227"/>
    <mergeCell ref="O225:Q225"/>
    <mergeCell ref="R225:S225"/>
    <mergeCell ref="T225:U225"/>
    <mergeCell ref="V225:W225"/>
    <mergeCell ref="X225:Y225"/>
    <mergeCell ref="A226:E226"/>
    <mergeCell ref="F226:G226"/>
    <mergeCell ref="H226:I226"/>
    <mergeCell ref="J226:L226"/>
    <mergeCell ref="M226:N226"/>
    <mergeCell ref="O228:Q228"/>
    <mergeCell ref="R228:S228"/>
    <mergeCell ref="T228:U228"/>
    <mergeCell ref="V228:W228"/>
    <mergeCell ref="X228:Y228"/>
    <mergeCell ref="A229:E229"/>
    <mergeCell ref="F229:G229"/>
    <mergeCell ref="H229:I229"/>
    <mergeCell ref="J229:L229"/>
    <mergeCell ref="M229:N229"/>
    <mergeCell ref="O227:Q227"/>
    <mergeCell ref="R227:S227"/>
    <mergeCell ref="T227:U227"/>
    <mergeCell ref="V227:W227"/>
    <mergeCell ref="X227:Y227"/>
    <mergeCell ref="A228:E228"/>
    <mergeCell ref="F228:G228"/>
    <mergeCell ref="H228:I228"/>
    <mergeCell ref="J228:L228"/>
    <mergeCell ref="M228:N228"/>
    <mergeCell ref="O230:Q230"/>
    <mergeCell ref="R230:S230"/>
    <mergeCell ref="T230:U230"/>
    <mergeCell ref="V230:W230"/>
    <mergeCell ref="X230:Y230"/>
    <mergeCell ref="A231:E231"/>
    <mergeCell ref="F231:G231"/>
    <mergeCell ref="H231:I231"/>
    <mergeCell ref="J231:L231"/>
    <mergeCell ref="M231:N231"/>
    <mergeCell ref="O229:Q229"/>
    <mergeCell ref="R229:S229"/>
    <mergeCell ref="T229:U229"/>
    <mergeCell ref="V229:W229"/>
    <mergeCell ref="X229:Y229"/>
    <mergeCell ref="A230:E230"/>
    <mergeCell ref="F230:G230"/>
    <mergeCell ref="H230:I230"/>
    <mergeCell ref="J230:L230"/>
    <mergeCell ref="M230:N230"/>
    <mergeCell ref="O232:Q232"/>
    <mergeCell ref="R232:S232"/>
    <mergeCell ref="T232:U232"/>
    <mergeCell ref="V232:W232"/>
    <mergeCell ref="X232:Y232"/>
    <mergeCell ref="A233:E233"/>
    <mergeCell ref="F233:G233"/>
    <mergeCell ref="H233:I233"/>
    <mergeCell ref="J233:L233"/>
    <mergeCell ref="M233:N233"/>
    <mergeCell ref="O231:Q231"/>
    <mergeCell ref="R231:S231"/>
    <mergeCell ref="T231:U231"/>
    <mergeCell ref="V231:W231"/>
    <mergeCell ref="X231:Y231"/>
    <mergeCell ref="A232:E232"/>
    <mergeCell ref="F232:G232"/>
    <mergeCell ref="H232:I232"/>
    <mergeCell ref="J232:L232"/>
    <mergeCell ref="M232:N232"/>
    <mergeCell ref="O234:Q234"/>
    <mergeCell ref="R234:S234"/>
    <mergeCell ref="T234:U234"/>
    <mergeCell ref="V234:W234"/>
    <mergeCell ref="X234:Y234"/>
    <mergeCell ref="A235:E235"/>
    <mergeCell ref="F235:G235"/>
    <mergeCell ref="H235:I235"/>
    <mergeCell ref="J235:L235"/>
    <mergeCell ref="M235:N235"/>
    <mergeCell ref="O233:Q233"/>
    <mergeCell ref="R233:S233"/>
    <mergeCell ref="T233:U233"/>
    <mergeCell ref="V233:W233"/>
    <mergeCell ref="X233:Y233"/>
    <mergeCell ref="A234:E234"/>
    <mergeCell ref="F234:G234"/>
    <mergeCell ref="H234:I234"/>
    <mergeCell ref="J234:L234"/>
    <mergeCell ref="M234:N234"/>
    <mergeCell ref="O236:Q236"/>
    <mergeCell ref="R236:S236"/>
    <mergeCell ref="T236:U236"/>
    <mergeCell ref="V236:W236"/>
    <mergeCell ref="X236:Y236"/>
    <mergeCell ref="A237:E237"/>
    <mergeCell ref="F237:G237"/>
    <mergeCell ref="H237:I237"/>
    <mergeCell ref="J237:L237"/>
    <mergeCell ref="M237:N237"/>
    <mergeCell ref="O235:Q235"/>
    <mergeCell ref="R235:S235"/>
    <mergeCell ref="T235:U235"/>
    <mergeCell ref="V235:W235"/>
    <mergeCell ref="X235:Y235"/>
    <mergeCell ref="A236:E236"/>
    <mergeCell ref="F236:G236"/>
    <mergeCell ref="H236:I236"/>
    <mergeCell ref="J236:L236"/>
    <mergeCell ref="M236:N236"/>
    <mergeCell ref="O238:Q238"/>
    <mergeCell ref="R238:S238"/>
    <mergeCell ref="T238:U238"/>
    <mergeCell ref="V238:W238"/>
    <mergeCell ref="X238:Y238"/>
    <mergeCell ref="A239:E239"/>
    <mergeCell ref="F239:G239"/>
    <mergeCell ref="H239:I239"/>
    <mergeCell ref="J239:L239"/>
    <mergeCell ref="M239:N239"/>
    <mergeCell ref="O237:Q237"/>
    <mergeCell ref="R237:S237"/>
    <mergeCell ref="T237:U237"/>
    <mergeCell ref="V237:W237"/>
    <mergeCell ref="X237:Y237"/>
    <mergeCell ref="A238:E238"/>
    <mergeCell ref="F238:G238"/>
    <mergeCell ref="H238:I238"/>
    <mergeCell ref="J238:L238"/>
    <mergeCell ref="M238:N238"/>
    <mergeCell ref="O240:Q240"/>
    <mergeCell ref="R240:S240"/>
    <mergeCell ref="T240:U240"/>
    <mergeCell ref="V240:W240"/>
    <mergeCell ref="X240:Y240"/>
    <mergeCell ref="A241:E241"/>
    <mergeCell ref="F241:G241"/>
    <mergeCell ref="H241:I241"/>
    <mergeCell ref="J241:L241"/>
    <mergeCell ref="M241:N241"/>
    <mergeCell ref="O239:Q239"/>
    <mergeCell ref="R239:S239"/>
    <mergeCell ref="T239:U239"/>
    <mergeCell ref="V239:W239"/>
    <mergeCell ref="X239:Y239"/>
    <mergeCell ref="A240:E240"/>
    <mergeCell ref="F240:G240"/>
    <mergeCell ref="H240:I240"/>
    <mergeCell ref="J240:L240"/>
    <mergeCell ref="M240:N240"/>
    <mergeCell ref="O242:Q242"/>
    <mergeCell ref="R242:S242"/>
    <mergeCell ref="T242:U242"/>
    <mergeCell ref="V242:W242"/>
    <mergeCell ref="X242:Y242"/>
    <mergeCell ref="A243:E243"/>
    <mergeCell ref="F243:G243"/>
    <mergeCell ref="H243:I243"/>
    <mergeCell ref="J243:L243"/>
    <mergeCell ref="M243:N243"/>
    <mergeCell ref="O241:Q241"/>
    <mergeCell ref="R241:S241"/>
    <mergeCell ref="T241:U241"/>
    <mergeCell ref="V241:W241"/>
    <mergeCell ref="X241:Y241"/>
    <mergeCell ref="A242:E242"/>
    <mergeCell ref="F242:G242"/>
    <mergeCell ref="H242:I242"/>
    <mergeCell ref="J242:L242"/>
    <mergeCell ref="M242:N242"/>
    <mergeCell ref="L268:N268"/>
    <mergeCell ref="O243:Q243"/>
    <mergeCell ref="R243:S243"/>
    <mergeCell ref="T243:U243"/>
    <mergeCell ref="V243:W243"/>
    <mergeCell ref="X243:Y243"/>
    <mergeCell ref="E244:G244"/>
    <mergeCell ref="H244:L244"/>
    <mergeCell ref="M244:Q244"/>
    <mergeCell ref="R244:U244"/>
    <mergeCell ref="V244:Y244"/>
    <mergeCell ref="V248:Y248"/>
    <mergeCell ref="V250:Y250"/>
    <mergeCell ref="V252:Y252"/>
    <mergeCell ref="V254:Y254"/>
    <mergeCell ref="V257:Y257"/>
    <mergeCell ref="V258:Y258"/>
    <mergeCell ref="X262:Y262"/>
    <mergeCell ref="V265:Y265"/>
    <mergeCell ref="V266:Y266"/>
  </mergeCells>
  <printOptions horizontalCentered="1"/>
  <pageMargins left="0.5" right="0.5" top="0.5" bottom="0.25" header="0.25" footer="0.25"/>
  <pageSetup fitToHeight="0" orientation="portrait" blackAndWhite="1" r:id="rId1"/>
  <headerFooter alignWithMargins="0"/>
  <rowBreaks count="3" manualBreakCount="3">
    <brk id="73" max="24" man="1"/>
    <brk id="138" max="24" man="1"/>
    <brk id="203" max="2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fitToPage="1"/>
  </sheetPr>
  <dimension ref="A1:BA72"/>
  <sheetViews>
    <sheetView showZeros="0" zoomScaleNormal="100" workbookViewId="0">
      <selection activeCell="B5" sqref="B5:L5"/>
    </sheetView>
  </sheetViews>
  <sheetFormatPr defaultRowHeight="12.75" x14ac:dyDescent="0.2"/>
  <cols>
    <col min="1" max="5" width="3.7109375" style="13" customWidth="1"/>
    <col min="6" max="6" width="3.85546875" style="13" customWidth="1"/>
    <col min="7" max="18" width="3.7109375" style="13" customWidth="1"/>
    <col min="19" max="19" width="4.28515625" style="13" customWidth="1"/>
    <col min="20" max="20" width="3.7109375" style="38" customWidth="1"/>
    <col min="21" max="53" width="3.7109375" style="13" customWidth="1"/>
    <col min="54" max="58" width="3.7109375" customWidth="1"/>
  </cols>
  <sheetData>
    <row r="1" spans="1:53" ht="19.5" x14ac:dyDescent="0.3">
      <c r="A1" s="333" t="s">
        <v>104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3" ht="16.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57"/>
      <c r="AA2" s="64"/>
      <c r="AB2" s="64"/>
      <c r="AC2" s="57"/>
      <c r="AD2" s="57"/>
      <c r="AE2" s="57"/>
    </row>
    <row r="3" spans="1:53"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3" ht="12" customHeight="1" x14ac:dyDescent="0.2">
      <c r="A4" s="402" t="s">
        <v>51</v>
      </c>
      <c r="B4" s="402"/>
      <c r="C4" s="402"/>
      <c r="D4" s="402"/>
      <c r="E4" s="402"/>
      <c r="F4" s="402"/>
      <c r="G4" s="402"/>
      <c r="H4" s="402"/>
      <c r="I4" s="402"/>
      <c r="J4" s="402"/>
      <c r="K4" s="402"/>
      <c r="L4" s="402"/>
      <c r="M4" s="55"/>
      <c r="N4" s="391" t="s">
        <v>27</v>
      </c>
      <c r="O4" s="391"/>
      <c r="P4" s="391"/>
      <c r="Q4" s="391"/>
      <c r="R4" s="391"/>
      <c r="S4" s="391"/>
      <c r="T4" s="391"/>
      <c r="U4" s="391"/>
      <c r="V4" s="391"/>
      <c r="W4" s="391"/>
      <c r="X4" s="391"/>
      <c r="Y4" s="391"/>
      <c r="AA4" s="65"/>
      <c r="AB4" s="65"/>
    </row>
    <row r="5" spans="1:53" s="3" customFormat="1" ht="15.95" customHeight="1" x14ac:dyDescent="0.2">
      <c r="A5" s="28"/>
      <c r="B5" s="403">
        <f>'Prime Detail'!B5</f>
        <v>0</v>
      </c>
      <c r="C5" s="403"/>
      <c r="D5" s="403"/>
      <c r="E5" s="403"/>
      <c r="F5" s="403"/>
      <c r="G5" s="403"/>
      <c r="H5" s="403"/>
      <c r="I5" s="403"/>
      <c r="J5" s="403"/>
      <c r="K5" s="403"/>
      <c r="L5" s="403"/>
      <c r="M5" s="40"/>
      <c r="N5" s="40"/>
      <c r="O5" s="40"/>
      <c r="P5" s="122"/>
      <c r="Q5" s="404">
        <f>'Prime Detail'!Q5</f>
        <v>0</v>
      </c>
      <c r="R5" s="404"/>
      <c r="S5" s="404"/>
      <c r="T5" s="404"/>
      <c r="U5" s="404">
        <f>'Prime Detail'!U5</f>
        <v>0</v>
      </c>
      <c r="V5" s="404"/>
      <c r="W5" s="404">
        <f>'Prime Detail'!W5</f>
        <v>0</v>
      </c>
      <c r="X5" s="404"/>
      <c r="Y5" s="404"/>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row>
    <row r="6" spans="1:53"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row>
    <row r="7" spans="1:53" s="3" customFormat="1" ht="15.95" customHeight="1" x14ac:dyDescent="0.2">
      <c r="A7" s="391" t="s">
        <v>121</v>
      </c>
      <c r="B7" s="391"/>
      <c r="C7" s="391"/>
      <c r="D7" s="391"/>
      <c r="E7" s="406">
        <f>'Prime Detail'!E7</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row>
    <row r="8" spans="1:53" s="3" customFormat="1" ht="12" customHeight="1" x14ac:dyDescent="0.2">
      <c r="A8" s="391" t="s">
        <v>122</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row>
    <row r="9" spans="1:53" s="3" customFormat="1" ht="15.95" customHeight="1" x14ac:dyDescent="0.2">
      <c r="A9" s="122"/>
      <c r="B9" s="403">
        <f>'Prime Detail'!B9</f>
        <v>0</v>
      </c>
      <c r="C9" s="403"/>
      <c r="D9" s="403"/>
      <c r="E9" s="403"/>
      <c r="F9" s="403"/>
      <c r="G9" s="403"/>
      <c r="H9" s="403"/>
      <c r="I9" s="403"/>
      <c r="J9" s="403"/>
      <c r="K9" s="403"/>
      <c r="L9" s="403"/>
      <c r="M9" s="40"/>
      <c r="N9" s="257" t="s">
        <v>235</v>
      </c>
      <c r="O9" s="257"/>
      <c r="P9" s="257"/>
      <c r="Q9" s="413">
        <f>'Prime Detail'!Q9</f>
        <v>0</v>
      </c>
      <c r="R9" s="414"/>
      <c r="S9" s="414"/>
      <c r="T9" s="414"/>
      <c r="U9" s="414"/>
      <c r="V9" s="414"/>
      <c r="W9" s="414"/>
      <c r="X9" s="414"/>
      <c r="Y9" s="414"/>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row>
    <row r="10" spans="1:53"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3" s="109" customFormat="1" ht="15" customHeight="1" x14ac:dyDescent="0.2">
      <c r="A11" s="153" t="s">
        <v>179</v>
      </c>
      <c r="B11" s="164"/>
      <c r="C11" s="164"/>
      <c r="D11" s="164"/>
      <c r="E11" s="164"/>
      <c r="F11" s="164"/>
      <c r="G11" s="164"/>
      <c r="H11" s="164"/>
      <c r="I11" s="164"/>
      <c r="J11" s="164"/>
      <c r="K11" s="164"/>
      <c r="L11" s="411" t="s">
        <v>322</v>
      </c>
      <c r="M11" s="411"/>
      <c r="N11" s="411"/>
      <c r="O11" s="411"/>
      <c r="P11" s="164"/>
      <c r="Q11" s="411" t="s">
        <v>81</v>
      </c>
      <c r="R11" s="411"/>
      <c r="S11" s="411"/>
      <c r="T11" s="411"/>
      <c r="U11" s="164"/>
      <c r="V11" s="411" t="s">
        <v>82</v>
      </c>
      <c r="W11" s="411"/>
      <c r="X11" s="411"/>
      <c r="Y11" s="411"/>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row>
    <row r="12" spans="1:53"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row>
    <row r="13" spans="1:53" s="3" customFormat="1" ht="12" customHeight="1" x14ac:dyDescent="0.2">
      <c r="A13" s="40"/>
      <c r="B13" s="39" t="s">
        <v>87</v>
      </c>
      <c r="C13" s="39"/>
      <c r="D13" s="39"/>
      <c r="E13" s="39"/>
      <c r="F13" s="39"/>
      <c r="G13" s="39"/>
      <c r="H13" s="39"/>
      <c r="I13" s="39"/>
      <c r="J13" s="39"/>
      <c r="K13" s="39"/>
      <c r="L13" s="29"/>
      <c r="M13" s="29"/>
      <c r="N13" s="29"/>
      <c r="O13" s="29"/>
      <c r="P13" s="39"/>
      <c r="Q13" s="39"/>
      <c r="R13" s="39"/>
      <c r="S13" s="39"/>
      <c r="T13" s="39"/>
      <c r="U13" s="39"/>
      <c r="V13" s="29"/>
      <c r="W13" s="29"/>
      <c r="X13" s="29"/>
      <c r="Y13" s="2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row>
    <row r="14" spans="1:53" x14ac:dyDescent="0.2">
      <c r="A14" s="39"/>
      <c r="B14" s="39" t="s">
        <v>86</v>
      </c>
      <c r="C14" s="39"/>
      <c r="D14" s="39"/>
      <c r="E14" s="39"/>
      <c r="F14" s="39"/>
      <c r="G14" s="39"/>
      <c r="H14" s="39"/>
      <c r="I14" s="39"/>
      <c r="J14" s="39"/>
      <c r="K14" s="75"/>
      <c r="L14" s="119"/>
      <c r="M14" s="119"/>
      <c r="N14" s="119"/>
      <c r="O14" s="119"/>
      <c r="P14" s="36"/>
      <c r="Q14" s="412">
        <f>ROUND('Prime Detail'!V23,2)</f>
        <v>0</v>
      </c>
      <c r="R14" s="412"/>
      <c r="S14" s="412"/>
      <c r="T14" s="412"/>
      <c r="U14" s="75"/>
      <c r="V14" s="297"/>
      <c r="W14" s="297"/>
      <c r="X14" s="297"/>
      <c r="Y14" s="297"/>
    </row>
    <row r="15" spans="1:53" s="31" customFormat="1" ht="4.5" customHeight="1" x14ac:dyDescent="0.2">
      <c r="A15" s="125"/>
      <c r="B15" s="52"/>
      <c r="C15" s="51"/>
      <c r="D15" s="51"/>
      <c r="E15" s="50"/>
      <c r="F15" s="47"/>
      <c r="G15" s="49"/>
      <c r="H15" s="124"/>
      <c r="I15" s="124"/>
      <c r="J15" s="124"/>
      <c r="K15" s="124"/>
      <c r="L15" s="50"/>
      <c r="M15" s="47"/>
      <c r="N15" s="49"/>
      <c r="O15" s="123"/>
      <c r="P15" s="123"/>
      <c r="Q15" s="123"/>
      <c r="R15" s="46"/>
      <c r="S15" s="46"/>
      <c r="T15" s="46"/>
      <c r="U15" s="45"/>
      <c r="V15" s="124"/>
      <c r="W15" s="124"/>
      <c r="X15" s="124"/>
      <c r="Y15" s="124"/>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row>
    <row r="16" spans="1:53" ht="12" customHeight="1" x14ac:dyDescent="0.2">
      <c r="A16" s="40"/>
      <c r="B16" s="94" t="s">
        <v>91</v>
      </c>
      <c r="C16" s="94"/>
      <c r="D16" s="94"/>
      <c r="E16" s="94"/>
      <c r="F16" s="94"/>
      <c r="G16" s="94"/>
      <c r="H16" s="94"/>
      <c r="I16" s="94"/>
      <c r="J16" s="94"/>
      <c r="K16" s="94"/>
      <c r="L16" s="41"/>
      <c r="M16" s="94"/>
      <c r="N16" s="94"/>
      <c r="O16" s="94"/>
      <c r="P16" s="94"/>
      <c r="Q16" s="94"/>
      <c r="R16" s="94"/>
      <c r="S16" s="94"/>
      <c r="T16" s="94"/>
      <c r="U16" s="75"/>
      <c r="V16" s="296"/>
      <c r="W16" s="296"/>
      <c r="X16" s="296"/>
      <c r="Y16" s="296"/>
    </row>
    <row r="17" spans="1:53" x14ac:dyDescent="0.2">
      <c r="A17" s="39"/>
      <c r="B17" s="94" t="s">
        <v>90</v>
      </c>
      <c r="C17" s="39"/>
      <c r="D17" s="39"/>
      <c r="E17" s="39"/>
      <c r="F17" s="39"/>
      <c r="G17" s="39"/>
      <c r="H17" s="39"/>
      <c r="I17" s="39"/>
      <c r="J17" s="39"/>
      <c r="K17" s="36"/>
      <c r="L17" s="412">
        <f>ROUND((A!L14+A!Q14+A!V14+B!L14+B!Q14+B!V14+'C'!L14+'C'!Q14+'C'!V14+D!L14+D!Q14+D!V14+E!L14+E!Q14+E!V14+F!L14+F!Q14+F!V14+G!L14+G!Q14+G!V14+H!L14+H!Q14+H!V14+J!L14+J!Q14+J!V14+K!L14+K!Q14+K!V14+M!L14+M!Q14+M!V14+N!L14+N!Q14+N!V14+P!L14+P!Q14+P!V14+'R'!L14+'R'!Q14+'R'!V14+S!L14+S!Q14+S!V14),2)</f>
        <v>0</v>
      </c>
      <c r="M17" s="412"/>
      <c r="N17" s="412"/>
      <c r="O17" s="412"/>
      <c r="P17" s="45"/>
      <c r="Q17" s="412">
        <f>ROUND('Prime Detail'!H37,2)</f>
        <v>0</v>
      </c>
      <c r="R17" s="412"/>
      <c r="S17" s="412"/>
      <c r="T17" s="412"/>
      <c r="U17" s="75"/>
      <c r="V17" s="123"/>
      <c r="W17" s="123"/>
      <c r="X17" s="123"/>
      <c r="Y17" s="123"/>
    </row>
    <row r="18" spans="1:53" s="31" customFormat="1" ht="4.5" customHeight="1" x14ac:dyDescent="0.2">
      <c r="A18" s="125"/>
      <c r="B18" s="52"/>
      <c r="C18" s="51"/>
      <c r="D18" s="51"/>
      <c r="E18" s="50"/>
      <c r="F18" s="47"/>
      <c r="G18" s="49"/>
      <c r="H18" s="124"/>
      <c r="I18" s="124"/>
      <c r="J18" s="124"/>
      <c r="K18" s="124"/>
      <c r="L18" s="50"/>
      <c r="M18" s="47"/>
      <c r="N18" s="49"/>
      <c r="O18" s="294"/>
      <c r="P18" s="294"/>
      <c r="Q18" s="294"/>
      <c r="R18" s="47"/>
      <c r="S18" s="46"/>
      <c r="T18" s="46"/>
      <c r="U18" s="77"/>
      <c r="V18" s="124"/>
      <c r="W18" s="124"/>
      <c r="X18" s="124"/>
      <c r="Y18" s="124"/>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row>
    <row r="19" spans="1:53" ht="12" customHeight="1" x14ac:dyDescent="0.2">
      <c r="A19" s="40"/>
      <c r="B19" s="94" t="s">
        <v>92</v>
      </c>
      <c r="C19" s="94"/>
      <c r="D19" s="94"/>
      <c r="E19" s="94"/>
      <c r="F19" s="94"/>
      <c r="G19" s="94"/>
      <c r="H19" s="94"/>
      <c r="I19" s="94"/>
      <c r="J19" s="94"/>
      <c r="K19" s="94"/>
      <c r="L19" s="46"/>
      <c r="M19" s="46"/>
      <c r="N19" s="46"/>
      <c r="O19" s="46"/>
      <c r="P19" s="46"/>
      <c r="Q19" s="46"/>
      <c r="R19" s="46"/>
      <c r="S19" s="46"/>
      <c r="T19" s="46"/>
      <c r="U19" s="75"/>
      <c r="V19" s="124"/>
      <c r="W19" s="124"/>
      <c r="X19" s="124"/>
      <c r="Y19" s="124"/>
    </row>
    <row r="20" spans="1:53" x14ac:dyDescent="0.2">
      <c r="A20" s="39"/>
      <c r="B20" s="94" t="s">
        <v>88</v>
      </c>
      <c r="C20" s="39"/>
      <c r="D20" s="39"/>
      <c r="E20" s="39"/>
      <c r="F20" s="39"/>
      <c r="G20" s="39"/>
      <c r="H20" s="39"/>
      <c r="I20" s="39"/>
      <c r="J20" s="39"/>
      <c r="K20" s="36"/>
      <c r="L20" s="412">
        <f>ROUND((A!L17+A!Q17+A!V17+B!L17+B!Q17+B!V17+'C'!L17+'C'!Q17+'C'!V17+D!L17+D!Q17+D!V17+E!L17+E!Q17+E!V17+F!L17+F!Q17+F!V17+G!L17+G!Q17+G!V17+H!L17+H!Q17+H!V17+J!L17+J!Q17+J!V17+K!L17+K!Q17+K!V17+M!L17+M!Q17+M!V17+N!L17+N!Q17+N!V17+P!L17+P!Q17+P!V17+'R'!L17+'R'!Q17+'R'!V17+S!L17+S!Q17+S!V17),2)</f>
        <v>0</v>
      </c>
      <c r="M20" s="412"/>
      <c r="N20" s="412"/>
      <c r="O20" s="412"/>
      <c r="P20" s="45"/>
      <c r="Q20" s="412">
        <f>ROUND('Prime Detail'!R37,2)</f>
        <v>0</v>
      </c>
      <c r="R20" s="412"/>
      <c r="S20" s="412"/>
      <c r="T20" s="412"/>
      <c r="U20" s="75"/>
      <c r="V20" s="123"/>
      <c r="W20" s="123"/>
      <c r="X20" s="123"/>
      <c r="Y20" s="123"/>
    </row>
    <row r="21" spans="1:53" s="31" customFormat="1" ht="4.5" customHeight="1" x14ac:dyDescent="0.2">
      <c r="A21" s="125"/>
      <c r="B21" s="53"/>
      <c r="C21" s="51"/>
      <c r="D21" s="51"/>
      <c r="E21" s="50"/>
      <c r="F21" s="47"/>
      <c r="G21" s="49"/>
      <c r="H21" s="124"/>
      <c r="I21" s="124"/>
      <c r="J21" s="124"/>
      <c r="K21" s="124"/>
      <c r="L21" s="50"/>
      <c r="M21" s="47"/>
      <c r="N21" s="49"/>
      <c r="O21" s="294"/>
      <c r="P21" s="294"/>
      <c r="Q21" s="294"/>
      <c r="R21" s="50"/>
      <c r="S21" s="46"/>
      <c r="T21" s="46"/>
      <c r="U21" s="77"/>
      <c r="V21" s="124"/>
      <c r="W21" s="124"/>
      <c r="X21" s="124"/>
      <c r="Y21" s="124"/>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row>
    <row r="22" spans="1:53" ht="12" customHeight="1" x14ac:dyDescent="0.2">
      <c r="A22" s="40"/>
      <c r="B22" s="94" t="s">
        <v>93</v>
      </c>
      <c r="C22" s="94"/>
      <c r="D22" s="94"/>
      <c r="E22" s="94"/>
      <c r="F22" s="94"/>
      <c r="G22" s="94"/>
      <c r="H22" s="94"/>
      <c r="I22" s="94"/>
      <c r="J22" s="94"/>
      <c r="K22" s="94"/>
      <c r="L22" s="98"/>
      <c r="M22" s="46"/>
      <c r="N22" s="46"/>
      <c r="O22" s="46"/>
      <c r="P22" s="46"/>
      <c r="Q22" s="46"/>
      <c r="R22" s="46"/>
      <c r="S22" s="46"/>
      <c r="T22" s="45"/>
      <c r="U22" s="75"/>
      <c r="V22" s="124"/>
      <c r="W22" s="124"/>
      <c r="X22" s="124"/>
      <c r="Y22" s="124"/>
    </row>
    <row r="23" spans="1:53" x14ac:dyDescent="0.2">
      <c r="A23" s="39"/>
      <c r="B23" s="94" t="s">
        <v>89</v>
      </c>
      <c r="C23" s="39"/>
      <c r="D23" s="39"/>
      <c r="E23" s="39"/>
      <c r="F23" s="39"/>
      <c r="G23" s="39"/>
      <c r="H23" s="39"/>
      <c r="I23" s="39"/>
      <c r="J23" s="39"/>
      <c r="K23" s="36"/>
      <c r="L23" s="412">
        <f>ROUND((A!L20+A!Q20+A!V20+B!L20+B!Q20+B!V20+'C'!L20+'C'!Q20+'C'!V20+D!L20+D!Q20+D!V20+E!L20+E!Q20+E!V20+F!L20+F!Q20+F!V20+G!L20+G!Q20+G!V20+H!L20+H!Q20+H!V20+J!L20+J!Q20+J!V20+K!L20+K!Q20+K!V20+M!L20+M!Q20+M!V20+N!L20+N!Q20+N!V20+P!L20+P!Q20+P!V20+'R'!L20+'R'!Q20+'R'!V20+S!L20+S!Q20+S!V20),2)</f>
        <v>0</v>
      </c>
      <c r="M23" s="412"/>
      <c r="N23" s="412"/>
      <c r="O23" s="412"/>
      <c r="P23" s="45"/>
      <c r="Q23" s="412">
        <f>ROUND('Prime Detail'!V37,2)</f>
        <v>0</v>
      </c>
      <c r="R23" s="412"/>
      <c r="S23" s="412"/>
      <c r="T23" s="412"/>
      <c r="U23" s="75"/>
      <c r="V23" s="123"/>
      <c r="W23" s="123"/>
      <c r="X23" s="123"/>
      <c r="Y23" s="123"/>
    </row>
    <row r="24" spans="1:53" s="31" customFormat="1" ht="4.5" customHeight="1" x14ac:dyDescent="0.2">
      <c r="A24" s="47"/>
      <c r="B24" s="47"/>
      <c r="C24" s="76"/>
      <c r="D24" s="76"/>
      <c r="E24" s="76"/>
      <c r="F24" s="76"/>
      <c r="G24" s="76"/>
      <c r="H24" s="76"/>
      <c r="I24" s="76"/>
      <c r="J24" s="95"/>
      <c r="K24" s="34"/>
      <c r="L24" s="120"/>
      <c r="M24" s="120"/>
      <c r="N24" s="120"/>
      <c r="O24" s="120"/>
      <c r="P24" s="312"/>
      <c r="Q24" s="120"/>
      <c r="R24" s="120"/>
      <c r="S24" s="120"/>
      <c r="T24" s="120"/>
      <c r="U24" s="34"/>
      <c r="V24" s="120"/>
      <c r="W24" s="120"/>
      <c r="X24" s="120"/>
      <c r="Y24" s="120"/>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row>
    <row r="25" spans="1:53" s="31" customFormat="1" ht="12.75" customHeight="1" x14ac:dyDescent="0.2">
      <c r="A25" s="233"/>
      <c r="B25" s="94" t="s">
        <v>353</v>
      </c>
      <c r="C25" s="199"/>
      <c r="D25" s="199"/>
      <c r="E25" s="199"/>
      <c r="F25" s="199"/>
      <c r="G25" s="199"/>
      <c r="H25" s="199"/>
      <c r="I25" s="240"/>
      <c r="J25" s="240"/>
      <c r="K25" s="100"/>
      <c r="L25" s="412">
        <f>ROUND((A!L22+A!Q24+A!V26+B!L22+B!Q24+B!V26+'C'!L22+'C'!Q24+'C'!V26+D!L22+D!Q24+D!V26+E!L22+E!Q24+E!V26+F!L22+F!Q24+F!V26+G!L22+G!Q24+G!V26+H!L22+H!Q24+H!V26+J!L22+J!Q24+J!V26+K!L22+K!Q24+K!V26+M!L22+M!Q24+M!V26+N!L22+N!Q24+N!V26+P!L22+P!Q24+P!V26+'R'!L22+'R'!Q24+'R'!V26+S!L22+S!Q24+S!V26),2)</f>
        <v>0</v>
      </c>
      <c r="M25" s="412"/>
      <c r="N25" s="412"/>
      <c r="O25" s="412"/>
      <c r="P25" s="312"/>
      <c r="Q25" s="296"/>
      <c r="R25" s="296"/>
      <c r="S25" s="296"/>
      <c r="T25" s="296"/>
      <c r="U25" s="34"/>
      <c r="V25" s="123"/>
      <c r="W25" s="123"/>
      <c r="X25" s="123"/>
      <c r="Y25" s="123"/>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row>
    <row r="26" spans="1:53" s="31" customFormat="1" ht="4.5" customHeight="1" x14ac:dyDescent="0.2">
      <c r="A26" s="47"/>
      <c r="B26" s="47"/>
      <c r="C26" s="76"/>
      <c r="D26" s="76"/>
      <c r="E26" s="76"/>
      <c r="F26" s="76"/>
      <c r="G26" s="76"/>
      <c r="H26" s="76"/>
      <c r="I26" s="76"/>
      <c r="J26" s="95"/>
      <c r="K26" s="34"/>
      <c r="L26" s="120"/>
      <c r="M26" s="120"/>
      <c r="N26" s="120"/>
      <c r="O26" s="120"/>
      <c r="P26" s="312"/>
      <c r="Q26" s="120"/>
      <c r="R26" s="120"/>
      <c r="S26" s="120"/>
      <c r="T26" s="120"/>
      <c r="U26" s="34"/>
      <c r="V26" s="120"/>
      <c r="W26" s="120"/>
      <c r="X26" s="120"/>
      <c r="Y26" s="120"/>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row>
    <row r="27" spans="1:53" s="31" customFormat="1" ht="12.75" customHeight="1" x14ac:dyDescent="0.2">
      <c r="A27" s="125"/>
      <c r="C27" s="133"/>
      <c r="D27" s="133"/>
      <c r="E27" s="133"/>
      <c r="F27" s="133"/>
      <c r="G27" s="133"/>
      <c r="H27" s="134" t="s">
        <v>113</v>
      </c>
      <c r="I27" s="415">
        <f>ROUND('Prime Detail'!X61,4)</f>
        <v>0</v>
      </c>
      <c r="J27" s="415"/>
      <c r="K27" s="58" t="s">
        <v>83</v>
      </c>
      <c r="L27" s="296"/>
      <c r="M27" s="296"/>
      <c r="N27" s="296"/>
      <c r="O27" s="296"/>
      <c r="P27" s="45"/>
      <c r="Q27" s="412">
        <f>ROUND(((L17+L20+L23+L25+Q14+Q17+Q20+Q23)*I27),2)</f>
        <v>0</v>
      </c>
      <c r="R27" s="412"/>
      <c r="S27" s="412"/>
      <c r="T27" s="412"/>
      <c r="U27" s="34"/>
      <c r="V27" s="123"/>
      <c r="W27" s="123"/>
      <c r="X27" s="123"/>
      <c r="Y27" s="123"/>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row>
    <row r="28" spans="1:53" s="31" customFormat="1" ht="4.5" customHeight="1" x14ac:dyDescent="0.2">
      <c r="A28" s="47"/>
      <c r="B28" s="47"/>
      <c r="C28" s="76"/>
      <c r="D28" s="76"/>
      <c r="E28" s="76"/>
      <c r="F28" s="76"/>
      <c r="G28" s="76"/>
      <c r="H28" s="76"/>
      <c r="I28" s="76"/>
      <c r="J28" s="95"/>
      <c r="K28" s="34"/>
      <c r="L28" s="120"/>
      <c r="M28" s="120"/>
      <c r="N28" s="120"/>
      <c r="O28" s="120"/>
      <c r="P28" s="312"/>
      <c r="Q28" s="120"/>
      <c r="R28" s="120"/>
      <c r="S28" s="120"/>
      <c r="T28" s="120"/>
      <c r="U28" s="34"/>
      <c r="V28" s="120"/>
      <c r="W28" s="120"/>
      <c r="X28" s="120"/>
      <c r="Y28" s="120"/>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row>
    <row r="29" spans="1:53" s="31" customFormat="1" ht="12" customHeight="1" x14ac:dyDescent="0.2">
      <c r="A29" s="13"/>
      <c r="B29" s="94" t="s">
        <v>97</v>
      </c>
      <c r="C29" s="13"/>
      <c r="D29" s="94"/>
      <c r="E29" s="94"/>
      <c r="F29" s="94"/>
      <c r="G29" s="94"/>
      <c r="H29" s="94"/>
      <c r="I29" s="94"/>
      <c r="J29" s="94"/>
      <c r="K29" s="94"/>
      <c r="L29" s="46"/>
      <c r="M29" s="46"/>
      <c r="N29" s="46"/>
      <c r="O29" s="46"/>
      <c r="P29" s="46"/>
      <c r="Q29" s="46"/>
      <c r="R29" s="46"/>
      <c r="S29" s="46"/>
      <c r="T29" s="46"/>
      <c r="U29" s="34"/>
      <c r="V29" s="120"/>
      <c r="W29" s="120"/>
      <c r="X29" s="120"/>
      <c r="Y29" s="120"/>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row>
    <row r="30" spans="1:53" s="31" customFormat="1" ht="12.75" customHeight="1" x14ac:dyDescent="0.2">
      <c r="A30" s="35"/>
      <c r="B30" s="59"/>
      <c r="C30" s="126" t="s">
        <v>84</v>
      </c>
      <c r="D30" s="13"/>
      <c r="E30" s="35"/>
      <c r="F30" s="35"/>
      <c r="G30" s="35"/>
      <c r="H30" s="35"/>
      <c r="I30" s="35"/>
      <c r="J30" s="35"/>
      <c r="K30" s="35"/>
      <c r="L30" s="420">
        <f>ROUND((A!L29+A!Q29+A!V29+B!L29+B!Q29+B!V29+'C'!L29+'C'!Q29+'C'!V29+D!L29+D!Q29+D!V29+E!L29+E!Q29+E!V29+F!L29+F!Q29+F!V29+G!L29+G!Q29+G!V29+H!L29+H!Q29+H!V29+J!L29+J!Q29+J!V29+K!L29+K!Q29+K!V29+M!L29+M!Q29+M!V29+N!L29+N!Q29+N!V29+P!L29+P!Q29+P!V29+'R'!L29+'R'!Q29+'R'!V29+S!L29+S!Q29+S!V29),2)</f>
        <v>0</v>
      </c>
      <c r="M30" s="420"/>
      <c r="N30" s="420"/>
      <c r="O30" s="420"/>
      <c r="P30" s="47"/>
      <c r="Q30" s="420">
        <f>ROUND('Prime Detail'!V64,2)</f>
        <v>0</v>
      </c>
      <c r="R30" s="420"/>
      <c r="S30" s="420"/>
      <c r="T30" s="420"/>
      <c r="U30" s="34"/>
      <c r="V30" s="120"/>
      <c r="W30" s="120"/>
      <c r="X30" s="120"/>
      <c r="Y30" s="120"/>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row>
    <row r="31" spans="1:53" s="31" customFormat="1" ht="4.5" customHeight="1" x14ac:dyDescent="0.2">
      <c r="A31" s="47"/>
      <c r="B31" s="47"/>
      <c r="C31" s="76"/>
      <c r="D31" s="76"/>
      <c r="E31" s="76"/>
      <c r="F31" s="76"/>
      <c r="G31" s="76"/>
      <c r="H31" s="76"/>
      <c r="I31" s="76"/>
      <c r="J31" s="95"/>
      <c r="K31" s="34"/>
      <c r="L31" s="120"/>
      <c r="M31" s="120"/>
      <c r="N31" s="120"/>
      <c r="O31" s="120"/>
      <c r="P31" s="34"/>
      <c r="Q31" s="120"/>
      <c r="R31" s="120"/>
      <c r="S31" s="120"/>
      <c r="T31" s="120"/>
      <c r="U31" s="34"/>
      <c r="V31" s="120"/>
      <c r="W31" s="120"/>
      <c r="X31" s="120"/>
      <c r="Y31" s="120"/>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row>
    <row r="32" spans="1:53" s="31" customFormat="1" ht="12.75" customHeight="1" thickBot="1" x14ac:dyDescent="0.25">
      <c r="A32" s="416" t="s">
        <v>348</v>
      </c>
      <c r="B32" s="417"/>
      <c r="C32" s="417"/>
      <c r="D32" s="417"/>
      <c r="E32" s="417"/>
      <c r="F32" s="417"/>
      <c r="G32" s="417"/>
      <c r="H32" s="417"/>
      <c r="I32" s="417"/>
      <c r="J32" s="417"/>
      <c r="K32" s="76"/>
      <c r="L32" s="418">
        <f>ROUND((L17+L20+L23+L25+L30),2)</f>
        <v>0</v>
      </c>
      <c r="M32" s="418"/>
      <c r="N32" s="418"/>
      <c r="O32" s="418"/>
      <c r="P32" s="246" t="s">
        <v>343</v>
      </c>
      <c r="Q32" s="418">
        <f>ROUND((Q14+Q17+Q20+Q23+Q27+Q30),2)</f>
        <v>0</v>
      </c>
      <c r="R32" s="418"/>
      <c r="S32" s="418"/>
      <c r="T32" s="418"/>
      <c r="U32" s="246" t="s">
        <v>344</v>
      </c>
      <c r="V32" s="419">
        <f>L32+Q32</f>
        <v>0</v>
      </c>
      <c r="W32" s="419"/>
      <c r="X32" s="419"/>
      <c r="Y32" s="419"/>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row>
    <row r="33" spans="1:53" s="31" customFormat="1" ht="7.5" customHeight="1" x14ac:dyDescent="0.2">
      <c r="A33" s="169"/>
      <c r="B33" s="169"/>
      <c r="C33" s="174"/>
      <c r="D33" s="174"/>
      <c r="E33" s="174"/>
      <c r="F33" s="174"/>
      <c r="G33" s="174"/>
      <c r="H33" s="174"/>
      <c r="I33" s="174"/>
      <c r="J33" s="175"/>
      <c r="K33" s="175"/>
      <c r="L33" s="176"/>
      <c r="M33" s="176"/>
      <c r="N33" s="176"/>
      <c r="O33" s="176"/>
      <c r="P33" s="175"/>
      <c r="Q33" s="176"/>
      <c r="R33" s="176"/>
      <c r="S33" s="176"/>
      <c r="T33" s="176"/>
      <c r="U33" s="175"/>
      <c r="V33" s="176"/>
      <c r="W33" s="176"/>
      <c r="X33" s="176"/>
      <c r="Y33" s="176"/>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row>
    <row r="34" spans="1:53" s="89" customFormat="1" ht="15" customHeight="1" x14ac:dyDescent="0.2">
      <c r="A34" s="153" t="s">
        <v>185</v>
      </c>
      <c r="B34" s="154"/>
      <c r="C34" s="155"/>
      <c r="D34" s="155"/>
      <c r="E34" s="156"/>
      <c r="F34" s="157"/>
      <c r="G34" s="158"/>
      <c r="H34" s="159"/>
      <c r="I34" s="159"/>
      <c r="J34" s="159"/>
      <c r="K34" s="159"/>
      <c r="L34" s="411" t="s">
        <v>322</v>
      </c>
      <c r="M34" s="411"/>
      <c r="N34" s="411"/>
      <c r="O34" s="411"/>
      <c r="P34" s="160"/>
      <c r="Q34" s="411" t="s">
        <v>81</v>
      </c>
      <c r="R34" s="411"/>
      <c r="S34" s="411"/>
      <c r="T34" s="411"/>
      <c r="U34" s="161"/>
      <c r="V34" s="411" t="s">
        <v>82</v>
      </c>
      <c r="W34" s="411"/>
      <c r="X34" s="411"/>
      <c r="Y34" s="411"/>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row>
    <row r="35" spans="1:53" ht="4.5" customHeight="1" x14ac:dyDescent="0.2">
      <c r="A35" s="40"/>
      <c r="D35" s="40"/>
      <c r="E35" s="40"/>
      <c r="F35" s="40"/>
      <c r="G35" s="40"/>
      <c r="H35" s="40"/>
      <c r="I35" s="40"/>
      <c r="J35" s="40"/>
      <c r="K35" s="40"/>
      <c r="L35" s="40"/>
      <c r="M35" s="40"/>
      <c r="N35" s="40"/>
      <c r="O35" s="40"/>
      <c r="P35" s="40"/>
      <c r="Q35" s="40"/>
      <c r="R35" s="40"/>
      <c r="S35" s="94"/>
      <c r="T35" s="29"/>
      <c r="U35" s="77"/>
      <c r="V35" s="124"/>
      <c r="W35" s="124"/>
      <c r="X35" s="124"/>
      <c r="Y35" s="124"/>
    </row>
    <row r="36" spans="1:53" ht="12" customHeight="1" x14ac:dyDescent="0.2">
      <c r="A36" s="40"/>
      <c r="B36" s="40" t="s">
        <v>171</v>
      </c>
      <c r="D36" s="40"/>
      <c r="E36" s="40"/>
      <c r="F36" s="40"/>
      <c r="G36" s="40"/>
      <c r="H36" s="40"/>
      <c r="I36" s="40"/>
      <c r="J36" s="40"/>
      <c r="K36" s="40"/>
      <c r="L36" s="40"/>
      <c r="M36" s="40"/>
      <c r="N36" s="40"/>
      <c r="O36" s="40"/>
      <c r="P36" s="40"/>
      <c r="Q36" s="40"/>
      <c r="R36" s="40"/>
      <c r="S36" s="94"/>
      <c r="T36" s="29"/>
      <c r="U36" s="77"/>
      <c r="V36" s="124"/>
      <c r="W36" s="124"/>
      <c r="X36" s="124"/>
      <c r="Y36" s="124"/>
    </row>
    <row r="37" spans="1:53" x14ac:dyDescent="0.2">
      <c r="A37" s="39"/>
      <c r="B37" s="40" t="s">
        <v>198</v>
      </c>
      <c r="C37" s="39"/>
      <c r="D37" s="39"/>
      <c r="E37" s="39"/>
      <c r="F37" s="39"/>
      <c r="G37" s="39"/>
      <c r="H37" s="39"/>
      <c r="I37" s="39"/>
      <c r="J37" s="39"/>
      <c r="K37" s="36"/>
      <c r="L37" s="412">
        <f>ROUND((A!L38+A!Q38+A!V38+B!L38+B!Q38+B!V38+'C'!L38+'C'!Q38+'C'!V38+D!L38+D!Q38+D!V38+E!L38+E!Q38+E!V38+F!L38+F!Q38+F!V38+G!L38+G!Q38+G!V38+H!L38+H!Q38+H!V38+J!L38+J!Q38+J!V38+K!L38+K!Q38+K!V38+M!L38+M!Q38+M!V38+N!L38+N!Q38+N!V38+P!L38+P!Q38+P!V38+'R'!L38+'R'!Q38+'R'!V38+S!L38+S!Q38+S!V38),2)</f>
        <v>0</v>
      </c>
      <c r="M37" s="412"/>
      <c r="N37" s="412"/>
      <c r="O37" s="412"/>
      <c r="P37" s="45"/>
      <c r="Q37" s="412">
        <f>ROUND('Prime Detail'!V41,2)</f>
        <v>0</v>
      </c>
      <c r="R37" s="412"/>
      <c r="S37" s="412"/>
      <c r="T37" s="412"/>
      <c r="U37" s="36"/>
      <c r="V37" s="123"/>
      <c r="W37" s="123"/>
      <c r="X37" s="123"/>
      <c r="Y37" s="123"/>
    </row>
    <row r="38" spans="1:53" ht="5.0999999999999996" customHeight="1" x14ac:dyDescent="0.2">
      <c r="A38" s="40"/>
      <c r="B38" s="40"/>
      <c r="D38" s="40"/>
      <c r="E38" s="40"/>
      <c r="F38" s="40"/>
      <c r="G38" s="40"/>
      <c r="H38" s="40"/>
      <c r="I38" s="40"/>
      <c r="J38" s="40"/>
      <c r="K38" s="40"/>
      <c r="L38" s="50"/>
      <c r="M38" s="50"/>
      <c r="N38" s="50"/>
      <c r="O38" s="50"/>
      <c r="P38" s="50"/>
      <c r="Q38" s="50"/>
      <c r="R38" s="50"/>
      <c r="S38" s="46"/>
      <c r="T38" s="29"/>
      <c r="U38" s="77"/>
      <c r="V38" s="124"/>
      <c r="W38" s="124"/>
      <c r="X38" s="124"/>
      <c r="Y38" s="124"/>
    </row>
    <row r="39" spans="1:53" ht="12" customHeight="1" x14ac:dyDescent="0.2">
      <c r="B39" s="94" t="s">
        <v>196</v>
      </c>
      <c r="D39" s="94"/>
      <c r="E39" s="94"/>
      <c r="F39" s="94"/>
      <c r="G39" s="94"/>
      <c r="H39" s="94"/>
      <c r="I39" s="94"/>
      <c r="J39" s="94"/>
      <c r="K39" s="94"/>
      <c r="L39" s="46"/>
      <c r="M39" s="46"/>
      <c r="N39" s="46"/>
      <c r="O39" s="46"/>
      <c r="P39" s="46"/>
      <c r="Q39" s="46"/>
      <c r="R39" s="50"/>
      <c r="S39" s="46"/>
      <c r="T39" s="29"/>
      <c r="U39" s="77"/>
      <c r="V39" s="124"/>
      <c r="W39" s="124"/>
      <c r="X39" s="124"/>
      <c r="Y39" s="124"/>
    </row>
    <row r="40" spans="1:53" x14ac:dyDescent="0.2">
      <c r="A40" s="94"/>
      <c r="B40" s="94" t="s">
        <v>197</v>
      </c>
      <c r="D40" s="94"/>
      <c r="E40" s="94"/>
      <c r="F40" s="94"/>
      <c r="G40" s="94"/>
      <c r="H40" s="94"/>
      <c r="I40" s="94"/>
      <c r="J40" s="94"/>
      <c r="K40" s="94"/>
      <c r="L40" s="412">
        <f>ROUND((A!L41+A!Q41+A!V41+B!L41+B!Q41+B!V41+'C'!L41+'C'!Q41+'C'!V41+D!L41+D!Q41+D!V41+E!L41+E!Q41+E!V41+F!L41+F!Q41+F!V41+G!L41+G!Q41+G!V41+H!L41+H!Q41+H!V41+J!L41+J!Q41+J!V41+K!L41+K!Q41+K!V41+M!L41+M!Q41+M!V41+N!L41+N!Q41+N!V41+P!L41+P!Q41+P!V41+'R'!L41+'R'!Q41+'R'!V41+S!L41+S!Q41+S!V41),2)</f>
        <v>0</v>
      </c>
      <c r="M40" s="412"/>
      <c r="N40" s="412"/>
      <c r="O40" s="412"/>
      <c r="P40" s="45"/>
      <c r="Q40" s="412">
        <f>ROUND('Prime Detail'!V43,2)</f>
        <v>0</v>
      </c>
      <c r="R40" s="412"/>
      <c r="S40" s="412"/>
      <c r="T40" s="412"/>
      <c r="U40" s="77"/>
      <c r="V40" s="123"/>
      <c r="W40" s="123"/>
      <c r="X40" s="123"/>
      <c r="Y40" s="123"/>
    </row>
    <row r="41" spans="1:53" ht="5.0999999999999996" customHeight="1" x14ac:dyDescent="0.2">
      <c r="A41" s="40"/>
      <c r="B41" s="94"/>
      <c r="D41" s="94"/>
      <c r="E41" s="94"/>
      <c r="F41" s="94"/>
      <c r="G41" s="94"/>
      <c r="H41" s="94"/>
      <c r="I41" s="94"/>
      <c r="J41" s="94"/>
      <c r="K41" s="94"/>
      <c r="L41" s="46"/>
      <c r="M41" s="46"/>
      <c r="N41" s="46"/>
      <c r="O41" s="46"/>
      <c r="P41" s="46"/>
      <c r="Q41" s="46"/>
      <c r="R41" s="50"/>
      <c r="S41" s="46"/>
      <c r="T41" s="29"/>
      <c r="U41" s="77"/>
      <c r="V41" s="124"/>
      <c r="W41" s="124"/>
      <c r="X41" s="124"/>
      <c r="Y41" s="124"/>
    </row>
    <row r="42" spans="1:53" ht="12" customHeight="1" x14ac:dyDescent="0.2">
      <c r="B42" s="94" t="s">
        <v>192</v>
      </c>
      <c r="D42" s="94"/>
      <c r="E42" s="94"/>
      <c r="F42" s="94"/>
      <c r="G42" s="94"/>
      <c r="H42" s="94"/>
      <c r="I42" s="94"/>
      <c r="J42" s="94"/>
      <c r="K42" s="94"/>
      <c r="L42" s="46"/>
      <c r="M42" s="46"/>
      <c r="N42" s="46"/>
      <c r="O42" s="46"/>
      <c r="P42" s="46"/>
      <c r="Q42" s="46"/>
      <c r="R42" s="50"/>
      <c r="S42" s="46"/>
      <c r="T42" s="29"/>
      <c r="U42" s="77"/>
      <c r="V42" s="124"/>
      <c r="W42" s="124"/>
      <c r="X42" s="124"/>
      <c r="Y42" s="124"/>
    </row>
    <row r="43" spans="1:53" s="13" customFormat="1" x14ac:dyDescent="0.2">
      <c r="A43" s="94"/>
      <c r="B43" s="94" t="s">
        <v>197</v>
      </c>
      <c r="D43" s="94"/>
      <c r="E43" s="94"/>
      <c r="F43" s="94"/>
      <c r="G43" s="94"/>
      <c r="H43" s="94"/>
      <c r="I43" s="94"/>
      <c r="J43" s="94"/>
      <c r="K43" s="94"/>
      <c r="L43" s="412">
        <f>ROUND((A!L44+A!Q44+A!V44+B!L44+B!Q44+B!V44+'C'!L44+'C'!Q44+'C'!V44+D!L44+D!Q44+D!V44+E!L44+E!Q44+E!V44+F!L44+F!Q44+F!V44+G!L44+G!Q44+G!V44+H!L44+H!Q44+H!V44+J!L44+J!Q44+J!V44+K!L44+K!Q44+K!V44+M!L44+M!Q44+M!V44+N!L44+N!Q44+N!V44+P!L44+P!Q44+P!V44+'R'!L44+'R'!Q44+'R'!V44+S!L44+S!Q44+S!V44),2)</f>
        <v>0</v>
      </c>
      <c r="M43" s="412"/>
      <c r="N43" s="412"/>
      <c r="O43" s="412"/>
      <c r="P43" s="45"/>
      <c r="Q43" s="412">
        <f>ROUND('Prime Detail'!V45,2)</f>
        <v>0</v>
      </c>
      <c r="R43" s="412"/>
      <c r="S43" s="412"/>
      <c r="T43" s="412"/>
      <c r="U43" s="77"/>
      <c r="V43" s="123"/>
      <c r="W43" s="123"/>
      <c r="X43" s="123"/>
      <c r="Y43" s="123"/>
    </row>
    <row r="44" spans="1:53" s="13" customFormat="1" ht="5.0999999999999996" customHeight="1" x14ac:dyDescent="0.2">
      <c r="A44" s="40"/>
      <c r="B44" s="94"/>
      <c r="D44" s="94"/>
      <c r="E44" s="94"/>
      <c r="F44" s="94"/>
      <c r="G44" s="94"/>
      <c r="H44" s="94"/>
      <c r="I44" s="94"/>
      <c r="J44" s="94"/>
      <c r="K44" s="94"/>
      <c r="L44" s="46"/>
      <c r="M44" s="46"/>
      <c r="N44" s="46"/>
      <c r="O44" s="46"/>
      <c r="P44" s="46"/>
      <c r="Q44" s="46"/>
      <c r="R44" s="50"/>
      <c r="S44" s="46"/>
      <c r="T44" s="29"/>
      <c r="U44" s="77"/>
      <c r="V44" s="124"/>
      <c r="W44" s="124"/>
      <c r="X44" s="124"/>
      <c r="Y44" s="124"/>
    </row>
    <row r="45" spans="1:53" s="13" customFormat="1" ht="13.15" customHeight="1" x14ac:dyDescent="0.2">
      <c r="B45" s="94" t="s">
        <v>577</v>
      </c>
      <c r="D45" s="94"/>
      <c r="E45" s="94"/>
      <c r="F45" s="94"/>
      <c r="G45" s="94"/>
      <c r="H45" s="94"/>
      <c r="I45" s="94"/>
      <c r="J45" s="94"/>
      <c r="K45" s="94"/>
      <c r="L45" s="412">
        <f>ROUND((A!L47+A!Q47+A!V47+B!L47+B!Q47+B!V47+'C'!L47+'C'!Q47+'C'!V47+D!L47+D!Q47+D!V47+E!L47+E!Q47+E!V47+F!L47+F!Q47+F!V47+G!L47+G!Q47+G!V47+H!L47+H!Q47+H!V47+J!L47+J!Q47+J!V47+K!L47+K!Q47+K!V47+M!L47+M!Q47+M!V47+N!L47+N!Q47+N!V47+P!L47+P!Q47+P!V47+'R'!L47+'R'!Q47+'R'!V47+S!L47+S!Q47+S!V47),2)</f>
        <v>0</v>
      </c>
      <c r="M45" s="412"/>
      <c r="N45" s="412"/>
      <c r="O45" s="412"/>
      <c r="P45" s="45"/>
      <c r="Q45" s="412">
        <f>ROUND('Prime Detail'!V47,2)</f>
        <v>0</v>
      </c>
      <c r="R45" s="412"/>
      <c r="S45" s="412"/>
      <c r="T45" s="412"/>
      <c r="U45" s="77"/>
      <c r="V45" s="124"/>
      <c r="W45" s="124"/>
      <c r="X45" s="124"/>
      <c r="Y45" s="124"/>
    </row>
    <row r="46" spans="1:53" s="13" customFormat="1" x14ac:dyDescent="0.2">
      <c r="A46" s="94"/>
      <c r="B46" s="94"/>
      <c r="C46" s="421" t="s">
        <v>575</v>
      </c>
      <c r="D46" s="421"/>
      <c r="E46" s="421"/>
      <c r="F46" s="421"/>
      <c r="G46" s="421"/>
      <c r="H46" s="421"/>
      <c r="I46" s="421"/>
      <c r="J46" s="421"/>
      <c r="K46" s="421"/>
      <c r="L46" s="47"/>
      <c r="M46" s="47"/>
      <c r="N46" s="47"/>
      <c r="O46" s="47"/>
      <c r="P46" s="47"/>
      <c r="Q46" s="412">
        <f>ROUND('Prime Detail'!V48,2)</f>
        <v>0</v>
      </c>
      <c r="R46" s="412"/>
      <c r="S46" s="412"/>
      <c r="T46" s="412"/>
      <c r="U46" s="77"/>
      <c r="V46" s="123"/>
      <c r="W46" s="123"/>
      <c r="X46" s="123"/>
      <c r="Y46" s="123"/>
    </row>
    <row r="47" spans="1:53" s="13" customFormat="1" x14ac:dyDescent="0.2">
      <c r="A47" s="94"/>
      <c r="B47" s="94"/>
      <c r="C47" s="422" t="s">
        <v>576</v>
      </c>
      <c r="D47" s="422"/>
      <c r="E47" s="422"/>
      <c r="F47" s="422"/>
      <c r="G47" s="422"/>
      <c r="H47" s="422"/>
      <c r="I47" s="422"/>
      <c r="J47" s="422"/>
      <c r="K47" s="422"/>
      <c r="L47" s="47"/>
      <c r="M47" s="47"/>
      <c r="N47" s="47"/>
      <c r="O47" s="47"/>
      <c r="P47" s="47"/>
      <c r="Q47" s="412">
        <f>ROUND('Prime Detail'!V49,2)</f>
        <v>0</v>
      </c>
      <c r="R47" s="412"/>
      <c r="S47" s="412"/>
      <c r="T47" s="412"/>
      <c r="U47" s="77"/>
      <c r="V47" s="294"/>
      <c r="W47" s="294"/>
      <c r="X47" s="294"/>
      <c r="Y47" s="294"/>
    </row>
    <row r="48" spans="1:53" s="13" customFormat="1" ht="5.0999999999999996" customHeight="1" x14ac:dyDescent="0.2">
      <c r="A48" s="40"/>
      <c r="B48" s="94"/>
      <c r="D48" s="94"/>
      <c r="E48" s="94"/>
      <c r="F48" s="94"/>
      <c r="G48" s="94"/>
      <c r="H48" s="94"/>
      <c r="I48" s="94"/>
      <c r="J48" s="94"/>
      <c r="K48" s="94"/>
      <c r="L48" s="46"/>
      <c r="M48" s="46"/>
      <c r="N48" s="46"/>
      <c r="O48" s="46"/>
      <c r="P48" s="46"/>
      <c r="Q48" s="46"/>
      <c r="R48" s="50"/>
      <c r="S48" s="46"/>
      <c r="T48" s="46"/>
      <c r="U48" s="36"/>
      <c r="V48" s="124"/>
      <c r="W48" s="124"/>
      <c r="X48" s="124"/>
      <c r="Y48" s="124"/>
    </row>
    <row r="49" spans="1:53" s="13" customFormat="1" ht="12" customHeight="1" x14ac:dyDescent="0.2">
      <c r="B49" s="94" t="s">
        <v>96</v>
      </c>
      <c r="L49" s="47"/>
      <c r="M49" s="47"/>
      <c r="N49" s="47"/>
      <c r="O49" s="47"/>
      <c r="P49" s="47"/>
      <c r="Q49" s="47"/>
      <c r="R49" s="47"/>
      <c r="S49" s="47"/>
      <c r="T49" s="311"/>
      <c r="V49" s="98"/>
      <c r="W49" s="98"/>
      <c r="X49" s="98"/>
      <c r="Y49" s="98"/>
    </row>
    <row r="50" spans="1:53" s="13" customFormat="1" x14ac:dyDescent="0.2">
      <c r="A50" s="40"/>
      <c r="B50" s="40"/>
      <c r="C50" s="421" t="s">
        <v>100</v>
      </c>
      <c r="D50" s="421"/>
      <c r="E50" s="421"/>
      <c r="F50" s="421"/>
      <c r="G50" s="421"/>
      <c r="H50" s="421"/>
      <c r="I50" s="421"/>
      <c r="J50" s="421"/>
      <c r="K50" s="421"/>
      <c r="L50" s="412">
        <f>ROUND((A!L50+A!Q50+A!V50+B!L50+B!Q50+B!V50+'C'!L50+'C'!Q50+'C'!V50+D!L50+D!Q50+D!V50+E!L50+E!Q50+E!V50+F!L50+F!Q50+F!V50+G!L50+G!Q50+G!V50+H!L50+H!Q50+H!V50+J!L50+J!Q50+J!V50+K!L50+K!Q50+K!V50+M!L50+M!Q50+M!V50+N!L50+N!Q50+N!V50+P!L50+P!Q50+P!V50+'R'!L50+'R'!Q50+'R'!V50+S!L50+S!Q50+S!V50),2)</f>
        <v>0</v>
      </c>
      <c r="M50" s="412"/>
      <c r="N50" s="412"/>
      <c r="O50" s="412"/>
      <c r="P50" s="45"/>
      <c r="Q50" s="412">
        <f>ROUND('Prime Detail'!V52,2)</f>
        <v>0</v>
      </c>
      <c r="R50" s="412"/>
      <c r="S50" s="412"/>
      <c r="T50" s="412"/>
      <c r="U50" s="36"/>
      <c r="V50" s="123"/>
      <c r="W50" s="123"/>
      <c r="X50" s="123"/>
      <c r="Y50" s="123"/>
    </row>
    <row r="51" spans="1:53" s="13" customFormat="1" x14ac:dyDescent="0.2">
      <c r="A51" s="40"/>
      <c r="B51" s="40"/>
      <c r="C51" s="421" t="s">
        <v>202</v>
      </c>
      <c r="D51" s="421"/>
      <c r="E51" s="421"/>
      <c r="F51" s="421"/>
      <c r="G51" s="421"/>
      <c r="H51" s="421"/>
      <c r="I51" s="421"/>
      <c r="J51" s="421"/>
      <c r="K51" s="421"/>
      <c r="L51" s="294"/>
      <c r="M51" s="294"/>
      <c r="N51" s="294"/>
      <c r="O51" s="294"/>
      <c r="P51" s="45"/>
      <c r="Q51" s="412">
        <f>ROUND('Prime Detail'!V53,2)</f>
        <v>0</v>
      </c>
      <c r="R51" s="412"/>
      <c r="S51" s="412"/>
      <c r="T51" s="412"/>
      <c r="U51" s="36"/>
      <c r="V51" s="123"/>
      <c r="W51" s="123"/>
      <c r="X51" s="123"/>
      <c r="Y51" s="123"/>
    </row>
    <row r="52" spans="1:53" s="13" customFormat="1" ht="12" customHeight="1" x14ac:dyDescent="0.2">
      <c r="A52" s="40"/>
      <c r="B52" s="40"/>
      <c r="C52" s="427" t="s">
        <v>201</v>
      </c>
      <c r="D52" s="427"/>
      <c r="E52" s="427"/>
      <c r="F52" s="427"/>
      <c r="G52" s="427"/>
      <c r="H52" s="427"/>
      <c r="I52" s="427"/>
      <c r="J52" s="427"/>
      <c r="K52" s="427"/>
      <c r="L52" s="294"/>
      <c r="M52" s="294"/>
      <c r="N52" s="294"/>
      <c r="O52" s="294"/>
      <c r="P52" s="45"/>
      <c r="Q52" s="412">
        <f>ROUND('Prime Detail'!V54,2)</f>
        <v>0</v>
      </c>
      <c r="R52" s="412"/>
      <c r="S52" s="412"/>
      <c r="T52" s="412"/>
      <c r="U52" s="36"/>
      <c r="V52" s="123"/>
      <c r="W52" s="123"/>
      <c r="X52" s="123"/>
      <c r="Y52" s="123"/>
    </row>
    <row r="53" spans="1:53" s="13" customFormat="1" x14ac:dyDescent="0.2">
      <c r="A53" s="40"/>
      <c r="B53" s="40"/>
      <c r="C53" s="421" t="s">
        <v>99</v>
      </c>
      <c r="D53" s="421"/>
      <c r="E53" s="421"/>
      <c r="F53" s="421"/>
      <c r="G53" s="421"/>
      <c r="H53" s="421"/>
      <c r="I53" s="421"/>
      <c r="J53" s="421"/>
      <c r="K53" s="421"/>
      <c r="L53" s="412">
        <f>ROUND((A!L51+A!Q51+A!V51+B!L51+B!Q51+B!V51+'C'!L51+'C'!Q51+'C'!V51+D!L51+D!Q51+D!V51+E!L51+E!Q51+E!V51+F!L51+F!Q51+F!V51+G!L51+G!Q51+G!V51+H!L51+H!Q51+H!V51+J!L51+J!Q51+J!V51+K!L51+K!Q51+K!V51+M!L51+M!Q51+M!V51+N!L51+N!Q51+N!V51+P!L51+P!Q51+P!V51+'R'!L51+'R'!Q51+'R'!V51+S!L51+S!Q51+S!V51),2)</f>
        <v>0</v>
      </c>
      <c r="M53" s="412"/>
      <c r="N53" s="412"/>
      <c r="O53" s="412"/>
      <c r="P53" s="45"/>
      <c r="Q53" s="412">
        <f>ROUND('Prime Detail'!V55,2)</f>
        <v>0</v>
      </c>
      <c r="R53" s="412"/>
      <c r="S53" s="412"/>
      <c r="T53" s="412"/>
      <c r="U53" s="75"/>
      <c r="V53" s="123"/>
      <c r="W53" s="123"/>
      <c r="X53" s="123"/>
      <c r="Y53" s="123"/>
    </row>
    <row r="54" spans="1:53" s="13" customFormat="1" ht="5.0999999999999996" customHeight="1" x14ac:dyDescent="0.2">
      <c r="A54" s="40"/>
      <c r="B54" s="94"/>
      <c r="L54" s="47"/>
      <c r="M54" s="47"/>
      <c r="N54" s="47"/>
      <c r="O54" s="47"/>
      <c r="P54" s="47"/>
      <c r="Q54" s="47"/>
      <c r="R54" s="47"/>
      <c r="S54" s="46"/>
      <c r="T54" s="45"/>
      <c r="U54" s="75"/>
      <c r="V54" s="124"/>
      <c r="W54" s="124"/>
      <c r="X54" s="124"/>
      <c r="Y54" s="124"/>
    </row>
    <row r="55" spans="1:53" s="13" customFormat="1" ht="12.75" customHeight="1" x14ac:dyDescent="0.2">
      <c r="A55" s="233"/>
      <c r="B55" s="94" t="s">
        <v>324</v>
      </c>
      <c r="C55" s="242"/>
      <c r="D55" s="242"/>
      <c r="E55" s="242"/>
      <c r="F55" s="242"/>
      <c r="G55" s="242"/>
      <c r="H55" s="242"/>
      <c r="I55" s="240"/>
      <c r="J55" s="240"/>
      <c r="K55" s="84"/>
      <c r="L55" s="412">
        <f>ROUND((A!L53+A!Q55+A!V57+B!L53+B!Q55+B!V57+'C'!L53+'C'!Q55+'C'!V57+D!L53+D!Q55+D!V57+E!L53+E!Q55+E!V57+F!L53+F!Q55+F!V57+G!L53+G!Q55+G!V57+H!L53+H!Q55+H!V57+J!L53+J!Q55+J!V57+K!L53+K!Q55+K!V57+M!L53+M!Q55+M!V57+N!L53+N!Q55+N!V57+P!L53+P!Q55+P!V57+'R'!L53+'R'!Q55+'R'!V57+S!L53+S!Q55+S!V57),2)</f>
        <v>0</v>
      </c>
      <c r="M55" s="412"/>
      <c r="N55" s="412"/>
      <c r="O55" s="412"/>
      <c r="P55" s="312"/>
      <c r="Q55" s="296"/>
      <c r="R55" s="296"/>
      <c r="S55" s="296"/>
      <c r="T55" s="296"/>
      <c r="U55" s="34"/>
      <c r="V55" s="123"/>
      <c r="W55" s="123"/>
      <c r="X55" s="123"/>
      <c r="Y55" s="123"/>
    </row>
    <row r="56" spans="1:53" s="13" customFormat="1" ht="4.5" customHeight="1" x14ac:dyDescent="0.2">
      <c r="A56" s="47"/>
      <c r="B56" s="47"/>
      <c r="C56" s="76"/>
      <c r="D56" s="76"/>
      <c r="E56" s="76"/>
      <c r="F56" s="76"/>
      <c r="G56" s="76"/>
      <c r="H56" s="76"/>
      <c r="I56" s="76"/>
      <c r="J56" s="95"/>
      <c r="K56" s="34"/>
      <c r="L56" s="120"/>
      <c r="M56" s="120"/>
      <c r="N56" s="120"/>
      <c r="O56" s="120"/>
      <c r="P56" s="312"/>
      <c r="Q56" s="120"/>
      <c r="R56" s="120"/>
      <c r="S56" s="120"/>
      <c r="T56" s="120"/>
      <c r="U56" s="34"/>
      <c r="V56" s="120"/>
      <c r="W56" s="120"/>
      <c r="X56" s="120"/>
      <c r="Y56" s="120"/>
    </row>
    <row r="57" spans="1:53" s="13" customFormat="1" ht="12.75" customHeight="1" x14ac:dyDescent="0.2">
      <c r="A57" s="426" t="s">
        <v>101</v>
      </c>
      <c r="B57" s="426"/>
      <c r="C57" s="426"/>
      <c r="D57" s="426"/>
      <c r="E57" s="426"/>
      <c r="F57" s="426"/>
      <c r="G57" s="426"/>
      <c r="H57" s="426"/>
      <c r="I57" s="415">
        <f>ROUND('Prime Detail'!X61,4)</f>
        <v>0</v>
      </c>
      <c r="J57" s="415"/>
      <c r="K57" s="84" t="s">
        <v>345</v>
      </c>
      <c r="L57" s="296"/>
      <c r="M57" s="296"/>
      <c r="N57" s="296"/>
      <c r="O57" s="296"/>
      <c r="P57" s="45"/>
      <c r="Q57" s="412">
        <f>ROUND(((L37+L40+L43+L45+L50+L53+L55+Q37+Q40+Q43+Q46+Q47+Q45+Q50+Q51+Q52+Q53)*I57),2)</f>
        <v>0</v>
      </c>
      <c r="R57" s="412"/>
      <c r="S57" s="412"/>
      <c r="T57" s="412"/>
      <c r="U57" s="34"/>
      <c r="V57" s="123"/>
      <c r="W57" s="123"/>
      <c r="X57" s="123"/>
      <c r="Y57" s="123"/>
    </row>
    <row r="58" spans="1:53" ht="4.5" customHeight="1" x14ac:dyDescent="0.2">
      <c r="A58" s="47"/>
      <c r="B58" s="47"/>
      <c r="C58" s="76"/>
      <c r="D58" s="76"/>
      <c r="E58" s="76"/>
      <c r="F58" s="76"/>
      <c r="G58" s="76"/>
      <c r="H58" s="76"/>
      <c r="I58" s="76"/>
      <c r="J58" s="95"/>
      <c r="K58" s="34"/>
      <c r="L58" s="120"/>
      <c r="M58" s="120"/>
      <c r="N58" s="120"/>
      <c r="O58" s="120"/>
      <c r="P58" s="312"/>
      <c r="Q58" s="120"/>
      <c r="R58" s="120"/>
      <c r="S58" s="120"/>
      <c r="T58" s="120"/>
      <c r="U58" s="34"/>
      <c r="V58" s="120"/>
      <c r="W58" s="120"/>
      <c r="X58" s="120"/>
      <c r="Y58" s="120"/>
    </row>
    <row r="59" spans="1:53" ht="12" customHeight="1" x14ac:dyDescent="0.2">
      <c r="A59" s="47"/>
      <c r="B59" s="94" t="s">
        <v>97</v>
      </c>
      <c r="C59" s="76"/>
      <c r="D59" s="76"/>
      <c r="E59" s="76"/>
      <c r="F59" s="76"/>
      <c r="G59" s="76"/>
      <c r="H59" s="76"/>
      <c r="I59" s="76"/>
      <c r="J59" s="95"/>
      <c r="K59" s="34"/>
      <c r="L59" s="120"/>
      <c r="M59" s="120"/>
      <c r="N59" s="120"/>
      <c r="O59" s="120"/>
      <c r="P59" s="312"/>
      <c r="Q59" s="120"/>
      <c r="R59" s="120"/>
      <c r="S59" s="120"/>
      <c r="T59" s="120"/>
      <c r="U59" s="34"/>
      <c r="V59" s="120"/>
      <c r="W59" s="120"/>
      <c r="X59" s="120"/>
      <c r="Y59" s="120"/>
    </row>
    <row r="60" spans="1:53" ht="12.75" customHeight="1" x14ac:dyDescent="0.2">
      <c r="A60" s="35"/>
      <c r="B60" s="59"/>
      <c r="C60" s="126" t="s">
        <v>191</v>
      </c>
      <c r="D60" s="60"/>
      <c r="E60" s="60"/>
      <c r="F60" s="60"/>
      <c r="G60" s="60"/>
      <c r="H60" s="60"/>
      <c r="I60" s="60"/>
      <c r="J60" s="60"/>
      <c r="K60" s="60"/>
      <c r="L60" s="412">
        <f>ROUND((A!L60+A!Q60+A!V60+B!L60+B!Q60+B!V60+'C'!L60+'C'!Q60+'C'!V60+D!L60+D!Q60+D!V60+E!L60+E!Q60+E!V60+F!L60+F!Q60+F!V60+G!L60+G!Q60+G!V60+H!L60+H!Q60+H!V60+J!L60+J!Q60+J!V60+K!L60+K!Q60+K!V60+M!L60+M!Q60+M!V60+N!L60+N!Q60+N!V60+P!L60+P!Q60+P!V60+'R'!L60+'R'!Q60+'R'!V60+S!L60+S!Q60+S!V60),2)</f>
        <v>0</v>
      </c>
      <c r="M60" s="412"/>
      <c r="N60" s="412"/>
      <c r="O60" s="412"/>
      <c r="P60" s="47"/>
      <c r="Q60" s="420">
        <f>ROUND('Prime Detail'!V65,2)</f>
        <v>0</v>
      </c>
      <c r="R60" s="420"/>
      <c r="S60" s="420"/>
      <c r="T60" s="420"/>
      <c r="U60" s="34"/>
      <c r="V60" s="120"/>
      <c r="W60" s="120"/>
      <c r="X60" s="120"/>
      <c r="Y60" s="120"/>
    </row>
    <row r="61" spans="1:53" ht="4.5" customHeight="1" x14ac:dyDescent="0.2">
      <c r="A61" s="47"/>
      <c r="B61" s="47"/>
      <c r="C61" s="76"/>
      <c r="D61" s="76"/>
      <c r="E61" s="76"/>
      <c r="F61" s="76"/>
      <c r="G61" s="76"/>
      <c r="H61" s="76"/>
      <c r="I61" s="76"/>
      <c r="J61" s="95"/>
      <c r="K61" s="34"/>
      <c r="L61" s="120"/>
      <c r="M61" s="120"/>
      <c r="N61" s="120"/>
      <c r="O61" s="120"/>
      <c r="P61" s="34"/>
      <c r="Q61" s="120"/>
      <c r="R61" s="120"/>
      <c r="S61" s="120"/>
      <c r="T61" s="120"/>
      <c r="U61" s="34"/>
      <c r="V61" s="120"/>
      <c r="W61" s="120"/>
      <c r="X61" s="120"/>
      <c r="Y61" s="120"/>
    </row>
    <row r="62" spans="1:53" ht="12.75" customHeight="1" thickBot="1" x14ac:dyDescent="0.25">
      <c r="A62" s="416" t="s">
        <v>349</v>
      </c>
      <c r="B62" s="416"/>
      <c r="C62" s="416"/>
      <c r="D62" s="416"/>
      <c r="E62" s="416"/>
      <c r="F62" s="416"/>
      <c r="G62" s="416"/>
      <c r="H62" s="416"/>
      <c r="I62" s="416"/>
      <c r="J62" s="416"/>
      <c r="K62" s="81"/>
      <c r="L62" s="418">
        <f>ROUND((L37+L40+L43+L45+L50+L53+L55+L60),2)</f>
        <v>0</v>
      </c>
      <c r="M62" s="418"/>
      <c r="N62" s="418"/>
      <c r="O62" s="418"/>
      <c r="P62" s="246" t="s">
        <v>343</v>
      </c>
      <c r="Q62" s="418">
        <f>ROUND((Q37+Q40+Q43+Q46+Q47+Q45+Q50+Q51+Q52+Q53+Q57+Q60),2)</f>
        <v>0</v>
      </c>
      <c r="R62" s="418"/>
      <c r="S62" s="418"/>
      <c r="T62" s="418"/>
      <c r="U62" s="246" t="s">
        <v>344</v>
      </c>
      <c r="V62" s="419">
        <f>L62+Q62</f>
        <v>0</v>
      </c>
      <c r="W62" s="419"/>
      <c r="X62" s="419"/>
      <c r="Y62" s="419"/>
    </row>
    <row r="63" spans="1:53" ht="7.5" customHeight="1" x14ac:dyDescent="0.2">
      <c r="A63" s="148"/>
      <c r="B63" s="149"/>
      <c r="C63" s="150"/>
      <c r="D63" s="150"/>
      <c r="E63" s="150"/>
      <c r="F63" s="150"/>
      <c r="G63" s="150"/>
      <c r="H63" s="150"/>
      <c r="I63" s="150"/>
      <c r="J63" s="150"/>
      <c r="K63" s="150"/>
      <c r="L63" s="150"/>
      <c r="M63" s="150"/>
      <c r="N63" s="150"/>
      <c r="O63" s="150"/>
      <c r="P63" s="150"/>
      <c r="Q63" s="150"/>
      <c r="R63" s="150"/>
      <c r="S63" s="149"/>
      <c r="T63" s="151"/>
      <c r="U63" s="151"/>
      <c r="V63" s="152"/>
      <c r="W63" s="152"/>
      <c r="X63" s="152"/>
      <c r="Y63" s="152"/>
    </row>
    <row r="64" spans="1:53" s="89" customFormat="1" ht="15" customHeight="1" x14ac:dyDescent="0.2">
      <c r="A64" s="153" t="s">
        <v>560</v>
      </c>
      <c r="B64" s="154"/>
      <c r="C64" s="155"/>
      <c r="D64" s="155"/>
      <c r="E64" s="156"/>
      <c r="F64" s="157"/>
      <c r="G64" s="158"/>
      <c r="H64" s="159"/>
      <c r="I64" s="159"/>
      <c r="J64" s="159"/>
      <c r="K64" s="159"/>
      <c r="L64" s="225"/>
      <c r="M64" s="225"/>
      <c r="N64" s="225"/>
      <c r="O64" s="225"/>
      <c r="P64" s="160"/>
      <c r="Q64" s="225"/>
      <c r="R64" s="225"/>
      <c r="S64" s="225"/>
      <c r="T64" s="225"/>
      <c r="U64" s="161"/>
      <c r="V64" s="225"/>
      <c r="W64" s="225"/>
      <c r="X64" s="225"/>
      <c r="Y64" s="22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row>
    <row r="65" spans="1:33" ht="4.5" customHeight="1" x14ac:dyDescent="0.2">
      <c r="A65" s="40"/>
      <c r="B65" s="94"/>
      <c r="S65" s="94"/>
      <c r="T65" s="36"/>
      <c r="U65" s="36"/>
      <c r="V65" s="124"/>
      <c r="W65" s="124"/>
      <c r="X65" s="124"/>
      <c r="Y65" s="124"/>
    </row>
    <row r="66" spans="1:33" ht="12" customHeight="1" thickBot="1" x14ac:dyDescent="0.25">
      <c r="U66" s="94"/>
      <c r="V66" s="39"/>
      <c r="W66" s="39"/>
      <c r="X66" s="39"/>
      <c r="Y66" s="39"/>
      <c r="Z66" s="41"/>
      <c r="AA66" s="41"/>
      <c r="AB66" s="41"/>
      <c r="AC66" s="41"/>
      <c r="AD66" s="41"/>
      <c r="AE66" s="41"/>
      <c r="AF66" s="41"/>
      <c r="AG66" s="41"/>
    </row>
    <row r="67" spans="1:33" ht="12.75" customHeight="1" thickBot="1" x14ac:dyDescent="0.25">
      <c r="A67" s="35"/>
      <c r="J67" s="95"/>
      <c r="K67" s="127"/>
      <c r="L67" s="127"/>
      <c r="M67" s="127"/>
      <c r="N67" s="127"/>
      <c r="O67" s="127"/>
      <c r="P67" s="127"/>
      <c r="Q67" s="127"/>
      <c r="R67" s="127"/>
      <c r="S67" s="127"/>
      <c r="T67" s="95" t="s">
        <v>110</v>
      </c>
      <c r="U67" s="82" t="s">
        <v>83</v>
      </c>
      <c r="V67" s="423">
        <f>V32+V62</f>
        <v>0</v>
      </c>
      <c r="W67" s="424"/>
      <c r="X67" s="424"/>
      <c r="Y67" s="425"/>
    </row>
    <row r="68" spans="1:33" ht="12.75" customHeight="1" x14ac:dyDescent="0.2">
      <c r="A68" s="35"/>
      <c r="J68" s="95"/>
      <c r="K68" s="127"/>
      <c r="L68" s="127"/>
      <c r="M68" s="127"/>
      <c r="N68" s="127"/>
      <c r="O68" s="127"/>
      <c r="P68" s="127"/>
      <c r="Q68" s="127"/>
      <c r="R68" s="127"/>
      <c r="S68" s="127"/>
      <c r="T68" s="95"/>
      <c r="U68" s="82"/>
      <c r="V68" s="121"/>
      <c r="W68" s="121"/>
      <c r="X68" s="121"/>
      <c r="Y68" s="121"/>
    </row>
    <row r="69" spans="1:33" ht="12.75" customHeight="1" x14ac:dyDescent="0.2">
      <c r="A69" s="35"/>
      <c r="J69" s="95"/>
      <c r="K69" s="127"/>
      <c r="L69" s="127"/>
      <c r="M69" s="127"/>
      <c r="N69" s="127"/>
      <c r="O69" s="127"/>
      <c r="P69" s="127"/>
      <c r="Q69" s="127"/>
      <c r="R69" s="127"/>
      <c r="S69" s="127"/>
      <c r="T69" s="95"/>
      <c r="U69" s="82"/>
      <c r="V69" s="297"/>
      <c r="W69" s="297"/>
      <c r="X69" s="297"/>
      <c r="Y69" s="297"/>
    </row>
    <row r="70" spans="1:33" ht="12.75" customHeight="1" x14ac:dyDescent="0.2">
      <c r="A70" s="35"/>
      <c r="J70" s="95"/>
      <c r="K70" s="127"/>
      <c r="L70" s="127"/>
      <c r="M70" s="127"/>
      <c r="N70" s="127"/>
      <c r="O70" s="127"/>
      <c r="P70" s="127"/>
      <c r="Q70" s="127"/>
      <c r="R70" s="127"/>
      <c r="S70" s="127"/>
      <c r="T70" s="95"/>
      <c r="U70" s="82"/>
      <c r="V70" s="297"/>
      <c r="W70" s="297"/>
      <c r="X70" s="297"/>
      <c r="Y70" s="297"/>
    </row>
    <row r="71" spans="1:33" s="13" customFormat="1" ht="6.75" customHeight="1" thickBot="1" x14ac:dyDescent="0.25">
      <c r="A71" s="71"/>
      <c r="B71" s="71"/>
      <c r="C71" s="71"/>
      <c r="D71" s="71"/>
      <c r="E71" s="71"/>
      <c r="F71" s="71"/>
      <c r="G71" s="71"/>
      <c r="H71" s="71"/>
      <c r="I71" s="71"/>
      <c r="J71" s="71"/>
      <c r="K71" s="71"/>
      <c r="L71" s="71"/>
      <c r="M71" s="71"/>
      <c r="N71" s="71"/>
      <c r="O71" s="71"/>
      <c r="P71" s="71"/>
      <c r="Q71" s="71"/>
      <c r="R71" s="71"/>
      <c r="S71" s="71"/>
      <c r="T71" s="85"/>
      <c r="U71" s="71"/>
      <c r="V71" s="71"/>
      <c r="W71" s="71"/>
      <c r="X71" s="71"/>
      <c r="Y71" s="71"/>
    </row>
    <row r="72" spans="1:33" s="13" customFormat="1" x14ac:dyDescent="0.2">
      <c r="A72" s="54" t="s">
        <v>77</v>
      </c>
      <c r="L72" s="329" t="str">
        <f>'Change Order'!K61</f>
        <v>2019-SEP</v>
      </c>
      <c r="M72" s="329"/>
      <c r="N72" s="329"/>
      <c r="T72" s="38"/>
      <c r="Y72" s="72" t="s">
        <v>155</v>
      </c>
    </row>
  </sheetData>
  <sheetProtection password="FD2B" sheet="1" objects="1" scenarios="1"/>
  <mergeCells count="81">
    <mergeCell ref="Q46:T46"/>
    <mergeCell ref="Q47:T47"/>
    <mergeCell ref="C46:K46"/>
    <mergeCell ref="C47:K47"/>
    <mergeCell ref="V67:Y67"/>
    <mergeCell ref="V62:Y62"/>
    <mergeCell ref="A57:H57"/>
    <mergeCell ref="I57:J57"/>
    <mergeCell ref="A62:J62"/>
    <mergeCell ref="Q62:T62"/>
    <mergeCell ref="C52:K52"/>
    <mergeCell ref="C53:K53"/>
    <mergeCell ref="L53:O53"/>
    <mergeCell ref="C50:K50"/>
    <mergeCell ref="L50:O50"/>
    <mergeCell ref="C51:K51"/>
    <mergeCell ref="L72:N72"/>
    <mergeCell ref="L11:O11"/>
    <mergeCell ref="L30:O30"/>
    <mergeCell ref="Q30:T30"/>
    <mergeCell ref="L60:O60"/>
    <mergeCell ref="Q60:T60"/>
    <mergeCell ref="Q52:T52"/>
    <mergeCell ref="Q53:T53"/>
    <mergeCell ref="L55:O55"/>
    <mergeCell ref="Q50:T50"/>
    <mergeCell ref="Q51:T51"/>
    <mergeCell ref="L40:O40"/>
    <mergeCell ref="Q40:T40"/>
    <mergeCell ref="L43:O43"/>
    <mergeCell ref="Q57:T57"/>
    <mergeCell ref="L62:O62"/>
    <mergeCell ref="Q43:T43"/>
    <mergeCell ref="L45:O45"/>
    <mergeCell ref="Q45:T45"/>
    <mergeCell ref="V32:Y32"/>
    <mergeCell ref="L34:O34"/>
    <mergeCell ref="Q34:T34"/>
    <mergeCell ref="V34:Y34"/>
    <mergeCell ref="L37:O37"/>
    <mergeCell ref="Q37:T37"/>
    <mergeCell ref="I27:J27"/>
    <mergeCell ref="Q27:T27"/>
    <mergeCell ref="A32:J32"/>
    <mergeCell ref="L32:O32"/>
    <mergeCell ref="Q32:T32"/>
    <mergeCell ref="L25:O25"/>
    <mergeCell ref="L17:O17"/>
    <mergeCell ref="Q17:T17"/>
    <mergeCell ref="L20:O20"/>
    <mergeCell ref="Q20:T20"/>
    <mergeCell ref="L23:O23"/>
    <mergeCell ref="Q23:T23"/>
    <mergeCell ref="W8:Y8"/>
    <mergeCell ref="Q11:T11"/>
    <mergeCell ref="V11:Y11"/>
    <mergeCell ref="Q14:T14"/>
    <mergeCell ref="Q9:Y9"/>
    <mergeCell ref="B9:L9"/>
    <mergeCell ref="B6:L6"/>
    <mergeCell ref="N6:P6"/>
    <mergeCell ref="Q6:T6"/>
    <mergeCell ref="U6:V6"/>
    <mergeCell ref="A8:L8"/>
    <mergeCell ref="R8:T8"/>
    <mergeCell ref="U8:V8"/>
    <mergeCell ref="W6:Y6"/>
    <mergeCell ref="A7:D7"/>
    <mergeCell ref="E7:L7"/>
    <mergeCell ref="N7:Q7"/>
    <mergeCell ref="R7:T7"/>
    <mergeCell ref="U7:V7"/>
    <mergeCell ref="W7:Y7"/>
    <mergeCell ref="A1:Y1"/>
    <mergeCell ref="A2:Y2"/>
    <mergeCell ref="A4:L4"/>
    <mergeCell ref="N4:Y4"/>
    <mergeCell ref="B5:L5"/>
    <mergeCell ref="Q5:T5"/>
    <mergeCell ref="U5:V5"/>
    <mergeCell ref="W5:Y5"/>
  </mergeCells>
  <printOptions horizontalCentered="1"/>
  <pageMargins left="0.5" right="0.5" top="0.5" bottom="0.25" header="0" footer="0"/>
  <pageSetup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fitToPage="1"/>
  </sheetPr>
  <dimension ref="A1:BB72"/>
  <sheetViews>
    <sheetView showZeros="0" zoomScaleNormal="100" workbookViewId="0">
      <selection activeCell="B5" sqref="B5:L5"/>
    </sheetView>
  </sheetViews>
  <sheetFormatPr defaultRowHeight="12.75" x14ac:dyDescent="0.2"/>
  <cols>
    <col min="1" max="5" width="3.7109375" style="13" customWidth="1"/>
    <col min="6" max="6" width="3.85546875" style="13" customWidth="1"/>
    <col min="7" max="18" width="3.7109375" style="13" customWidth="1"/>
    <col min="19" max="19" width="4.28515625" style="13" customWidth="1"/>
    <col min="20" max="20" width="3.7109375" style="38" customWidth="1"/>
    <col min="21" max="54" width="3.7109375" style="13" customWidth="1"/>
    <col min="55" max="59" width="3.7109375" customWidth="1"/>
  </cols>
  <sheetData>
    <row r="1" spans="1:54" ht="19.5" x14ac:dyDescent="0.3">
      <c r="A1" s="333" t="s">
        <v>220</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6.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57"/>
      <c r="AA2" s="64"/>
      <c r="AB2" s="64"/>
      <c r="AC2" s="57"/>
      <c r="AD2" s="57"/>
      <c r="AE2" s="57"/>
      <c r="AF2" s="5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4" ht="12" customHeight="1" x14ac:dyDescent="0.2">
      <c r="A4" s="402" t="s">
        <v>51</v>
      </c>
      <c r="B4" s="402"/>
      <c r="C4" s="402"/>
      <c r="D4" s="402"/>
      <c r="E4" s="402"/>
      <c r="F4" s="402"/>
      <c r="G4" s="402"/>
      <c r="H4" s="402"/>
      <c r="I4" s="402"/>
      <c r="J4" s="402"/>
      <c r="K4" s="402"/>
      <c r="L4" s="402"/>
      <c r="M4" s="55"/>
      <c r="N4" s="391" t="s">
        <v>27</v>
      </c>
      <c r="O4" s="391"/>
      <c r="P4" s="391"/>
      <c r="Q4" s="391"/>
      <c r="R4" s="391"/>
      <c r="S4" s="391"/>
      <c r="T4" s="391"/>
      <c r="U4" s="391"/>
      <c r="V4" s="391"/>
      <c r="W4" s="391"/>
      <c r="X4" s="391"/>
      <c r="Y4" s="391"/>
      <c r="AA4" s="65"/>
      <c r="AB4" s="65"/>
    </row>
    <row r="5" spans="1:54" s="3" customFormat="1" ht="15.95" customHeight="1" x14ac:dyDescent="0.2">
      <c r="A5" s="28"/>
      <c r="B5" s="403">
        <f>'Prime Detail'!B5</f>
        <v>0</v>
      </c>
      <c r="C5" s="403"/>
      <c r="D5" s="403"/>
      <c r="E5" s="403"/>
      <c r="F5" s="403"/>
      <c r="G5" s="403"/>
      <c r="H5" s="403"/>
      <c r="I5" s="403"/>
      <c r="J5" s="403"/>
      <c r="K5" s="403"/>
      <c r="L5" s="403"/>
      <c r="M5" s="40"/>
      <c r="N5" s="40"/>
      <c r="O5" s="40"/>
      <c r="P5" s="92"/>
      <c r="Q5" s="404">
        <f>'Prime Detail'!Q5</f>
        <v>0</v>
      </c>
      <c r="R5" s="404"/>
      <c r="S5" s="404"/>
      <c r="T5" s="404"/>
      <c r="U5" s="404">
        <f>'Prime Detail'!U5</f>
        <v>0</v>
      </c>
      <c r="V5" s="404"/>
      <c r="W5" s="404">
        <f>'Prime Detail'!W5</f>
        <v>0</v>
      </c>
      <c r="X5" s="404"/>
      <c r="Y5" s="404"/>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row>
    <row r="7" spans="1:54" s="3" customFormat="1" ht="15.95" customHeight="1" x14ac:dyDescent="0.2">
      <c r="A7" s="391" t="s">
        <v>121</v>
      </c>
      <c r="B7" s="391"/>
      <c r="C7" s="391"/>
      <c r="D7" s="391"/>
      <c r="E7" s="428" t="s">
        <v>203</v>
      </c>
      <c r="F7" s="428"/>
      <c r="G7" s="428"/>
      <c r="H7" s="428"/>
      <c r="I7" s="428"/>
      <c r="J7" s="428"/>
      <c r="K7" s="428"/>
      <c r="L7" s="428"/>
      <c r="M7" s="40"/>
      <c r="N7" s="391" t="s">
        <v>79</v>
      </c>
      <c r="O7" s="391"/>
      <c r="P7" s="391"/>
      <c r="Q7" s="391"/>
      <c r="R7" s="407">
        <f>'Prime Detail'!R7</f>
        <v>0</v>
      </c>
      <c r="S7" s="408"/>
      <c r="T7" s="408"/>
      <c r="U7" s="409">
        <f>U5</f>
        <v>0</v>
      </c>
      <c r="V7" s="409"/>
      <c r="W7" s="409">
        <f>W5</f>
        <v>0</v>
      </c>
      <c r="X7" s="409"/>
      <c r="Y7" s="409"/>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row>
    <row r="8" spans="1:54" s="3" customFormat="1" ht="12" customHeight="1" x14ac:dyDescent="0.2">
      <c r="A8" s="391" t="s">
        <v>124</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row>
    <row r="9" spans="1:54" s="3" customFormat="1" ht="15.95" customHeight="1" x14ac:dyDescent="0.2">
      <c r="A9" s="92"/>
      <c r="B9" s="403">
        <f>'Prime Detail'!B9</f>
        <v>0</v>
      </c>
      <c r="C9" s="403"/>
      <c r="D9" s="403"/>
      <c r="E9" s="403"/>
      <c r="F9" s="403"/>
      <c r="G9" s="403"/>
      <c r="H9" s="403"/>
      <c r="I9" s="403"/>
      <c r="J9" s="403"/>
      <c r="K9" s="403"/>
      <c r="L9" s="403"/>
      <c r="M9" s="40"/>
      <c r="N9" s="257" t="s">
        <v>235</v>
      </c>
      <c r="O9" s="257"/>
      <c r="P9" s="257"/>
      <c r="Q9" s="413">
        <f>'Prime Detail'!Q9</f>
        <v>0</v>
      </c>
      <c r="R9" s="414"/>
      <c r="S9" s="414"/>
      <c r="T9" s="414"/>
      <c r="U9" s="414"/>
      <c r="V9" s="414"/>
      <c r="W9" s="414"/>
      <c r="X9" s="414"/>
      <c r="Y9" s="414"/>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
      <c r="A11" s="153" t="s">
        <v>183</v>
      </c>
      <c r="B11" s="164"/>
      <c r="C11" s="164"/>
      <c r="D11" s="164"/>
      <c r="E11" s="164"/>
      <c r="F11" s="164"/>
      <c r="G11" s="164"/>
      <c r="H11" s="164"/>
      <c r="I11" s="164"/>
      <c r="J11" s="164"/>
      <c r="K11" s="164"/>
      <c r="L11" s="162"/>
      <c r="M11" s="162"/>
      <c r="N11" s="162"/>
      <c r="O11" s="162"/>
      <c r="P11" s="164"/>
      <c r="Q11" s="411" t="s">
        <v>108</v>
      </c>
      <c r="R11" s="411"/>
      <c r="S11" s="411"/>
      <c r="T11" s="411"/>
      <c r="U11" s="164"/>
      <c r="V11" s="411" t="s">
        <v>82</v>
      </c>
      <c r="W11" s="411"/>
      <c r="X11" s="411"/>
      <c r="Y11" s="411"/>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row>
    <row r="13" spans="1:54" s="3" customFormat="1" ht="12" customHeight="1" x14ac:dyDescent="0.2">
      <c r="A13" s="40"/>
      <c r="B13" s="39" t="s">
        <v>87</v>
      </c>
      <c r="C13" s="39"/>
      <c r="D13" s="39"/>
      <c r="E13" s="39"/>
      <c r="F13" s="39"/>
      <c r="G13" s="39"/>
      <c r="H13" s="39"/>
      <c r="I13" s="39"/>
      <c r="J13" s="39"/>
      <c r="K13" s="39"/>
      <c r="L13" s="29"/>
      <c r="M13" s="29"/>
      <c r="N13" s="29"/>
      <c r="O13" s="29"/>
      <c r="P13" s="39"/>
      <c r="Q13" s="39"/>
      <c r="R13" s="39"/>
      <c r="S13" s="39"/>
      <c r="T13" s="39"/>
      <c r="U13" s="39"/>
      <c r="V13" s="29"/>
      <c r="W13" s="29"/>
      <c r="X13" s="29"/>
      <c r="Y13" s="2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row>
    <row r="14" spans="1:54" ht="12.75" customHeight="1" thickBot="1" x14ac:dyDescent="0.25">
      <c r="A14" s="39"/>
      <c r="B14" s="39" t="s">
        <v>86</v>
      </c>
      <c r="C14" s="39"/>
      <c r="D14" s="39"/>
      <c r="E14" s="39"/>
      <c r="F14" s="39"/>
      <c r="G14" s="39"/>
      <c r="H14" s="39"/>
      <c r="I14" s="39"/>
      <c r="J14" s="39"/>
      <c r="K14" s="75"/>
      <c r="L14" s="119"/>
      <c r="M14" s="119"/>
      <c r="N14" s="119"/>
      <c r="O14" s="119"/>
      <c r="P14" s="36"/>
      <c r="Q14" s="412">
        <f>ROUND('Prime Detail'!V23,2)</f>
        <v>0</v>
      </c>
      <c r="R14" s="412"/>
      <c r="S14" s="412"/>
      <c r="T14" s="412"/>
      <c r="U14" s="299" t="s">
        <v>557</v>
      </c>
      <c r="V14" s="419">
        <f>Q14</f>
        <v>0</v>
      </c>
      <c r="W14" s="419"/>
      <c r="X14" s="419"/>
      <c r="Y14" s="419"/>
    </row>
    <row r="15" spans="1:54" s="31" customFormat="1" ht="7.5" customHeight="1" x14ac:dyDescent="0.2">
      <c r="A15" s="166"/>
      <c r="B15" s="167"/>
      <c r="C15" s="168"/>
      <c r="D15" s="168"/>
      <c r="E15" s="166"/>
      <c r="F15" s="169"/>
      <c r="G15" s="170"/>
      <c r="H15" s="152"/>
      <c r="I15" s="152"/>
      <c r="J15" s="152"/>
      <c r="K15" s="152"/>
      <c r="L15" s="166"/>
      <c r="M15" s="169"/>
      <c r="N15" s="170"/>
      <c r="O15" s="171"/>
      <c r="P15" s="171"/>
      <c r="Q15" s="171"/>
      <c r="R15" s="172"/>
      <c r="S15" s="172"/>
      <c r="T15" s="172"/>
      <c r="U15" s="173"/>
      <c r="V15" s="152"/>
      <c r="W15" s="152"/>
      <c r="X15" s="152"/>
      <c r="Y15" s="152"/>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row>
    <row r="16" spans="1:54" s="104" customFormat="1" ht="15" customHeight="1" x14ac:dyDescent="0.2">
      <c r="A16" s="153" t="s">
        <v>179</v>
      </c>
      <c r="B16" s="154"/>
      <c r="C16" s="155"/>
      <c r="D16" s="155"/>
      <c r="E16" s="156"/>
      <c r="F16" s="157"/>
      <c r="G16" s="158"/>
      <c r="H16" s="159"/>
      <c r="I16" s="159"/>
      <c r="J16" s="159"/>
      <c r="K16" s="159"/>
      <c r="L16" s="411" t="s">
        <v>322</v>
      </c>
      <c r="M16" s="411"/>
      <c r="N16" s="411"/>
      <c r="O16" s="411"/>
      <c r="P16" s="160"/>
      <c r="Q16" s="411" t="s">
        <v>108</v>
      </c>
      <c r="R16" s="411"/>
      <c r="S16" s="411"/>
      <c r="T16" s="411"/>
      <c r="U16" s="161"/>
      <c r="V16" s="411" t="s">
        <v>82</v>
      </c>
      <c r="W16" s="411"/>
      <c r="X16" s="411"/>
      <c r="Y16" s="411"/>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1:54" ht="4.5" customHeight="1" x14ac:dyDescent="0.2">
      <c r="A17" s="40"/>
      <c r="B17" s="94"/>
      <c r="C17" s="94"/>
      <c r="D17" s="94"/>
      <c r="E17" s="94"/>
      <c r="F17" s="94"/>
      <c r="G17" s="94"/>
      <c r="H17" s="94"/>
      <c r="I17" s="94"/>
      <c r="J17" s="94"/>
      <c r="K17" s="94"/>
      <c r="L17" s="41"/>
      <c r="M17" s="94"/>
      <c r="N17" s="94"/>
      <c r="O17" s="94"/>
      <c r="P17" s="94"/>
      <c r="Q17" s="94"/>
      <c r="R17" s="94"/>
      <c r="S17" s="94"/>
      <c r="T17" s="94"/>
      <c r="U17" s="94"/>
      <c r="V17" s="94"/>
      <c r="W17" s="94"/>
      <c r="X17" s="94"/>
      <c r="Y17" s="94"/>
    </row>
    <row r="18" spans="1:54" ht="12" customHeight="1" x14ac:dyDescent="0.2">
      <c r="A18" s="40"/>
      <c r="B18" s="94" t="s">
        <v>91</v>
      </c>
      <c r="C18" s="94"/>
      <c r="D18" s="94"/>
      <c r="E18" s="94"/>
      <c r="F18" s="94"/>
      <c r="G18" s="94"/>
      <c r="H18" s="94"/>
      <c r="I18" s="94"/>
      <c r="J18" s="94"/>
      <c r="K18" s="94"/>
      <c r="L18" s="41"/>
      <c r="M18" s="94"/>
      <c r="N18" s="94"/>
      <c r="O18" s="94"/>
      <c r="P18" s="94"/>
      <c r="Q18" s="94"/>
      <c r="R18" s="94"/>
      <c r="S18" s="94"/>
      <c r="T18" s="94"/>
      <c r="U18" s="75"/>
      <c r="V18" s="296"/>
      <c r="W18" s="296"/>
      <c r="X18" s="296"/>
      <c r="Y18" s="296"/>
    </row>
    <row r="19" spans="1:54" x14ac:dyDescent="0.2">
      <c r="A19" s="39"/>
      <c r="B19" s="94" t="s">
        <v>90</v>
      </c>
      <c r="C19" s="39"/>
      <c r="D19" s="39"/>
      <c r="E19" s="39"/>
      <c r="F19" s="39"/>
      <c r="G19" s="39"/>
      <c r="H19" s="39"/>
      <c r="I19" s="39"/>
      <c r="J19" s="39"/>
      <c r="K19" s="36"/>
      <c r="L19" s="412">
        <f>ROUND((A!L14+A!Q14+A!V14+B!L14+B!Q14+B!V14+'C'!L14+'C'!Q14+'C'!V14+D!L14+D!Q14+D!V14+E!L14+E!Q14+E!V14+F!L14+F!Q14+F!V14+G!L14+G!Q14+G!V14+H!L14+H!Q14+H!V14+J!L14+J!Q14+J!V14+K!L14+K!Q14+K!V14+M!L14+M!Q14+M!V14+N!L14+N!Q14+N!V14+P!L14+P!Q14+P!V14+'R'!L14+'R'!Q14+'R'!V14+S!L14+S!Q14+S!V14),2)</f>
        <v>0</v>
      </c>
      <c r="M19" s="412"/>
      <c r="N19" s="412"/>
      <c r="O19" s="412"/>
      <c r="P19" s="45"/>
      <c r="Q19" s="412">
        <f>ROUND('Prime Detail'!H37,2)</f>
        <v>0</v>
      </c>
      <c r="R19" s="412"/>
      <c r="S19" s="412"/>
      <c r="T19" s="412"/>
      <c r="U19" s="75"/>
      <c r="V19" s="48"/>
      <c r="W19" s="48"/>
      <c r="X19" s="48"/>
      <c r="Y19" s="48"/>
    </row>
    <row r="20" spans="1:54" s="31" customFormat="1" ht="4.5" customHeight="1" x14ac:dyDescent="0.2">
      <c r="A20" s="91"/>
      <c r="B20" s="52"/>
      <c r="C20" s="51"/>
      <c r="D20" s="51"/>
      <c r="E20" s="50"/>
      <c r="F20" s="47"/>
      <c r="G20" s="49"/>
      <c r="H20" s="93"/>
      <c r="I20" s="93"/>
      <c r="J20" s="93"/>
      <c r="K20" s="93"/>
      <c r="L20" s="50"/>
      <c r="M20" s="47"/>
      <c r="N20" s="49"/>
      <c r="O20" s="294"/>
      <c r="P20" s="294"/>
      <c r="Q20" s="294"/>
      <c r="R20" s="47"/>
      <c r="S20" s="46"/>
      <c r="T20" s="46"/>
      <c r="U20" s="77"/>
      <c r="V20" s="93"/>
      <c r="W20" s="93"/>
      <c r="X20" s="93"/>
      <c r="Y20" s="93"/>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row>
    <row r="21" spans="1:54" ht="12" customHeight="1" x14ac:dyDescent="0.2">
      <c r="A21" s="40"/>
      <c r="B21" s="94" t="s">
        <v>92</v>
      </c>
      <c r="C21" s="94"/>
      <c r="D21" s="94"/>
      <c r="E21" s="94"/>
      <c r="F21" s="94"/>
      <c r="G21" s="94"/>
      <c r="H21" s="94"/>
      <c r="I21" s="94"/>
      <c r="J21" s="94"/>
      <c r="K21" s="94"/>
      <c r="L21" s="46"/>
      <c r="M21" s="46"/>
      <c r="N21" s="46"/>
      <c r="O21" s="46"/>
      <c r="P21" s="46"/>
      <c r="Q21" s="46"/>
      <c r="R21" s="46"/>
      <c r="S21" s="46"/>
      <c r="T21" s="46"/>
      <c r="U21" s="75"/>
      <c r="V21" s="93"/>
      <c r="W21" s="93"/>
      <c r="X21" s="93"/>
      <c r="Y21" s="93"/>
    </row>
    <row r="22" spans="1:54" x14ac:dyDescent="0.2">
      <c r="A22" s="39"/>
      <c r="B22" s="94" t="s">
        <v>88</v>
      </c>
      <c r="C22" s="39"/>
      <c r="D22" s="39"/>
      <c r="E22" s="39"/>
      <c r="F22" s="39"/>
      <c r="G22" s="39"/>
      <c r="H22" s="39"/>
      <c r="I22" s="39"/>
      <c r="J22" s="39"/>
      <c r="K22" s="36"/>
      <c r="L22" s="412">
        <f>ROUND((A!L17+A!Q17+A!V17+B!L17+B!Q17+B!V17+'C'!L17+'C'!Q17+'C'!V17+D!L17+D!Q17+D!V17+E!L17+E!Q17+E!V17+F!L17+F!Q17+F!V17+G!L17+G!Q17+G!V17+H!L17+H!Q17+H!V17+J!L17+J!Q17+J!V17+K!L17+K!Q17+K!V17+M!L17+M!Q17+M!V17+N!L17+N!Q17+N!V17+P!L17+P!Q17+P!V17+'R'!L17+'R'!Q17+'R'!V17+S!L17+S!Q17+S!V17),2)</f>
        <v>0</v>
      </c>
      <c r="M22" s="412"/>
      <c r="N22" s="412"/>
      <c r="O22" s="412"/>
      <c r="P22" s="45"/>
      <c r="Q22" s="412">
        <f>ROUND('Prime Detail'!R37,2)</f>
        <v>0</v>
      </c>
      <c r="R22" s="412"/>
      <c r="S22" s="412"/>
      <c r="T22" s="412"/>
      <c r="U22" s="75"/>
      <c r="V22" s="48"/>
      <c r="W22" s="48"/>
      <c r="X22" s="48"/>
      <c r="Y22" s="48"/>
    </row>
    <row r="23" spans="1:54" s="31" customFormat="1" ht="4.5" customHeight="1" x14ac:dyDescent="0.2">
      <c r="A23" s="91"/>
      <c r="B23" s="53"/>
      <c r="C23" s="51"/>
      <c r="D23" s="51"/>
      <c r="E23" s="50"/>
      <c r="F23" s="47"/>
      <c r="G23" s="49"/>
      <c r="H23" s="93"/>
      <c r="I23" s="93"/>
      <c r="J23" s="93"/>
      <c r="K23" s="93"/>
      <c r="L23" s="50"/>
      <c r="M23" s="47"/>
      <c r="N23" s="49"/>
      <c r="O23" s="294"/>
      <c r="P23" s="294"/>
      <c r="Q23" s="294"/>
      <c r="R23" s="50"/>
      <c r="S23" s="46"/>
      <c r="T23" s="46"/>
      <c r="U23" s="77"/>
      <c r="V23" s="93"/>
      <c r="W23" s="93"/>
      <c r="X23" s="93"/>
      <c r="Y23" s="93"/>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row>
    <row r="24" spans="1:54" ht="12" customHeight="1" x14ac:dyDescent="0.2">
      <c r="A24" s="40"/>
      <c r="B24" s="94" t="s">
        <v>93</v>
      </c>
      <c r="C24" s="94"/>
      <c r="D24" s="94"/>
      <c r="E24" s="94"/>
      <c r="F24" s="94"/>
      <c r="G24" s="94"/>
      <c r="H24" s="94"/>
      <c r="I24" s="94"/>
      <c r="J24" s="94"/>
      <c r="K24" s="94"/>
      <c r="L24" s="98"/>
      <c r="M24" s="46"/>
      <c r="N24" s="46"/>
      <c r="O24" s="46"/>
      <c r="P24" s="46"/>
      <c r="Q24" s="46"/>
      <c r="R24" s="46"/>
      <c r="S24" s="46"/>
      <c r="T24" s="45"/>
      <c r="U24" s="75"/>
      <c r="V24" s="93"/>
      <c r="W24" s="93"/>
      <c r="X24" s="93"/>
      <c r="Y24" s="93"/>
    </row>
    <row r="25" spans="1:54" x14ac:dyDescent="0.2">
      <c r="A25" s="39"/>
      <c r="B25" s="94" t="s">
        <v>89</v>
      </c>
      <c r="C25" s="39"/>
      <c r="D25" s="39"/>
      <c r="E25" s="39"/>
      <c r="F25" s="39"/>
      <c r="G25" s="39"/>
      <c r="H25" s="39"/>
      <c r="I25" s="39"/>
      <c r="J25" s="39"/>
      <c r="K25" s="36"/>
      <c r="L25" s="412">
        <f>ROUND((A!L20+A!Q20+A!V20+B!L20+B!Q20+B!V20+'C'!L20+'C'!Q20+'C'!V20+D!L20+D!Q20+D!V20+E!L20+E!Q20+E!V20+F!L20+F!Q20+F!V20+G!L20+G!Q20+G!V20+H!L20+H!Q20+H!V20+J!L20+J!Q20+J!V20+K!L20+K!Q20+K!V20+M!L20+M!Q20+M!V20+N!L20+N!Q20+N!V20+P!L20+P!Q20+P!V20+'R'!L20+'R'!Q20+'R'!V20+S!L20+S!Q20+S!V20),2)</f>
        <v>0</v>
      </c>
      <c r="M25" s="412"/>
      <c r="N25" s="412"/>
      <c r="O25" s="412"/>
      <c r="P25" s="45"/>
      <c r="Q25" s="412">
        <f>ROUND('Prime Detail'!V37,2)</f>
        <v>0</v>
      </c>
      <c r="R25" s="412"/>
      <c r="S25" s="412"/>
      <c r="T25" s="412"/>
      <c r="U25" s="75"/>
      <c r="V25" s="48"/>
      <c r="W25" s="48"/>
      <c r="X25" s="48"/>
      <c r="Y25" s="48"/>
    </row>
    <row r="26" spans="1:54" s="31" customFormat="1" ht="4.5" customHeight="1" x14ac:dyDescent="0.2">
      <c r="A26" s="47"/>
      <c r="B26" s="47"/>
      <c r="C26" s="76"/>
      <c r="D26" s="76"/>
      <c r="E26" s="76"/>
      <c r="F26" s="76"/>
      <c r="G26" s="76"/>
      <c r="H26" s="76"/>
      <c r="I26" s="76"/>
      <c r="J26" s="95"/>
      <c r="K26" s="34"/>
      <c r="L26" s="120"/>
      <c r="M26" s="120"/>
      <c r="N26" s="120"/>
      <c r="O26" s="120"/>
      <c r="P26" s="312"/>
      <c r="Q26" s="120"/>
      <c r="R26" s="120"/>
      <c r="S26" s="120"/>
      <c r="T26" s="120"/>
      <c r="U26" s="34"/>
      <c r="V26" s="120"/>
      <c r="W26" s="120"/>
      <c r="X26" s="120"/>
      <c r="Y26" s="120"/>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row>
    <row r="27" spans="1:54" s="31" customFormat="1" ht="12.75" customHeight="1" x14ac:dyDescent="0.2">
      <c r="A27" s="233"/>
      <c r="B27" s="94" t="s">
        <v>353</v>
      </c>
      <c r="C27" s="241"/>
      <c r="D27" s="241"/>
      <c r="E27" s="241"/>
      <c r="F27" s="241"/>
      <c r="G27" s="241"/>
      <c r="H27" s="241"/>
      <c r="I27" s="240"/>
      <c r="J27" s="240"/>
      <c r="K27" s="58"/>
      <c r="L27" s="412">
        <f>ROUND((A!L22+A!Q24+A!V26+B!L22+B!Q24+B!V26+'C'!L22+'C'!Q24+'C'!V26+D!L22+D!Q24+D!V26+E!L22+E!Q24+E!V26+F!L22+F!Q24+F!V26+G!L22+G!Q24+G!V26+H!L22+H!Q24+H!V26+J!L22+J!Q24+J!V26+K!L22+K!Q24+K!V26+M!L22+M!Q24+M!V26+N!L22+N!Q24+N!V26+P!L22+P!Q24+P!V26+'R'!L22+'R'!Q24+'R'!V26+S!L22+S!Q24+S!V26),2)</f>
        <v>0</v>
      </c>
      <c r="M27" s="412"/>
      <c r="N27" s="412"/>
      <c r="O27" s="412"/>
      <c r="P27" s="312"/>
      <c r="Q27" s="296"/>
      <c r="R27" s="296"/>
      <c r="S27" s="296"/>
      <c r="T27" s="296"/>
      <c r="U27" s="34"/>
      <c r="V27" s="48"/>
      <c r="W27" s="48"/>
      <c r="X27" s="48"/>
      <c r="Y27" s="48"/>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row>
    <row r="28" spans="1:54" s="31" customFormat="1" ht="4.5" customHeight="1" x14ac:dyDescent="0.2">
      <c r="A28" s="47"/>
      <c r="B28" s="47"/>
      <c r="C28" s="76"/>
      <c r="D28" s="76"/>
      <c r="E28" s="76"/>
      <c r="F28" s="76"/>
      <c r="G28" s="76"/>
      <c r="H28" s="76"/>
      <c r="I28" s="76"/>
      <c r="J28" s="95"/>
      <c r="K28" s="34"/>
      <c r="L28" s="120"/>
      <c r="M28" s="120"/>
      <c r="N28" s="120"/>
      <c r="O28" s="120"/>
      <c r="P28" s="34"/>
      <c r="Q28" s="120"/>
      <c r="R28" s="120"/>
      <c r="S28" s="120"/>
      <c r="T28" s="120"/>
      <c r="U28" s="34"/>
      <c r="V28" s="120"/>
      <c r="W28" s="120"/>
      <c r="X28" s="120"/>
      <c r="Y28" s="120"/>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row>
    <row r="29" spans="1:54" s="31" customFormat="1" ht="12.75" customHeight="1" thickBot="1" x14ac:dyDescent="0.25">
      <c r="A29" s="416" t="s">
        <v>347</v>
      </c>
      <c r="B29" s="417"/>
      <c r="C29" s="417"/>
      <c r="D29" s="417"/>
      <c r="E29" s="417"/>
      <c r="F29" s="417"/>
      <c r="G29" s="417"/>
      <c r="H29" s="417"/>
      <c r="I29" s="417"/>
      <c r="J29" s="417"/>
      <c r="K29" s="76"/>
      <c r="L29" s="418">
        <f>ROUND((L19+L22+L25+L27+L63),2)</f>
        <v>0</v>
      </c>
      <c r="M29" s="418"/>
      <c r="N29" s="418"/>
      <c r="O29" s="418"/>
      <c r="P29" s="246" t="s">
        <v>343</v>
      </c>
      <c r="Q29" s="418">
        <f>ROUND((Q19+Q22+Q25+Q63),2)</f>
        <v>0</v>
      </c>
      <c r="R29" s="418"/>
      <c r="S29" s="418"/>
      <c r="T29" s="418"/>
      <c r="U29" s="246" t="s">
        <v>344</v>
      </c>
      <c r="V29" s="419">
        <f>L29+Q29</f>
        <v>0</v>
      </c>
      <c r="W29" s="419"/>
      <c r="X29" s="419"/>
      <c r="Y29" s="419"/>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row>
    <row r="30" spans="1:54" s="31" customFormat="1" ht="7.5" customHeight="1" x14ac:dyDescent="0.2">
      <c r="A30" s="169"/>
      <c r="B30" s="169"/>
      <c r="C30" s="174"/>
      <c r="D30" s="174"/>
      <c r="E30" s="174"/>
      <c r="F30" s="174"/>
      <c r="G30" s="174"/>
      <c r="H30" s="174"/>
      <c r="I30" s="174"/>
      <c r="J30" s="175"/>
      <c r="K30" s="175"/>
      <c r="L30" s="176"/>
      <c r="M30" s="176"/>
      <c r="N30" s="176"/>
      <c r="O30" s="176"/>
      <c r="P30" s="175"/>
      <c r="Q30" s="176"/>
      <c r="R30" s="176"/>
      <c r="S30" s="176"/>
      <c r="T30" s="176"/>
      <c r="U30" s="175"/>
      <c r="V30" s="176"/>
      <c r="W30" s="176"/>
      <c r="X30" s="176"/>
      <c r="Y30" s="176"/>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row>
    <row r="31" spans="1:54" s="89" customFormat="1" ht="15" customHeight="1" x14ac:dyDescent="0.2">
      <c r="A31" s="153" t="s">
        <v>185</v>
      </c>
      <c r="B31" s="154"/>
      <c r="C31" s="155"/>
      <c r="D31" s="155"/>
      <c r="E31" s="156"/>
      <c r="F31" s="157"/>
      <c r="G31" s="158"/>
      <c r="H31" s="159"/>
      <c r="I31" s="159"/>
      <c r="J31" s="159"/>
      <c r="K31" s="159"/>
      <c r="L31" s="411" t="s">
        <v>322</v>
      </c>
      <c r="M31" s="411"/>
      <c r="N31" s="411"/>
      <c r="O31" s="411"/>
      <c r="P31" s="160"/>
      <c r="Q31" s="411" t="s">
        <v>108</v>
      </c>
      <c r="R31" s="411"/>
      <c r="S31" s="411"/>
      <c r="T31" s="411"/>
      <c r="U31" s="161"/>
      <c r="V31" s="411" t="s">
        <v>82</v>
      </c>
      <c r="W31" s="411"/>
      <c r="X31" s="411"/>
      <c r="Y31" s="411"/>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row>
    <row r="32" spans="1:54" ht="4.5" customHeight="1" x14ac:dyDescent="0.2">
      <c r="A32" s="40"/>
      <c r="D32" s="40"/>
      <c r="E32" s="40"/>
      <c r="F32" s="40"/>
      <c r="G32" s="40"/>
      <c r="H32" s="40"/>
      <c r="I32" s="40"/>
      <c r="J32" s="40"/>
      <c r="K32" s="40"/>
      <c r="L32" s="40"/>
      <c r="M32" s="40"/>
      <c r="N32" s="40"/>
      <c r="O32" s="40"/>
      <c r="P32" s="40"/>
      <c r="Q32" s="40"/>
      <c r="R32" s="40"/>
      <c r="S32" s="94"/>
      <c r="T32" s="29"/>
      <c r="U32" s="77"/>
      <c r="V32" s="93"/>
      <c r="W32" s="93"/>
      <c r="X32" s="93"/>
      <c r="Y32" s="93"/>
    </row>
    <row r="33" spans="1:25" ht="12" customHeight="1" x14ac:dyDescent="0.2">
      <c r="A33" s="40"/>
      <c r="B33" s="40" t="s">
        <v>171</v>
      </c>
      <c r="D33" s="40"/>
      <c r="E33" s="40"/>
      <c r="F33" s="40"/>
      <c r="G33" s="40"/>
      <c r="H33" s="40"/>
      <c r="I33" s="40"/>
      <c r="J33" s="40"/>
      <c r="K33" s="40"/>
      <c r="L33" s="40"/>
      <c r="M33" s="40"/>
      <c r="N33" s="40"/>
      <c r="O33" s="40"/>
      <c r="P33" s="40"/>
      <c r="Q33" s="40"/>
      <c r="R33" s="40"/>
      <c r="S33" s="94"/>
      <c r="T33" s="29"/>
      <c r="U33" s="77"/>
      <c r="V33" s="93"/>
      <c r="W33" s="93"/>
      <c r="X33" s="93"/>
      <c r="Y33" s="93"/>
    </row>
    <row r="34" spans="1:25" x14ac:dyDescent="0.2">
      <c r="A34" s="39"/>
      <c r="B34" s="40" t="s">
        <v>198</v>
      </c>
      <c r="C34" s="39"/>
      <c r="D34" s="39"/>
      <c r="E34" s="39"/>
      <c r="F34" s="39"/>
      <c r="G34" s="39"/>
      <c r="H34" s="39"/>
      <c r="I34" s="39"/>
      <c r="J34" s="39"/>
      <c r="K34" s="36"/>
      <c r="L34" s="412">
        <f>ROUND((A!L38+A!Q38+A!V38+B!L38+B!Q38+B!V38+'C'!L38+'C'!Q38+'C'!V38+D!L38+D!Q38+D!V38+E!L38+E!Q38+E!V38+F!L38+F!Q38+F!V38+G!L38+G!Q38+G!V38+H!L38+H!Q38+H!V38+J!L38+J!Q38+J!V38+K!L38+K!Q38+K!V38+M!L38+M!Q38+M!V38+N!L38+N!Q38+N!V38+P!L38+P!Q38+P!V38+'R'!L38+'R'!Q38+'R'!V38+S!L38+S!Q38+S!V38),2)</f>
        <v>0</v>
      </c>
      <c r="M34" s="412"/>
      <c r="N34" s="412"/>
      <c r="O34" s="412"/>
      <c r="P34" s="45"/>
      <c r="Q34" s="412">
        <f>ROUND('Prime Detail'!V41,2)</f>
        <v>0</v>
      </c>
      <c r="R34" s="412"/>
      <c r="S34" s="412"/>
      <c r="T34" s="412"/>
      <c r="U34" s="36"/>
      <c r="V34" s="48"/>
      <c r="W34" s="48"/>
      <c r="X34" s="48"/>
      <c r="Y34" s="48"/>
    </row>
    <row r="35" spans="1:25" ht="5.0999999999999996" customHeight="1" x14ac:dyDescent="0.2">
      <c r="A35" s="40"/>
      <c r="B35" s="40"/>
      <c r="D35" s="40"/>
      <c r="E35" s="40"/>
      <c r="F35" s="40"/>
      <c r="G35" s="40"/>
      <c r="H35" s="40"/>
      <c r="I35" s="40"/>
      <c r="J35" s="40"/>
      <c r="K35" s="40"/>
      <c r="L35" s="50"/>
      <c r="M35" s="50"/>
      <c r="N35" s="50"/>
      <c r="O35" s="50"/>
      <c r="P35" s="50"/>
      <c r="Q35" s="50"/>
      <c r="R35" s="50"/>
      <c r="S35" s="46"/>
      <c r="T35" s="29"/>
      <c r="U35" s="77"/>
      <c r="V35" s="93"/>
      <c r="W35" s="93"/>
      <c r="X35" s="93"/>
      <c r="Y35" s="93"/>
    </row>
    <row r="36" spans="1:25" ht="12" customHeight="1" x14ac:dyDescent="0.2">
      <c r="B36" s="94" t="s">
        <v>196</v>
      </c>
      <c r="D36" s="94"/>
      <c r="E36" s="94"/>
      <c r="F36" s="94"/>
      <c r="G36" s="94"/>
      <c r="H36" s="94"/>
      <c r="I36" s="94"/>
      <c r="J36" s="94"/>
      <c r="K36" s="94"/>
      <c r="L36" s="46"/>
      <c r="M36" s="46"/>
      <c r="N36" s="46"/>
      <c r="O36" s="46"/>
      <c r="P36" s="46"/>
      <c r="Q36" s="46"/>
      <c r="R36" s="50"/>
      <c r="S36" s="46"/>
      <c r="T36" s="29"/>
      <c r="U36" s="77"/>
      <c r="V36" s="93"/>
      <c r="W36" s="93"/>
      <c r="X36" s="93"/>
      <c r="Y36" s="93"/>
    </row>
    <row r="37" spans="1:25" x14ac:dyDescent="0.2">
      <c r="A37" s="94"/>
      <c r="B37" s="94" t="s">
        <v>197</v>
      </c>
      <c r="D37" s="94"/>
      <c r="E37" s="94"/>
      <c r="F37" s="94"/>
      <c r="G37" s="94"/>
      <c r="H37" s="94"/>
      <c r="I37" s="94"/>
      <c r="J37" s="94"/>
      <c r="K37" s="94"/>
      <c r="L37" s="412">
        <f>ROUND((A!L41+A!Q41+A!V41+B!L41+B!Q41+B!V41+'C'!L41+'C'!Q41+'C'!V41+D!L41+D!Q41+D!V41+E!L41+E!Q41+E!V41+F!L41+F!Q41+F!V41+G!L41+G!Q41+G!V41+H!L41+H!Q41+H!V41+J!L41+J!Q41+J!V41+K!L41+K!Q41+K!V41+M!L41+M!Q41+M!V41+N!L41+N!Q41+N!V41+P!L41+P!Q41+P!V41+'R'!L41+'R'!Q41+'R'!V41+S!L41+S!Q41+S!V41),2)</f>
        <v>0</v>
      </c>
      <c r="M37" s="412"/>
      <c r="N37" s="412"/>
      <c r="O37" s="412"/>
      <c r="P37" s="45"/>
      <c r="Q37" s="412">
        <f>ROUND('Prime Detail'!V43,2)</f>
        <v>0</v>
      </c>
      <c r="R37" s="412"/>
      <c r="S37" s="412"/>
      <c r="T37" s="412"/>
      <c r="U37" s="77"/>
      <c r="V37" s="48"/>
      <c r="W37" s="48"/>
      <c r="X37" s="48"/>
      <c r="Y37" s="48"/>
    </row>
    <row r="38" spans="1:25" ht="5.0999999999999996" customHeight="1" x14ac:dyDescent="0.2">
      <c r="A38" s="40"/>
      <c r="B38" s="94"/>
      <c r="D38" s="94"/>
      <c r="E38" s="94"/>
      <c r="F38" s="94"/>
      <c r="G38" s="94"/>
      <c r="H38" s="94"/>
      <c r="I38" s="94"/>
      <c r="J38" s="94"/>
      <c r="K38" s="94"/>
      <c r="L38" s="46"/>
      <c r="M38" s="46"/>
      <c r="N38" s="46"/>
      <c r="O38" s="46"/>
      <c r="P38" s="46"/>
      <c r="Q38" s="46"/>
      <c r="R38" s="50"/>
      <c r="S38" s="46"/>
      <c r="T38" s="29"/>
      <c r="U38" s="77"/>
      <c r="V38" s="93"/>
      <c r="W38" s="93"/>
      <c r="X38" s="93"/>
      <c r="Y38" s="93"/>
    </row>
    <row r="39" spans="1:25" ht="12" customHeight="1" x14ac:dyDescent="0.2">
      <c r="B39" s="94" t="s">
        <v>192</v>
      </c>
      <c r="D39" s="94"/>
      <c r="E39" s="94"/>
      <c r="F39" s="94"/>
      <c r="G39" s="94"/>
      <c r="H39" s="94"/>
      <c r="I39" s="94"/>
      <c r="J39" s="94"/>
      <c r="K39" s="94"/>
      <c r="L39" s="46"/>
      <c r="M39" s="46"/>
      <c r="N39" s="46"/>
      <c r="O39" s="46"/>
      <c r="P39" s="46"/>
      <c r="Q39" s="46"/>
      <c r="R39" s="50"/>
      <c r="S39" s="46"/>
      <c r="T39" s="29"/>
      <c r="U39" s="77"/>
      <c r="V39" s="93"/>
      <c r="W39" s="93"/>
      <c r="X39" s="93"/>
      <c r="Y39" s="93"/>
    </row>
    <row r="40" spans="1:25" s="13" customFormat="1" x14ac:dyDescent="0.2">
      <c r="A40" s="94"/>
      <c r="B40" s="94" t="s">
        <v>197</v>
      </c>
      <c r="D40" s="94"/>
      <c r="E40" s="94"/>
      <c r="F40" s="94"/>
      <c r="G40" s="94"/>
      <c r="H40" s="94"/>
      <c r="I40" s="94"/>
      <c r="J40" s="94"/>
      <c r="K40" s="94"/>
      <c r="L40" s="412">
        <f>ROUND((A!L44+A!Q44+A!V44+B!L44+B!Q44+B!V44+'C'!L44+'C'!Q44+'C'!V44+D!L44+D!Q44+D!V44+E!L44+E!Q44+E!V44+F!L44+F!Q44+F!V44+G!L44+G!Q44+G!V44+H!L44+H!Q44+H!V44+J!L44+J!Q44+J!V44+K!L44+K!Q44+K!V44+M!L44+M!Q44+M!V44+N!L44+N!Q44+N!V44+P!L44+P!Q44+P!V44+'R'!L44+'R'!Q44+'R'!V44+S!L44+S!Q44+S!V44),2)</f>
        <v>0</v>
      </c>
      <c r="M40" s="412"/>
      <c r="N40" s="412"/>
      <c r="O40" s="412"/>
      <c r="P40" s="45"/>
      <c r="Q40" s="412">
        <f>ROUND('Prime Detail'!V45,2)</f>
        <v>0</v>
      </c>
      <c r="R40" s="412"/>
      <c r="S40" s="412"/>
      <c r="T40" s="412"/>
      <c r="U40" s="77"/>
      <c r="V40" s="48"/>
      <c r="W40" s="48"/>
      <c r="X40" s="48"/>
      <c r="Y40" s="48"/>
    </row>
    <row r="41" spans="1:25" s="13" customFormat="1" ht="5.0999999999999996" customHeight="1" x14ac:dyDescent="0.2">
      <c r="A41" s="40"/>
      <c r="B41" s="94"/>
      <c r="D41" s="94"/>
      <c r="E41" s="94"/>
      <c r="F41" s="94"/>
      <c r="G41" s="94"/>
      <c r="H41" s="94"/>
      <c r="I41" s="94"/>
      <c r="J41" s="94"/>
      <c r="K41" s="94"/>
      <c r="L41" s="46"/>
      <c r="M41" s="46"/>
      <c r="N41" s="46"/>
      <c r="O41" s="46"/>
      <c r="P41" s="46"/>
      <c r="Q41" s="46"/>
      <c r="R41" s="50"/>
      <c r="S41" s="46"/>
      <c r="T41" s="29"/>
      <c r="U41" s="77"/>
      <c r="V41" s="93"/>
      <c r="W41" s="93"/>
      <c r="X41" s="93"/>
      <c r="Y41" s="93"/>
    </row>
    <row r="42" spans="1:25" s="13" customFormat="1" ht="13.15" customHeight="1" x14ac:dyDescent="0.2">
      <c r="B42" s="94" t="s">
        <v>577</v>
      </c>
      <c r="D42" s="94"/>
      <c r="E42" s="94"/>
      <c r="F42" s="94"/>
      <c r="G42" s="94"/>
      <c r="H42" s="94"/>
      <c r="I42" s="94"/>
      <c r="J42" s="94"/>
      <c r="K42" s="94"/>
      <c r="L42" s="412">
        <f>ROUND((A!L47+A!Q47+A!V47+B!L47+B!Q47+B!V47+'C'!L47+'C'!Q47+'C'!V47+D!L47+D!Q47+D!V47+E!L47+E!Q47+E!V47+F!L47+F!Q47+F!V47+G!L47+G!Q47+G!V47+H!L47+H!Q47+H!V47+J!L47+J!Q47+J!V47+K!L47+K!Q47+K!V47+M!L47+M!Q47+M!V47+N!L47+N!Q47+N!V47+P!L47+P!Q47+P!V47+'R'!L47+'R'!Q47+'R'!V47+S!L47+S!Q47+S!V47),2)</f>
        <v>0</v>
      </c>
      <c r="M42" s="412"/>
      <c r="N42" s="412"/>
      <c r="O42" s="412"/>
      <c r="P42" s="45"/>
      <c r="Q42" s="412">
        <f>ROUND('Prime Detail'!V47,2)</f>
        <v>0</v>
      </c>
      <c r="R42" s="412"/>
      <c r="S42" s="412"/>
      <c r="T42" s="412"/>
      <c r="U42" s="77"/>
      <c r="V42" s="93"/>
      <c r="W42" s="93"/>
      <c r="X42" s="93"/>
      <c r="Y42" s="93"/>
    </row>
    <row r="43" spans="1:25" s="13" customFormat="1" x14ac:dyDescent="0.2">
      <c r="A43" s="94"/>
      <c r="B43" s="94"/>
      <c r="C43" s="421" t="s">
        <v>575</v>
      </c>
      <c r="D43" s="421"/>
      <c r="E43" s="421"/>
      <c r="F43" s="421"/>
      <c r="G43" s="421"/>
      <c r="H43" s="421"/>
      <c r="I43" s="421"/>
      <c r="J43" s="421"/>
      <c r="K43" s="421"/>
      <c r="L43" s="47"/>
      <c r="M43" s="47"/>
      <c r="N43" s="47"/>
      <c r="O43" s="47"/>
      <c r="P43" s="47"/>
      <c r="Q43" s="412">
        <f>ROUND('Prime Detail'!V48,2)</f>
        <v>0</v>
      </c>
      <c r="R43" s="412"/>
      <c r="S43" s="412"/>
      <c r="T43" s="412"/>
      <c r="U43" s="77"/>
      <c r="V43" s="48"/>
      <c r="W43" s="48"/>
      <c r="X43" s="48"/>
      <c r="Y43" s="48"/>
    </row>
    <row r="44" spans="1:25" s="13" customFormat="1" x14ac:dyDescent="0.2">
      <c r="A44" s="94"/>
      <c r="B44" s="94"/>
      <c r="C44" s="422" t="s">
        <v>576</v>
      </c>
      <c r="D44" s="422"/>
      <c r="E44" s="422"/>
      <c r="F44" s="422"/>
      <c r="G44" s="422"/>
      <c r="H44" s="422"/>
      <c r="I44" s="422"/>
      <c r="J44" s="422"/>
      <c r="K44" s="422"/>
      <c r="L44" s="294"/>
      <c r="M44" s="294"/>
      <c r="N44" s="294"/>
      <c r="O44" s="294"/>
      <c r="P44" s="45"/>
      <c r="Q44" s="412">
        <f>ROUND('Prime Detail'!V49,2)</f>
        <v>0</v>
      </c>
      <c r="R44" s="412"/>
      <c r="S44" s="412"/>
      <c r="T44" s="412"/>
      <c r="U44" s="77"/>
      <c r="V44" s="294"/>
      <c r="W44" s="294"/>
      <c r="X44" s="294"/>
      <c r="Y44" s="294"/>
    </row>
    <row r="45" spans="1:25" s="13" customFormat="1" ht="5.0999999999999996" customHeight="1" x14ac:dyDescent="0.2">
      <c r="A45" s="40"/>
      <c r="B45" s="94"/>
      <c r="D45" s="94"/>
      <c r="E45" s="94"/>
      <c r="F45" s="94"/>
      <c r="G45" s="94"/>
      <c r="H45" s="94"/>
      <c r="I45" s="94"/>
      <c r="J45" s="94"/>
      <c r="K45" s="94"/>
      <c r="L45" s="46"/>
      <c r="M45" s="46"/>
      <c r="N45" s="46"/>
      <c r="O45" s="46"/>
      <c r="P45" s="46"/>
      <c r="Q45" s="46"/>
      <c r="R45" s="50"/>
      <c r="S45" s="46"/>
      <c r="T45" s="46"/>
      <c r="U45" s="36"/>
      <c r="V45" s="93"/>
      <c r="W45" s="93"/>
      <c r="X45" s="93"/>
      <c r="Y45" s="93"/>
    </row>
    <row r="46" spans="1:25" s="13" customFormat="1" ht="12" customHeight="1" x14ac:dyDescent="0.2">
      <c r="B46" s="94" t="s">
        <v>96</v>
      </c>
      <c r="L46" s="47"/>
      <c r="M46" s="47"/>
      <c r="N46" s="47"/>
      <c r="O46" s="47"/>
      <c r="P46" s="47"/>
      <c r="Q46" s="47"/>
      <c r="R46" s="47"/>
      <c r="S46" s="47"/>
      <c r="T46" s="311"/>
      <c r="V46" s="98"/>
      <c r="W46" s="98"/>
      <c r="X46" s="98"/>
      <c r="Y46" s="98"/>
    </row>
    <row r="47" spans="1:25" s="13" customFormat="1" x14ac:dyDescent="0.2">
      <c r="A47" s="40"/>
      <c r="B47" s="40"/>
      <c r="C47" s="421" t="s">
        <v>100</v>
      </c>
      <c r="D47" s="421"/>
      <c r="E47" s="421"/>
      <c r="F47" s="421"/>
      <c r="G47" s="421"/>
      <c r="H47" s="421"/>
      <c r="I47" s="421"/>
      <c r="J47" s="421"/>
      <c r="K47" s="421"/>
      <c r="L47" s="412">
        <f>ROUND((A!L50+A!Q50+A!V50+B!L50+B!Q50+B!V50+'C'!L50+'C'!Q50+'C'!V50+D!L50+D!Q50+D!V50+E!L50+E!Q50+E!V50+F!L50+F!Q50+F!V50+G!L50+G!Q50+G!V50+H!L50+H!Q50+H!V50+J!L50+J!Q50+J!V50+K!L50+K!Q50+K!V50+M!L50+M!Q50+M!V50+N!L50+N!Q50+N!V50+P!L50+P!Q50+P!V50+'R'!L50+'R'!Q50+'R'!V50+S!L50+S!Q50+S!V50),2)</f>
        <v>0</v>
      </c>
      <c r="M47" s="412"/>
      <c r="N47" s="412"/>
      <c r="O47" s="412"/>
      <c r="P47" s="45"/>
      <c r="Q47" s="412">
        <f>ROUND('Prime Detail'!V52,2)</f>
        <v>0</v>
      </c>
      <c r="R47" s="412"/>
      <c r="S47" s="412"/>
      <c r="T47" s="412"/>
      <c r="U47" s="36"/>
      <c r="V47" s="48"/>
      <c r="W47" s="48"/>
      <c r="X47" s="48"/>
      <c r="Y47" s="48"/>
    </row>
    <row r="48" spans="1:25" s="13" customFormat="1" x14ac:dyDescent="0.2">
      <c r="A48" s="40"/>
      <c r="B48" s="40"/>
      <c r="C48" s="421" t="s">
        <v>202</v>
      </c>
      <c r="D48" s="421"/>
      <c r="E48" s="421"/>
      <c r="F48" s="421"/>
      <c r="G48" s="421"/>
      <c r="H48" s="421"/>
      <c r="I48" s="421"/>
      <c r="J48" s="421"/>
      <c r="K48" s="421"/>
      <c r="L48" s="294"/>
      <c r="M48" s="294"/>
      <c r="N48" s="294"/>
      <c r="O48" s="294"/>
      <c r="P48" s="45"/>
      <c r="Q48" s="412">
        <f>ROUND('Prime Detail'!V53,2)</f>
        <v>0</v>
      </c>
      <c r="R48" s="412"/>
      <c r="S48" s="412"/>
      <c r="T48" s="412"/>
      <c r="U48" s="36"/>
      <c r="V48" s="48"/>
      <c r="W48" s="48"/>
      <c r="X48" s="48"/>
      <c r="Y48" s="48"/>
    </row>
    <row r="49" spans="1:54" s="13" customFormat="1" x14ac:dyDescent="0.2">
      <c r="A49" s="40"/>
      <c r="B49" s="40"/>
      <c r="C49" s="427" t="s">
        <v>201</v>
      </c>
      <c r="D49" s="427"/>
      <c r="E49" s="427"/>
      <c r="F49" s="427"/>
      <c r="G49" s="427"/>
      <c r="H49" s="427"/>
      <c r="I49" s="427"/>
      <c r="J49" s="427"/>
      <c r="K49" s="427"/>
      <c r="L49" s="294"/>
      <c r="M49" s="294"/>
      <c r="N49" s="294"/>
      <c r="O49" s="294"/>
      <c r="P49" s="45"/>
      <c r="Q49" s="412">
        <f>ROUND('Prime Detail'!V54,2)</f>
        <v>0</v>
      </c>
      <c r="R49" s="412"/>
      <c r="S49" s="412"/>
      <c r="T49" s="412"/>
      <c r="U49" s="36"/>
      <c r="V49" s="48"/>
      <c r="W49" s="48"/>
      <c r="X49" s="48"/>
      <c r="Y49" s="48"/>
    </row>
    <row r="50" spans="1:54" s="13" customFormat="1" x14ac:dyDescent="0.2">
      <c r="A50" s="40"/>
      <c r="B50" s="40"/>
      <c r="C50" s="421" t="s">
        <v>99</v>
      </c>
      <c r="D50" s="421"/>
      <c r="E50" s="421"/>
      <c r="F50" s="421"/>
      <c r="G50" s="421"/>
      <c r="H50" s="421"/>
      <c r="I50" s="421"/>
      <c r="J50" s="421"/>
      <c r="K50" s="421"/>
      <c r="L50" s="412">
        <f>ROUND((A!L51+A!Q51+A!V51+B!L51+B!Q51+B!V51+'C'!L51+'C'!Q51+'C'!V51+D!L51+D!Q51+D!V51+E!L51+E!Q51+E!V51+F!L51+F!Q51+F!V51+G!L51+G!Q51+G!V51+H!L51+H!Q51+H!V51+J!L51+J!Q51+J!V51+K!L51+K!Q51+K!V51+M!L51+M!Q51+M!V51+N!L51+N!Q51+N!V51+P!L51+P!Q51+P!V51+'R'!L51+'R'!Q51+'R'!V51+S!L51+S!Q51+S!V51),2)</f>
        <v>0</v>
      </c>
      <c r="M50" s="412"/>
      <c r="N50" s="412"/>
      <c r="O50" s="412"/>
      <c r="P50" s="45"/>
      <c r="Q50" s="412">
        <f>ROUND('Prime Detail'!V55,2)</f>
        <v>0</v>
      </c>
      <c r="R50" s="412"/>
      <c r="S50" s="412"/>
      <c r="T50" s="412"/>
      <c r="U50" s="75"/>
      <c r="V50" s="48"/>
      <c r="W50" s="48"/>
      <c r="X50" s="48"/>
      <c r="Y50" s="48"/>
    </row>
    <row r="51" spans="1:54" s="13" customFormat="1" ht="5.0999999999999996" customHeight="1" x14ac:dyDescent="0.2">
      <c r="A51" s="40"/>
      <c r="B51" s="94"/>
      <c r="L51" s="47"/>
      <c r="M51" s="47"/>
      <c r="N51" s="47"/>
      <c r="O51" s="47"/>
      <c r="P51" s="47"/>
      <c r="Q51" s="47"/>
      <c r="R51" s="47"/>
      <c r="S51" s="46"/>
      <c r="T51" s="45"/>
      <c r="U51" s="75"/>
      <c r="V51" s="93"/>
      <c r="W51" s="93"/>
      <c r="X51" s="93"/>
      <c r="Y51" s="93"/>
    </row>
    <row r="52" spans="1:54" s="13" customFormat="1" ht="12.75" customHeight="1" x14ac:dyDescent="0.2">
      <c r="A52" s="233"/>
      <c r="B52" s="94" t="s">
        <v>324</v>
      </c>
      <c r="C52" s="233"/>
      <c r="D52" s="233"/>
      <c r="E52" s="233"/>
      <c r="F52" s="233"/>
      <c r="G52" s="233"/>
      <c r="H52" s="233"/>
      <c r="I52" s="240"/>
      <c r="J52" s="240"/>
      <c r="K52" s="84"/>
      <c r="L52" s="412">
        <f>ROUND((A!L53+A!Q55+A!V57+B!L53+B!Q55+B!V57+'C'!L53+'C'!Q55+'C'!V57+D!L53+D!Q55+D!V57+E!L53+E!Q55+E!V57+F!L53+F!Q55+F!V57+G!L53+G!Q55+G!V57+H!L53+H!Q55+H!V57+J!L53+J!Q55+J!V57+K!L53+K!Q55+K!V57+M!L53+M!Q55+M!V57+N!L53+N!Q55+N!V57+P!L53+P!Q55+P!V57+'R'!L53+'R'!Q55+'R'!V57+S!L53+S!Q55+S!V57),2)</f>
        <v>0</v>
      </c>
      <c r="M52" s="412"/>
      <c r="N52" s="412"/>
      <c r="O52" s="412"/>
      <c r="P52" s="312"/>
      <c r="Q52" s="296"/>
      <c r="R52" s="296"/>
      <c r="S52" s="296"/>
      <c r="T52" s="296"/>
      <c r="U52" s="34"/>
      <c r="V52" s="48"/>
      <c r="W52" s="48"/>
      <c r="X52" s="48"/>
      <c r="Y52" s="48"/>
    </row>
    <row r="53" spans="1:54" s="13" customFormat="1" ht="4.5" customHeight="1" x14ac:dyDescent="0.2">
      <c r="A53" s="47"/>
      <c r="B53" s="47"/>
      <c r="C53" s="76"/>
      <c r="D53" s="76"/>
      <c r="E53" s="76"/>
      <c r="F53" s="76"/>
      <c r="G53" s="76"/>
      <c r="H53" s="76"/>
      <c r="I53" s="76"/>
      <c r="J53" s="95"/>
      <c r="K53" s="34"/>
      <c r="L53" s="120"/>
      <c r="M53" s="120"/>
      <c r="N53" s="120"/>
      <c r="O53" s="120"/>
      <c r="P53" s="34"/>
      <c r="Q53" s="120"/>
      <c r="R53" s="120"/>
      <c r="S53" s="120"/>
      <c r="T53" s="120"/>
      <c r="U53" s="34"/>
      <c r="V53" s="120"/>
      <c r="W53" s="120"/>
      <c r="X53" s="120"/>
      <c r="Y53" s="120"/>
    </row>
    <row r="54" spans="1:54" s="13" customFormat="1" ht="12.75" customHeight="1" thickBot="1" x14ac:dyDescent="0.25">
      <c r="A54" s="416" t="s">
        <v>346</v>
      </c>
      <c r="B54" s="417"/>
      <c r="C54" s="417"/>
      <c r="D54" s="417"/>
      <c r="E54" s="417"/>
      <c r="F54" s="417"/>
      <c r="G54" s="417"/>
      <c r="H54" s="417"/>
      <c r="I54" s="417"/>
      <c r="J54" s="417"/>
      <c r="K54" s="81"/>
      <c r="L54" s="418">
        <f>ROUND((L34+L37+L40+L42+L47+L50+L52+L64),2)</f>
        <v>0</v>
      </c>
      <c r="M54" s="418"/>
      <c r="N54" s="418"/>
      <c r="O54" s="418"/>
      <c r="P54" s="246" t="s">
        <v>343</v>
      </c>
      <c r="Q54" s="418">
        <f>ROUND((Q34+Q37+Q40+Q42+Q43+Q44+Q47+Q48+Q49+Q50+Q64),2)</f>
        <v>0</v>
      </c>
      <c r="R54" s="418"/>
      <c r="S54" s="418"/>
      <c r="T54" s="418"/>
      <c r="U54" s="246" t="s">
        <v>344</v>
      </c>
      <c r="V54" s="419">
        <f>L54+Q54</f>
        <v>0</v>
      </c>
      <c r="W54" s="419"/>
      <c r="X54" s="419"/>
      <c r="Y54" s="419"/>
    </row>
    <row r="55" spans="1:54" ht="7.5" customHeight="1" x14ac:dyDescent="0.2">
      <c r="A55" s="148"/>
      <c r="B55" s="149"/>
      <c r="C55" s="150"/>
      <c r="D55" s="150"/>
      <c r="E55" s="150"/>
      <c r="F55" s="150"/>
      <c r="G55" s="150"/>
      <c r="H55" s="150"/>
      <c r="I55" s="150"/>
      <c r="J55" s="150"/>
      <c r="K55" s="150"/>
      <c r="L55" s="150"/>
      <c r="M55" s="150"/>
      <c r="N55" s="150"/>
      <c r="O55" s="150"/>
      <c r="P55" s="150"/>
      <c r="Q55" s="150"/>
      <c r="R55" s="150"/>
      <c r="S55" s="149"/>
      <c r="T55" s="151"/>
      <c r="U55" s="151"/>
      <c r="V55" s="152"/>
      <c r="W55" s="152"/>
      <c r="X55" s="152"/>
      <c r="Y55" s="152"/>
    </row>
    <row r="56" spans="1:54" s="89" customFormat="1" ht="15" customHeight="1" x14ac:dyDescent="0.2">
      <c r="A56" s="153" t="s">
        <v>182</v>
      </c>
      <c r="B56" s="154"/>
      <c r="C56" s="155"/>
      <c r="D56" s="155"/>
      <c r="E56" s="156"/>
      <c r="F56" s="157"/>
      <c r="G56" s="158"/>
      <c r="H56" s="159"/>
      <c r="I56" s="159"/>
      <c r="J56" s="159"/>
      <c r="K56" s="159"/>
      <c r="L56" s="411" t="s">
        <v>322</v>
      </c>
      <c r="M56" s="411"/>
      <c r="N56" s="411"/>
      <c r="O56" s="411"/>
      <c r="P56" s="160"/>
      <c r="Q56" s="411" t="s">
        <v>108</v>
      </c>
      <c r="R56" s="411"/>
      <c r="S56" s="411"/>
      <c r="T56" s="411"/>
      <c r="U56" s="161"/>
      <c r="V56" s="411" t="s">
        <v>82</v>
      </c>
      <c r="W56" s="411"/>
      <c r="X56" s="411"/>
      <c r="Y56" s="411"/>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row>
    <row r="57" spans="1:54" ht="4.5" customHeight="1" x14ac:dyDescent="0.2">
      <c r="A57" s="40"/>
      <c r="B57" s="94"/>
      <c r="S57" s="94"/>
      <c r="T57" s="36"/>
      <c r="U57" s="36"/>
      <c r="V57" s="93"/>
      <c r="W57" s="93"/>
      <c r="X57" s="93"/>
      <c r="Y57" s="93"/>
    </row>
    <row r="58" spans="1:54" ht="12.75" customHeight="1" thickBot="1" x14ac:dyDescent="0.25">
      <c r="B58" s="40" t="s">
        <v>204</v>
      </c>
      <c r="Q58" s="412">
        <f>ROUND('Prime Detail'!V59,2)</f>
        <v>0</v>
      </c>
      <c r="R58" s="412"/>
      <c r="S58" s="412"/>
      <c r="T58" s="412"/>
      <c r="U58" s="299" t="s">
        <v>557</v>
      </c>
      <c r="V58" s="419">
        <f>L58+Q58</f>
        <v>0</v>
      </c>
      <c r="W58" s="419"/>
      <c r="X58" s="419"/>
      <c r="Y58" s="419"/>
    </row>
    <row r="59" spans="1:54" ht="4.5" customHeight="1" x14ac:dyDescent="0.2">
      <c r="A59" s="40"/>
      <c r="B59" s="94"/>
      <c r="S59" s="94"/>
      <c r="T59" s="36"/>
      <c r="U59" s="36"/>
      <c r="V59" s="93"/>
      <c r="W59" s="93"/>
      <c r="X59" s="93"/>
      <c r="Y59" s="93"/>
    </row>
    <row r="60" spans="1:54" ht="12.75" customHeight="1" thickBot="1" x14ac:dyDescent="0.25">
      <c r="A60" s="94"/>
      <c r="B60" s="94" t="s">
        <v>109</v>
      </c>
      <c r="D60" s="94"/>
      <c r="E60" s="94"/>
      <c r="F60" s="94"/>
      <c r="G60" s="94"/>
      <c r="H60" s="44"/>
      <c r="K60" s="94"/>
      <c r="M60" s="36" t="s">
        <v>116</v>
      </c>
      <c r="N60" s="429">
        <f>ROUND('Prime Detail'!X61,4)</f>
        <v>0</v>
      </c>
      <c r="O60" s="429"/>
      <c r="P60" s="39" t="s">
        <v>345</v>
      </c>
      <c r="Q60" s="412">
        <f>ROUND(((Q14+V29+V54+V58-(L63+Q63+L64+Q64))*N60),2)</f>
        <v>0</v>
      </c>
      <c r="R60" s="412"/>
      <c r="S60" s="412"/>
      <c r="T60" s="412"/>
      <c r="U60" s="299" t="s">
        <v>557</v>
      </c>
      <c r="V60" s="419">
        <f>Q60</f>
        <v>0</v>
      </c>
      <c r="W60" s="419"/>
      <c r="X60" s="419"/>
      <c r="Y60" s="419"/>
    </row>
    <row r="61" spans="1:54" s="13" customFormat="1" ht="5.0999999999999996" customHeight="1" x14ac:dyDescent="0.2">
      <c r="A61" s="40"/>
      <c r="B61" s="94"/>
      <c r="D61" s="94"/>
      <c r="E61" s="94"/>
      <c r="F61" s="94"/>
      <c r="G61" s="94"/>
      <c r="H61" s="44"/>
      <c r="K61" s="94"/>
      <c r="L61" s="43"/>
      <c r="M61" s="43"/>
      <c r="O61" s="94"/>
      <c r="P61" s="94"/>
      <c r="Q61" s="94"/>
      <c r="R61" s="40"/>
      <c r="S61" s="94"/>
      <c r="T61" s="94"/>
      <c r="U61" s="36"/>
      <c r="V61" s="33"/>
      <c r="W61" s="33"/>
      <c r="X61" s="33"/>
      <c r="Y61" s="33"/>
    </row>
    <row r="62" spans="1:54" s="13" customFormat="1" ht="12" customHeight="1" x14ac:dyDescent="0.2">
      <c r="B62" s="94" t="s">
        <v>97</v>
      </c>
      <c r="D62" s="94"/>
      <c r="E62" s="94"/>
      <c r="F62" s="94"/>
      <c r="G62" s="94"/>
      <c r="H62" s="94"/>
      <c r="I62" s="94"/>
      <c r="J62" s="94"/>
      <c r="K62" s="94"/>
      <c r="L62" s="94"/>
      <c r="M62" s="94"/>
      <c r="N62" s="94"/>
      <c r="O62" s="94"/>
      <c r="P62" s="94"/>
      <c r="Q62" s="94"/>
      <c r="R62" s="94"/>
      <c r="S62" s="94"/>
      <c r="T62" s="94"/>
      <c r="U62" s="94"/>
      <c r="V62" s="39"/>
      <c r="W62" s="39"/>
      <c r="X62" s="39"/>
      <c r="Y62" s="39"/>
      <c r="Z62" s="41"/>
      <c r="AA62" s="41"/>
      <c r="AB62" s="41"/>
      <c r="AC62" s="41"/>
      <c r="AD62" s="41"/>
      <c r="AE62" s="41"/>
      <c r="AF62" s="41"/>
      <c r="AG62" s="41"/>
      <c r="AH62" s="41"/>
    </row>
    <row r="63" spans="1:54" s="13" customFormat="1" x14ac:dyDescent="0.2">
      <c r="A63" s="35"/>
      <c r="B63" s="59"/>
      <c r="C63" s="90" t="s">
        <v>102</v>
      </c>
      <c r="E63" s="35"/>
      <c r="F63" s="35"/>
      <c r="G63" s="35"/>
      <c r="H63" s="35"/>
      <c r="I63" s="35"/>
      <c r="J63" s="35"/>
      <c r="K63" s="35"/>
      <c r="L63" s="420">
        <f>ROUND((A!L29+A!Q29+A!V29+B!L29+B!Q29+B!V29+'C'!L29+'C'!Q29+'C'!V29+D!L29+D!Q29+D!V29+E!L29+E!Q29+E!V29+F!L29+F!Q29+F!V29+G!L29+G!Q29+G!V29+H!L29+H!Q29+H!V29+J!L29+J!Q29+J!V29+K!L29+K!Q29+K!V29+M!L29+M!Q29+M!V29+N!L29+N!Q29+N!V29+P!L29+P!Q29+P!V29+'R'!L29+'R'!Q29+'R'!V29+S!L29+S!Q29+S!V29),2)</f>
        <v>0</v>
      </c>
      <c r="M63" s="420"/>
      <c r="N63" s="420"/>
      <c r="O63" s="420"/>
      <c r="P63" s="47"/>
      <c r="Q63" s="420">
        <f>ROUND('Prime Detail'!V64,2)</f>
        <v>0</v>
      </c>
      <c r="R63" s="420"/>
      <c r="S63" s="420"/>
      <c r="T63" s="420"/>
      <c r="V63" s="121"/>
      <c r="W63" s="121"/>
      <c r="X63" s="121"/>
      <c r="Y63" s="121"/>
    </row>
    <row r="64" spans="1:54" s="13" customFormat="1" ht="12.75" customHeight="1" x14ac:dyDescent="0.2">
      <c r="A64" s="35"/>
      <c r="B64" s="59"/>
      <c r="C64" s="90" t="s">
        <v>200</v>
      </c>
      <c r="D64" s="60"/>
      <c r="E64" s="60"/>
      <c r="F64" s="60"/>
      <c r="G64" s="60"/>
      <c r="H64" s="60"/>
      <c r="I64" s="60"/>
      <c r="J64" s="60"/>
      <c r="K64" s="60"/>
      <c r="L64" s="420">
        <f>ROUND((A!L60+A!Q60+A!V60+B!L60+B!Q60+B!V60+'C'!L60+'C'!Q60+'C'!V60+D!L60+D!Q60+D!V60+E!L60+E!Q60+E!V60+F!L60+F!Q60+F!V60+G!L60+G!Q60+G!V60+H!L60+H!Q60+H!V60+J!L60+J!Q60+J!V60+K!L60+K!Q60+K!V60+M!L60+M!Q60+M!V60+N!L60+N!Q60+N!V60+P!L60+P!Q60+P!V60+'R'!L60+'R'!Q60+'R'!V60+S!L60+S!Q60+S!V60),2)</f>
        <v>0</v>
      </c>
      <c r="M64" s="420"/>
      <c r="N64" s="420"/>
      <c r="O64" s="420"/>
      <c r="P64" s="47"/>
      <c r="Q64" s="420">
        <f>ROUND('Prime Detail'!V65,2)</f>
        <v>0</v>
      </c>
      <c r="R64" s="420"/>
      <c r="S64" s="420"/>
      <c r="T64" s="420"/>
      <c r="V64" s="121"/>
      <c r="W64" s="121"/>
      <c r="X64" s="121"/>
      <c r="Y64" s="121"/>
    </row>
    <row r="65" spans="1:25" s="13" customFormat="1" ht="5.0999999999999996" customHeight="1" x14ac:dyDescent="0.2">
      <c r="A65" s="35"/>
      <c r="B65" s="38"/>
      <c r="C65" s="38"/>
      <c r="D65" s="38"/>
      <c r="E65" s="38"/>
      <c r="F65" s="38"/>
      <c r="G65" s="38"/>
      <c r="H65" s="38"/>
      <c r="I65" s="38"/>
      <c r="J65" s="38"/>
      <c r="K65" s="38"/>
      <c r="L65" s="38"/>
      <c r="M65" s="38"/>
      <c r="N65" s="38"/>
      <c r="O65" s="38"/>
      <c r="P65" s="38"/>
      <c r="Q65" s="38"/>
      <c r="S65" s="37"/>
      <c r="T65" s="37"/>
      <c r="U65" s="36"/>
      <c r="V65" s="33"/>
      <c r="W65" s="33"/>
      <c r="X65" s="33"/>
      <c r="Y65" s="33"/>
    </row>
    <row r="66" spans="1:25" s="13" customFormat="1" ht="12.75" customHeight="1" thickBot="1" x14ac:dyDescent="0.25"/>
    <row r="67" spans="1:25" s="13" customFormat="1" ht="12.75" customHeight="1" thickBot="1" x14ac:dyDescent="0.25">
      <c r="A67" s="35"/>
      <c r="K67" s="38"/>
      <c r="L67" s="38"/>
      <c r="M67" s="38"/>
      <c r="N67" s="38"/>
      <c r="O67" s="38"/>
      <c r="P67" s="38"/>
      <c r="Q67" s="38"/>
      <c r="R67" s="38"/>
      <c r="S67" s="38"/>
      <c r="T67" s="95" t="s">
        <v>323</v>
      </c>
      <c r="U67" s="82" t="s">
        <v>83</v>
      </c>
      <c r="V67" s="423">
        <f>(V14+V29+V54+V58+V60+V63+V64)</f>
        <v>0</v>
      </c>
      <c r="W67" s="424"/>
      <c r="X67" s="424"/>
      <c r="Y67" s="425"/>
    </row>
    <row r="68" spans="1:25" s="13" customFormat="1" ht="12.75" customHeight="1" x14ac:dyDescent="0.2">
      <c r="A68" s="35"/>
      <c r="K68" s="38"/>
      <c r="L68" s="38"/>
      <c r="M68" s="38"/>
      <c r="N68" s="38"/>
      <c r="O68" s="38"/>
      <c r="P68" s="38"/>
      <c r="Q68" s="38"/>
      <c r="R68" s="38"/>
      <c r="S68" s="38"/>
      <c r="T68" s="95"/>
      <c r="U68" s="82"/>
      <c r="V68" s="121"/>
      <c r="W68" s="121"/>
      <c r="X68" s="121"/>
      <c r="Y68" s="121"/>
    </row>
    <row r="69" spans="1:25" s="13" customFormat="1" ht="12.75" customHeight="1" x14ac:dyDescent="0.2">
      <c r="A69" s="35"/>
      <c r="K69" s="38"/>
      <c r="L69" s="38"/>
      <c r="M69" s="38"/>
      <c r="N69" s="38"/>
      <c r="O69" s="38"/>
      <c r="P69" s="38"/>
      <c r="Q69" s="38"/>
      <c r="R69" s="38"/>
      <c r="S69" s="38"/>
      <c r="T69" s="95"/>
      <c r="U69" s="82"/>
      <c r="V69" s="297"/>
      <c r="W69" s="297"/>
      <c r="X69" s="297"/>
      <c r="Y69" s="297"/>
    </row>
    <row r="70" spans="1:25" s="13" customFormat="1" ht="12.75" customHeight="1" x14ac:dyDescent="0.2">
      <c r="A70" s="35"/>
      <c r="K70" s="38"/>
      <c r="L70" s="38"/>
      <c r="M70" s="38"/>
      <c r="N70" s="38"/>
      <c r="O70" s="38"/>
      <c r="P70" s="38"/>
      <c r="Q70" s="38"/>
      <c r="R70" s="38"/>
      <c r="S70" s="38"/>
      <c r="T70" s="95"/>
      <c r="U70" s="82"/>
      <c r="V70" s="121"/>
      <c r="W70" s="121"/>
      <c r="X70" s="121"/>
      <c r="Y70" s="121"/>
    </row>
    <row r="71" spans="1:25" s="13" customFormat="1" ht="7.5" customHeight="1" thickBot="1" x14ac:dyDescent="0.25">
      <c r="A71" s="71"/>
      <c r="B71" s="71"/>
      <c r="C71" s="71"/>
      <c r="D71" s="71"/>
      <c r="E71" s="71"/>
      <c r="F71" s="71"/>
      <c r="G71" s="71"/>
      <c r="H71" s="71"/>
      <c r="I71" s="71"/>
      <c r="J71" s="71"/>
      <c r="K71" s="71"/>
      <c r="L71" s="71"/>
      <c r="M71" s="71"/>
      <c r="N71" s="71"/>
      <c r="O71" s="71"/>
      <c r="P71" s="71"/>
      <c r="Q71" s="71"/>
      <c r="R71" s="71"/>
      <c r="S71" s="71"/>
      <c r="T71" s="85"/>
      <c r="U71" s="71"/>
      <c r="V71" s="71"/>
      <c r="W71" s="71"/>
      <c r="X71" s="71"/>
      <c r="Y71" s="71"/>
    </row>
    <row r="72" spans="1:25" s="13" customFormat="1" x14ac:dyDescent="0.2">
      <c r="A72" s="54" t="s">
        <v>77</v>
      </c>
      <c r="L72" s="329" t="str">
        <f>'Change Order'!K61</f>
        <v>2019-SEP</v>
      </c>
      <c r="M72" s="329"/>
      <c r="N72" s="329"/>
      <c r="T72" s="38"/>
      <c r="Y72" s="72" t="s">
        <v>156</v>
      </c>
    </row>
  </sheetData>
  <sheetProtection password="FD2B" sheet="1" objects="1" scenarios="1"/>
  <mergeCells count="87">
    <mergeCell ref="C48:K48"/>
    <mergeCell ref="Q48:T48"/>
    <mergeCell ref="C49:K49"/>
    <mergeCell ref="Q49:T49"/>
    <mergeCell ref="V67:Y67"/>
    <mergeCell ref="A54:J54"/>
    <mergeCell ref="C50:K50"/>
    <mergeCell ref="L50:O50"/>
    <mergeCell ref="Q50:T50"/>
    <mergeCell ref="L52:O52"/>
    <mergeCell ref="L72:N72"/>
    <mergeCell ref="L63:O63"/>
    <mergeCell ref="Q63:T63"/>
    <mergeCell ref="V54:Y54"/>
    <mergeCell ref="L56:O56"/>
    <mergeCell ref="Q56:T56"/>
    <mergeCell ref="V56:Y56"/>
    <mergeCell ref="Q58:T58"/>
    <mergeCell ref="V58:Y58"/>
    <mergeCell ref="L54:O54"/>
    <mergeCell ref="Q54:T54"/>
    <mergeCell ref="N60:O60"/>
    <mergeCell ref="Q60:T60"/>
    <mergeCell ref="V60:Y60"/>
    <mergeCell ref="L64:O64"/>
    <mergeCell ref="Q64:T64"/>
    <mergeCell ref="L42:O42"/>
    <mergeCell ref="Q42:T42"/>
    <mergeCell ref="C47:K47"/>
    <mergeCell ref="L47:O47"/>
    <mergeCell ref="Q47:T47"/>
    <mergeCell ref="C43:K43"/>
    <mergeCell ref="C44:K44"/>
    <mergeCell ref="Q43:T43"/>
    <mergeCell ref="Q44:T44"/>
    <mergeCell ref="L40:O40"/>
    <mergeCell ref="Q40:T40"/>
    <mergeCell ref="L37:O37"/>
    <mergeCell ref="Q37:T37"/>
    <mergeCell ref="L31:O31"/>
    <mergeCell ref="Q31:T31"/>
    <mergeCell ref="A29:J29"/>
    <mergeCell ref="L29:O29"/>
    <mergeCell ref="Q29:T29"/>
    <mergeCell ref="V31:Y31"/>
    <mergeCell ref="L34:O34"/>
    <mergeCell ref="Q34:T34"/>
    <mergeCell ref="V29:Y29"/>
    <mergeCell ref="L27:O27"/>
    <mergeCell ref="L16:O16"/>
    <mergeCell ref="Q16:T16"/>
    <mergeCell ref="V16:Y16"/>
    <mergeCell ref="L19:O19"/>
    <mergeCell ref="Q19:T19"/>
    <mergeCell ref="L22:O22"/>
    <mergeCell ref="Q22:T22"/>
    <mergeCell ref="L25:O25"/>
    <mergeCell ref="Q25:T25"/>
    <mergeCell ref="Q11:T11"/>
    <mergeCell ref="V11:Y11"/>
    <mergeCell ref="Q14:T14"/>
    <mergeCell ref="V14:Y14"/>
    <mergeCell ref="B9:L9"/>
    <mergeCell ref="Q9:Y9"/>
    <mergeCell ref="B6:L6"/>
    <mergeCell ref="N6:P6"/>
    <mergeCell ref="Q6:T6"/>
    <mergeCell ref="A8:L8"/>
    <mergeCell ref="R8:T8"/>
    <mergeCell ref="A7:D7"/>
    <mergeCell ref="N7:Q7"/>
    <mergeCell ref="R7:T7"/>
    <mergeCell ref="E7:L7"/>
    <mergeCell ref="U7:V7"/>
    <mergeCell ref="W7:Y7"/>
    <mergeCell ref="U8:V8"/>
    <mergeCell ref="W8:Y8"/>
    <mergeCell ref="U6:V6"/>
    <mergeCell ref="W6:Y6"/>
    <mergeCell ref="A1:Y1"/>
    <mergeCell ref="A2:Y2"/>
    <mergeCell ref="A4:L4"/>
    <mergeCell ref="N4:Y4"/>
    <mergeCell ref="B5:L5"/>
    <mergeCell ref="Q5:T5"/>
    <mergeCell ref="U5:V5"/>
    <mergeCell ref="W5:Y5"/>
  </mergeCells>
  <printOptions horizontalCentered="1"/>
  <pageMargins left="0.5" right="0.5" top="0.5" bottom="0.25" header="0" footer="0"/>
  <pageSetup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fitToPage="1"/>
  </sheetPr>
  <dimension ref="A1:BB73"/>
  <sheetViews>
    <sheetView showZeros="0" zoomScaleNormal="100" workbookViewId="0">
      <selection activeCell="B5" sqref="B5:L5"/>
    </sheetView>
  </sheetViews>
  <sheetFormatPr defaultRowHeight="12.75" x14ac:dyDescent="0.2"/>
  <cols>
    <col min="1" max="5" width="3.7109375" style="13" customWidth="1"/>
    <col min="6" max="6" width="3.85546875" style="13" customWidth="1"/>
    <col min="7" max="18" width="3.7109375" style="13" customWidth="1"/>
    <col min="19" max="19" width="4.28515625" style="13" customWidth="1"/>
    <col min="20" max="20" width="3.7109375" style="38" customWidth="1"/>
    <col min="21" max="54" width="3.7109375" style="13" customWidth="1"/>
    <col min="55" max="59" width="3.7109375" customWidth="1"/>
  </cols>
  <sheetData>
    <row r="1" spans="1:54" ht="19.5" x14ac:dyDescent="0.3">
      <c r="A1" s="333" t="s">
        <v>105</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6.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57"/>
      <c r="AA2" s="64"/>
      <c r="AB2" s="64"/>
      <c r="AC2" s="57"/>
      <c r="AD2" s="57"/>
      <c r="AE2" s="57"/>
      <c r="AF2" s="5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AA3" s="65"/>
      <c r="AB3" s="65"/>
    </row>
    <row r="4" spans="1:54" ht="12" customHeight="1" x14ac:dyDescent="0.2">
      <c r="A4" s="402" t="s">
        <v>51</v>
      </c>
      <c r="B4" s="402"/>
      <c r="C4" s="402"/>
      <c r="D4" s="402"/>
      <c r="E4" s="402"/>
      <c r="F4" s="402"/>
      <c r="G4" s="402"/>
      <c r="H4" s="402"/>
      <c r="I4" s="402"/>
      <c r="J4" s="402"/>
      <c r="K4" s="402"/>
      <c r="L4" s="402"/>
      <c r="M4" s="55"/>
      <c r="N4" s="391" t="s">
        <v>27</v>
      </c>
      <c r="O4" s="391"/>
      <c r="P4" s="391"/>
      <c r="Q4" s="391"/>
      <c r="R4" s="391"/>
      <c r="S4" s="391"/>
      <c r="T4" s="391"/>
      <c r="U4" s="391"/>
      <c r="V4" s="391"/>
      <c r="W4" s="391"/>
      <c r="X4" s="391"/>
      <c r="Y4" s="391"/>
      <c r="AA4" s="65"/>
      <c r="AB4" s="65"/>
    </row>
    <row r="5" spans="1:54" s="3" customFormat="1" ht="15.95" customHeight="1" x14ac:dyDescent="0.2">
      <c r="A5" s="28"/>
      <c r="B5" s="403">
        <f>'Prime Detail'!B5</f>
        <v>0</v>
      </c>
      <c r="C5" s="403"/>
      <c r="D5" s="403"/>
      <c r="E5" s="403"/>
      <c r="F5" s="403"/>
      <c r="G5" s="403"/>
      <c r="H5" s="403"/>
      <c r="I5" s="403"/>
      <c r="J5" s="403"/>
      <c r="K5" s="403"/>
      <c r="L5" s="403"/>
      <c r="M5" s="40"/>
      <c r="N5" s="40"/>
      <c r="O5" s="40"/>
      <c r="P5" s="92"/>
      <c r="Q5" s="404">
        <f>'Prime Detail'!Q5</f>
        <v>0</v>
      </c>
      <c r="R5" s="404"/>
      <c r="S5" s="404"/>
      <c r="T5" s="404"/>
      <c r="U5" s="404">
        <f>'Prime Detail'!U5</f>
        <v>0</v>
      </c>
      <c r="V5" s="404"/>
      <c r="W5" s="404">
        <f>'Prime Detail'!W5</f>
        <v>0</v>
      </c>
      <c r="X5" s="404"/>
      <c r="Y5" s="404"/>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row>
    <row r="7" spans="1:54" s="3" customFormat="1" ht="15.95" customHeight="1" x14ac:dyDescent="0.2">
      <c r="A7" s="391" t="s">
        <v>121</v>
      </c>
      <c r="B7" s="391"/>
      <c r="C7" s="391"/>
      <c r="D7" s="391"/>
      <c r="E7" s="428" t="s">
        <v>558</v>
      </c>
      <c r="F7" s="428"/>
      <c r="G7" s="428"/>
      <c r="H7" s="428"/>
      <c r="I7" s="428"/>
      <c r="J7" s="428"/>
      <c r="K7" s="428"/>
      <c r="L7" s="428"/>
      <c r="M7" s="40"/>
      <c r="N7" s="391" t="s">
        <v>79</v>
      </c>
      <c r="O7" s="391"/>
      <c r="P7" s="391"/>
      <c r="Q7" s="391"/>
      <c r="R7" s="407">
        <f>'Prime Detail'!R7</f>
        <v>0</v>
      </c>
      <c r="S7" s="408"/>
      <c r="T7" s="408"/>
      <c r="U7" s="409">
        <f>U5</f>
        <v>0</v>
      </c>
      <c r="V7" s="409"/>
      <c r="W7" s="409">
        <f>W5</f>
        <v>0</v>
      </c>
      <c r="X7" s="409"/>
      <c r="Y7" s="409"/>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row>
    <row r="8" spans="1:54" s="3" customFormat="1" ht="12" customHeight="1" x14ac:dyDescent="0.2">
      <c r="A8" s="391" t="s">
        <v>123</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row>
    <row r="9" spans="1:54" s="3" customFormat="1" ht="15.95" customHeight="1" x14ac:dyDescent="0.2">
      <c r="A9" s="92"/>
      <c r="B9" s="403">
        <f>'Prime Detail'!B9</f>
        <v>0</v>
      </c>
      <c r="C9" s="403"/>
      <c r="D9" s="403"/>
      <c r="E9" s="403"/>
      <c r="F9" s="403"/>
      <c r="G9" s="403"/>
      <c r="H9" s="403"/>
      <c r="I9" s="403"/>
      <c r="J9" s="403"/>
      <c r="K9" s="403"/>
      <c r="L9" s="403"/>
      <c r="M9" s="40"/>
      <c r="N9" s="257" t="s">
        <v>235</v>
      </c>
      <c r="O9" s="257"/>
      <c r="P9" s="257"/>
      <c r="Q9" s="413">
        <f>'Prime Detail'!Q9</f>
        <v>0</v>
      </c>
      <c r="R9" s="414"/>
      <c r="S9" s="414"/>
      <c r="T9" s="414"/>
      <c r="U9" s="414"/>
      <c r="V9" s="414"/>
      <c r="W9" s="414"/>
      <c r="X9" s="414"/>
      <c r="Y9" s="414"/>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
      <c r="A11" s="153" t="s">
        <v>183</v>
      </c>
      <c r="B11" s="164"/>
      <c r="C11" s="164"/>
      <c r="D11" s="164"/>
      <c r="E11" s="164"/>
      <c r="F11" s="164"/>
      <c r="G11" s="164"/>
      <c r="H11" s="164"/>
      <c r="I11" s="164"/>
      <c r="J11" s="164"/>
      <c r="K11" s="164"/>
      <c r="L11" s="162"/>
      <c r="M11" s="162"/>
      <c r="N11" s="162"/>
      <c r="O11" s="162"/>
      <c r="P11" s="164"/>
      <c r="Q11" s="411" t="s">
        <v>107</v>
      </c>
      <c r="R11" s="411"/>
      <c r="S11" s="411"/>
      <c r="T11" s="411"/>
      <c r="U11" s="164"/>
      <c r="V11" s="411" t="s">
        <v>82</v>
      </c>
      <c r="W11" s="411"/>
      <c r="X11" s="411"/>
      <c r="Y11" s="411"/>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row>
    <row r="13" spans="1:54" s="3" customFormat="1" ht="12" customHeight="1" x14ac:dyDescent="0.2">
      <c r="A13" s="40"/>
      <c r="B13" s="39" t="s">
        <v>207</v>
      </c>
      <c r="C13" s="39"/>
      <c r="D13" s="39"/>
      <c r="E13" s="39"/>
      <c r="F13" s="39"/>
      <c r="G13" s="39"/>
      <c r="H13" s="39"/>
      <c r="I13" s="39"/>
      <c r="J13" s="39"/>
      <c r="K13" s="39"/>
      <c r="L13" s="39"/>
      <c r="M13" s="39"/>
      <c r="N13" s="39"/>
      <c r="O13" s="39"/>
      <c r="P13" s="39"/>
      <c r="Q13" s="39"/>
      <c r="R13" s="39"/>
      <c r="S13" s="39"/>
      <c r="T13" s="39"/>
      <c r="U13" s="39"/>
      <c r="V13" s="39"/>
      <c r="W13" s="39"/>
      <c r="X13" s="39"/>
      <c r="Y13" s="39"/>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row>
    <row r="14" spans="1:54" s="3" customFormat="1" ht="12.75" customHeight="1" thickBot="1" x14ac:dyDescent="0.25">
      <c r="A14" s="39"/>
      <c r="B14" s="39" t="s">
        <v>206</v>
      </c>
      <c r="C14" s="39"/>
      <c r="D14" s="39"/>
      <c r="E14" s="39"/>
      <c r="F14" s="39"/>
      <c r="G14" s="39"/>
      <c r="H14" s="39"/>
      <c r="I14" s="39"/>
      <c r="J14" s="39"/>
      <c r="K14" s="75"/>
      <c r="L14" s="119"/>
      <c r="M14" s="119"/>
      <c r="N14" s="119"/>
      <c r="O14" s="119"/>
      <c r="P14" s="36"/>
      <c r="Q14" s="412">
        <f>ROUND('Prime Detail'!V17,2)</f>
        <v>0</v>
      </c>
      <c r="R14" s="412"/>
      <c r="S14" s="412"/>
      <c r="T14" s="412"/>
      <c r="U14" s="299" t="s">
        <v>557</v>
      </c>
      <c r="V14" s="419">
        <f>Q14</f>
        <v>0</v>
      </c>
      <c r="W14" s="419"/>
      <c r="X14" s="419"/>
      <c r="Y14" s="419"/>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row>
    <row r="15" spans="1:54" s="3" customFormat="1" ht="4.5" customHeight="1" x14ac:dyDescent="0.2">
      <c r="A15" s="39"/>
      <c r="B15" s="39"/>
      <c r="C15" s="39"/>
      <c r="D15" s="39"/>
      <c r="E15" s="39"/>
      <c r="F15" s="39"/>
      <c r="G15" s="39"/>
      <c r="H15" s="39"/>
      <c r="I15" s="39"/>
      <c r="J15" s="39"/>
      <c r="K15" s="39"/>
      <c r="L15" s="29"/>
      <c r="M15" s="29"/>
      <c r="N15" s="29"/>
      <c r="O15" s="29"/>
      <c r="P15" s="39"/>
      <c r="Q15" s="29"/>
      <c r="R15" s="29"/>
      <c r="S15" s="29"/>
      <c r="T15" s="29"/>
      <c r="U15" s="39"/>
      <c r="V15" s="29"/>
      <c r="W15" s="29"/>
      <c r="X15" s="29"/>
      <c r="Y15" s="29"/>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row>
    <row r="16" spans="1:54" s="3" customFormat="1" ht="12" customHeight="1" x14ac:dyDescent="0.2">
      <c r="A16" s="40"/>
      <c r="B16" s="39" t="s">
        <v>87</v>
      </c>
      <c r="C16" s="39"/>
      <c r="D16" s="39"/>
      <c r="E16" s="39"/>
      <c r="F16" s="39"/>
      <c r="G16" s="39"/>
      <c r="H16" s="39"/>
      <c r="I16" s="39"/>
      <c r="J16" s="39"/>
      <c r="K16" s="39"/>
      <c r="L16" s="29"/>
      <c r="M16" s="29"/>
      <c r="N16" s="29"/>
      <c r="O16" s="29"/>
      <c r="P16" s="39"/>
      <c r="Q16" s="29"/>
      <c r="R16" s="29"/>
      <c r="S16" s="29"/>
      <c r="T16" s="29"/>
      <c r="U16" s="39"/>
      <c r="V16" s="29"/>
      <c r="W16" s="29"/>
      <c r="X16" s="29"/>
      <c r="Y16" s="29"/>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row>
    <row r="17" spans="1:54" ht="12.75" customHeight="1" thickBot="1" x14ac:dyDescent="0.25">
      <c r="A17" s="39"/>
      <c r="B17" s="39" t="s">
        <v>86</v>
      </c>
      <c r="C17" s="39"/>
      <c r="D17" s="39"/>
      <c r="E17" s="39"/>
      <c r="F17" s="39"/>
      <c r="G17" s="39"/>
      <c r="H17" s="39"/>
      <c r="I17" s="39"/>
      <c r="J17" s="39"/>
      <c r="K17" s="75"/>
      <c r="L17" s="119"/>
      <c r="M17" s="119"/>
      <c r="N17" s="119"/>
      <c r="O17" s="119"/>
      <c r="P17" s="36"/>
      <c r="Q17" s="412">
        <f>ROUND('Prime Detail'!V23,2)</f>
        <v>0</v>
      </c>
      <c r="R17" s="412"/>
      <c r="S17" s="412"/>
      <c r="T17" s="412"/>
      <c r="U17" s="299" t="s">
        <v>557</v>
      </c>
      <c r="V17" s="419">
        <f>Q17</f>
        <v>0</v>
      </c>
      <c r="W17" s="419"/>
      <c r="X17" s="419"/>
      <c r="Y17" s="419"/>
    </row>
    <row r="18" spans="1:54" s="31" customFormat="1" ht="7.5" customHeight="1" x14ac:dyDescent="0.2">
      <c r="A18" s="166"/>
      <c r="B18" s="167"/>
      <c r="C18" s="168"/>
      <c r="D18" s="168"/>
      <c r="E18" s="166"/>
      <c r="F18" s="169"/>
      <c r="G18" s="170"/>
      <c r="H18" s="152"/>
      <c r="I18" s="152"/>
      <c r="J18" s="152"/>
      <c r="K18" s="152"/>
      <c r="L18" s="166"/>
      <c r="M18" s="169"/>
      <c r="N18" s="170"/>
      <c r="O18" s="171"/>
      <c r="P18" s="171"/>
      <c r="Q18" s="171"/>
      <c r="R18" s="172"/>
      <c r="S18" s="172"/>
      <c r="T18" s="172"/>
      <c r="U18" s="173"/>
      <c r="V18" s="152"/>
      <c r="W18" s="152"/>
      <c r="X18" s="152"/>
      <c r="Y18" s="152"/>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row>
    <row r="19" spans="1:54" s="104" customFormat="1" ht="15" customHeight="1" x14ac:dyDescent="0.2">
      <c r="A19" s="153" t="s">
        <v>179</v>
      </c>
      <c r="B19" s="154"/>
      <c r="C19" s="155"/>
      <c r="D19" s="155"/>
      <c r="E19" s="156"/>
      <c r="F19" s="157"/>
      <c r="G19" s="158"/>
      <c r="H19" s="159"/>
      <c r="I19" s="159"/>
      <c r="J19" s="159"/>
      <c r="K19" s="159"/>
      <c r="L19" s="411" t="s">
        <v>322</v>
      </c>
      <c r="M19" s="411"/>
      <c r="N19" s="411"/>
      <c r="O19" s="411"/>
      <c r="P19" s="160"/>
      <c r="Q19" s="411" t="s">
        <v>107</v>
      </c>
      <c r="R19" s="411"/>
      <c r="S19" s="411"/>
      <c r="T19" s="411"/>
      <c r="U19" s="161"/>
      <c r="V19" s="411" t="s">
        <v>82</v>
      </c>
      <c r="W19" s="411"/>
      <c r="X19" s="411"/>
      <c r="Y19" s="411"/>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row>
    <row r="20" spans="1:54" ht="4.5" customHeight="1" x14ac:dyDescent="0.2">
      <c r="A20" s="40"/>
      <c r="B20" s="94"/>
      <c r="C20" s="94"/>
      <c r="D20" s="94"/>
      <c r="E20" s="94"/>
      <c r="F20" s="94"/>
      <c r="G20" s="94"/>
      <c r="H20" s="94"/>
      <c r="I20" s="94"/>
      <c r="J20" s="94"/>
      <c r="K20" s="94"/>
      <c r="L20" s="41"/>
      <c r="M20" s="94"/>
      <c r="N20" s="94"/>
      <c r="O20" s="94"/>
      <c r="P20" s="94"/>
      <c r="Q20" s="94"/>
      <c r="R20" s="94"/>
      <c r="S20" s="94"/>
      <c r="T20" s="94"/>
      <c r="U20" s="94"/>
      <c r="V20" s="94"/>
      <c r="W20" s="94"/>
      <c r="X20" s="94"/>
      <c r="Y20" s="94"/>
    </row>
    <row r="21" spans="1:54" ht="12" customHeight="1" x14ac:dyDescent="0.2">
      <c r="A21" s="40"/>
      <c r="B21" s="94" t="s">
        <v>91</v>
      </c>
      <c r="C21" s="94"/>
      <c r="D21" s="94"/>
      <c r="E21" s="94"/>
      <c r="F21" s="94"/>
      <c r="G21" s="94"/>
      <c r="H21" s="94"/>
      <c r="I21" s="94"/>
      <c r="J21" s="94"/>
      <c r="K21" s="94"/>
      <c r="L21" s="41"/>
      <c r="M21" s="94"/>
      <c r="N21" s="94"/>
      <c r="O21" s="94"/>
      <c r="P21" s="94"/>
      <c r="Q21" s="94"/>
      <c r="R21" s="94"/>
      <c r="S21" s="94"/>
      <c r="T21" s="94"/>
      <c r="U21" s="75"/>
      <c r="V21" s="296"/>
      <c r="W21" s="296"/>
      <c r="X21" s="296"/>
      <c r="Y21" s="296"/>
    </row>
    <row r="22" spans="1:54" x14ac:dyDescent="0.2">
      <c r="A22" s="39"/>
      <c r="B22" s="94" t="s">
        <v>90</v>
      </c>
      <c r="C22" s="39"/>
      <c r="D22" s="39"/>
      <c r="E22" s="39"/>
      <c r="F22" s="39"/>
      <c r="G22" s="39"/>
      <c r="H22" s="39"/>
      <c r="I22" s="39"/>
      <c r="J22" s="39"/>
      <c r="K22" s="36"/>
      <c r="L22" s="412">
        <f>ROUND((A!L14+A!Q14+A!V14+B!L14+B!Q14+B!V14+'C'!L14+'C'!Q14+'C'!V14+D!L14+D!Q14+D!V14+E!L14+E!Q14+E!V14+F!L14+F!Q14+F!V14+G!L14+G!Q14+G!V14+H!L14+H!Q14+H!V14+J!L14+J!Q14+J!V14+K!L14+K!Q14+K!V14+M!L14+M!Q14+M!V14+N!L14+N!Q14+N!V14+P!L14+P!Q14+P!V14+'R'!L14+'R'!Q14+'R'!V14+S!L14+S!Q14+S!V14),2)</f>
        <v>0</v>
      </c>
      <c r="M22" s="412"/>
      <c r="N22" s="412"/>
      <c r="O22" s="412"/>
      <c r="P22" s="45"/>
      <c r="Q22" s="412">
        <f>ROUND('Prime Detail'!H37,2)</f>
        <v>0</v>
      </c>
      <c r="R22" s="412"/>
      <c r="S22" s="412"/>
      <c r="T22" s="412"/>
      <c r="U22" s="75"/>
      <c r="V22" s="48"/>
      <c r="W22" s="48"/>
      <c r="X22" s="48"/>
      <c r="Y22" s="48"/>
    </row>
    <row r="23" spans="1:54" s="31" customFormat="1" ht="4.5" customHeight="1" x14ac:dyDescent="0.2">
      <c r="A23" s="91"/>
      <c r="B23" s="52"/>
      <c r="C23" s="51"/>
      <c r="D23" s="51"/>
      <c r="E23" s="50"/>
      <c r="F23" s="47"/>
      <c r="G23" s="49"/>
      <c r="H23" s="93"/>
      <c r="I23" s="93"/>
      <c r="J23" s="93"/>
      <c r="K23" s="93"/>
      <c r="L23" s="50"/>
      <c r="M23" s="47"/>
      <c r="N23" s="49"/>
      <c r="O23" s="294"/>
      <c r="P23" s="294"/>
      <c r="Q23" s="294"/>
      <c r="R23" s="47"/>
      <c r="S23" s="46"/>
      <c r="T23" s="46"/>
      <c r="U23" s="77"/>
      <c r="V23" s="93"/>
      <c r="W23" s="93"/>
      <c r="X23" s="93"/>
      <c r="Y23" s="93"/>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row>
    <row r="24" spans="1:54" ht="12" customHeight="1" x14ac:dyDescent="0.2">
      <c r="A24" s="40"/>
      <c r="B24" s="94" t="s">
        <v>92</v>
      </c>
      <c r="C24" s="94"/>
      <c r="D24" s="94"/>
      <c r="E24" s="94"/>
      <c r="F24" s="94"/>
      <c r="G24" s="94"/>
      <c r="H24" s="94"/>
      <c r="I24" s="94"/>
      <c r="J24" s="94"/>
      <c r="K24" s="94"/>
      <c r="L24" s="46"/>
      <c r="M24" s="46"/>
      <c r="N24" s="46"/>
      <c r="O24" s="46"/>
      <c r="P24" s="46"/>
      <c r="Q24" s="46"/>
      <c r="R24" s="46"/>
      <c r="S24" s="46"/>
      <c r="T24" s="46"/>
      <c r="U24" s="75"/>
      <c r="V24" s="93"/>
      <c r="W24" s="93"/>
      <c r="X24" s="93"/>
      <c r="Y24" s="93"/>
    </row>
    <row r="25" spans="1:54" x14ac:dyDescent="0.2">
      <c r="A25" s="39"/>
      <c r="B25" s="94" t="s">
        <v>88</v>
      </c>
      <c r="C25" s="39"/>
      <c r="D25" s="39"/>
      <c r="E25" s="39"/>
      <c r="F25" s="39"/>
      <c r="G25" s="39"/>
      <c r="H25" s="39"/>
      <c r="I25" s="39"/>
      <c r="J25" s="39"/>
      <c r="K25" s="36"/>
      <c r="L25" s="412">
        <f>ROUND((A!L17+A!Q17+A!V17+B!L17+B!Q17+B!V17+'C'!L17+'C'!Q17+'C'!V17+D!L17+D!Q17+D!V17+E!L17+E!Q17+E!V17+F!L17+F!Q17+F!V17+G!L17+G!Q17+G!V17+H!L17+H!Q17+H!V17+J!L17+J!Q17+J!V17+K!L17+K!Q17+K!V17+M!L17+M!Q17+M!V17+N!L17+N!Q17+N!V17+P!L17+P!Q17+P!V17+'R'!L17+'R'!Q17+'R'!V17+S!L17+S!Q17+S!V17),2)</f>
        <v>0</v>
      </c>
      <c r="M25" s="412"/>
      <c r="N25" s="412"/>
      <c r="O25" s="412"/>
      <c r="P25" s="45"/>
      <c r="Q25" s="412">
        <f>ROUND('Prime Detail'!R37,2)</f>
        <v>0</v>
      </c>
      <c r="R25" s="412"/>
      <c r="S25" s="412"/>
      <c r="T25" s="412"/>
      <c r="U25" s="75"/>
      <c r="V25" s="48"/>
      <c r="W25" s="48"/>
      <c r="X25" s="48"/>
      <c r="Y25" s="48"/>
    </row>
    <row r="26" spans="1:54" s="31" customFormat="1" ht="4.5" customHeight="1" x14ac:dyDescent="0.2">
      <c r="A26" s="91"/>
      <c r="B26" s="53"/>
      <c r="C26" s="51"/>
      <c r="D26" s="51"/>
      <c r="E26" s="50"/>
      <c r="F26" s="47"/>
      <c r="G26" s="49"/>
      <c r="H26" s="93"/>
      <c r="I26" s="93"/>
      <c r="J26" s="93"/>
      <c r="K26" s="93"/>
      <c r="L26" s="50"/>
      <c r="M26" s="47"/>
      <c r="N26" s="49"/>
      <c r="O26" s="294"/>
      <c r="P26" s="294"/>
      <c r="Q26" s="294"/>
      <c r="R26" s="50"/>
      <c r="S26" s="46"/>
      <c r="T26" s="46"/>
      <c r="U26" s="77"/>
      <c r="V26" s="93"/>
      <c r="W26" s="93"/>
      <c r="X26" s="93"/>
      <c r="Y26" s="93"/>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row>
    <row r="27" spans="1:54" ht="12" customHeight="1" x14ac:dyDescent="0.2">
      <c r="A27" s="40"/>
      <c r="B27" s="94" t="s">
        <v>93</v>
      </c>
      <c r="C27" s="94"/>
      <c r="D27" s="94"/>
      <c r="E27" s="94"/>
      <c r="F27" s="94"/>
      <c r="G27" s="94"/>
      <c r="H27" s="94"/>
      <c r="I27" s="94"/>
      <c r="J27" s="94"/>
      <c r="K27" s="94"/>
      <c r="L27" s="98"/>
      <c r="M27" s="46"/>
      <c r="N27" s="46"/>
      <c r="O27" s="46"/>
      <c r="P27" s="46"/>
      <c r="Q27" s="46"/>
      <c r="R27" s="46"/>
      <c r="S27" s="46"/>
      <c r="T27" s="45"/>
      <c r="U27" s="75"/>
      <c r="V27" s="93"/>
      <c r="W27" s="93"/>
      <c r="X27" s="93"/>
      <c r="Y27" s="93"/>
    </row>
    <row r="28" spans="1:54" x14ac:dyDescent="0.2">
      <c r="A28" s="39"/>
      <c r="B28" s="94" t="s">
        <v>89</v>
      </c>
      <c r="C28" s="39"/>
      <c r="D28" s="39"/>
      <c r="E28" s="39"/>
      <c r="F28" s="39"/>
      <c r="G28" s="39"/>
      <c r="H28" s="39"/>
      <c r="I28" s="39"/>
      <c r="J28" s="39"/>
      <c r="K28" s="36"/>
      <c r="L28" s="412">
        <f>ROUND((A!L20+A!Q20+A!V20+B!L20+B!Q20+B!V20+'C'!L20+'C'!Q20+'C'!V20+D!L20+D!Q20+D!V20+E!L20+E!Q20+E!V20+F!L20+F!Q20+F!V20+G!L20+G!Q20+G!V20+H!L20+H!Q20+H!V20+J!L20+J!Q20+J!V20+K!L20+K!Q20+K!V20+M!L20+M!Q20+M!V20+N!L20+N!Q20+N!V20+P!L20+P!Q20+P!V20+'R'!L20+'R'!Q20+'R'!V20+S!L20+S!Q20+S!V20),2)</f>
        <v>0</v>
      </c>
      <c r="M28" s="412"/>
      <c r="N28" s="412"/>
      <c r="O28" s="412"/>
      <c r="P28" s="45"/>
      <c r="Q28" s="412">
        <f>ROUND('Prime Detail'!V37,2)</f>
        <v>0</v>
      </c>
      <c r="R28" s="412"/>
      <c r="S28" s="412"/>
      <c r="T28" s="412"/>
      <c r="U28" s="75"/>
      <c r="V28" s="48"/>
      <c r="W28" s="48"/>
      <c r="X28" s="48"/>
      <c r="Y28" s="48"/>
    </row>
    <row r="29" spans="1:54" s="31" customFormat="1" ht="4.5" customHeight="1" x14ac:dyDescent="0.2">
      <c r="A29" s="47"/>
      <c r="B29" s="47"/>
      <c r="C29" s="76"/>
      <c r="D29" s="76"/>
      <c r="E29" s="76"/>
      <c r="F29" s="76"/>
      <c r="G29" s="76"/>
      <c r="H29" s="76"/>
      <c r="I29" s="76"/>
      <c r="J29" s="95"/>
      <c r="K29" s="34"/>
      <c r="L29" s="120"/>
      <c r="M29" s="120"/>
      <c r="N29" s="120"/>
      <c r="O29" s="120"/>
      <c r="P29" s="312"/>
      <c r="Q29" s="120"/>
      <c r="R29" s="120"/>
      <c r="S29" s="120"/>
      <c r="T29" s="120"/>
      <c r="U29" s="34"/>
      <c r="V29" s="120"/>
      <c r="W29" s="120"/>
      <c r="X29" s="120"/>
      <c r="Y29" s="120"/>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row>
    <row r="30" spans="1:54" s="31" customFormat="1" ht="12.75" customHeight="1" x14ac:dyDescent="0.2">
      <c r="A30" s="233"/>
      <c r="B30" s="94" t="s">
        <v>353</v>
      </c>
      <c r="C30" s="241"/>
      <c r="D30" s="241"/>
      <c r="E30" s="241"/>
      <c r="F30" s="241"/>
      <c r="G30" s="241"/>
      <c r="H30" s="241"/>
      <c r="I30" s="240"/>
      <c r="J30" s="240"/>
      <c r="K30" s="100"/>
      <c r="L30" s="412">
        <f>ROUND((A!L22+A!Q24+A!V26+B!L22+B!Q24+B!V26+'C'!L22+'C'!Q24+'C'!V26+D!L22+D!Q24+D!V26+E!L22+E!Q24+E!V26+F!L22+F!Q24+F!V26+G!L22+G!Q24+G!V26+H!L22+H!Q24+H!V26+J!L22+J!Q24+J!V26+K!L22+K!Q24+K!V26+M!L22+M!Q24+M!V26+N!L22+N!Q24+N!V26+P!L22+P!Q24+P!V26+'R'!L22+'R'!Q24+'R'!V26+S!L22+S!Q24+S!V26),2)</f>
        <v>0</v>
      </c>
      <c r="M30" s="412"/>
      <c r="N30" s="412"/>
      <c r="O30" s="412"/>
      <c r="P30" s="312"/>
      <c r="Q30" s="296"/>
      <c r="R30" s="296"/>
      <c r="S30" s="296"/>
      <c r="T30" s="296"/>
      <c r="U30" s="34"/>
      <c r="V30" s="48"/>
      <c r="W30" s="48"/>
      <c r="X30" s="48"/>
      <c r="Y30" s="48"/>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row>
    <row r="31" spans="1:54" s="31" customFormat="1" ht="4.5" customHeight="1" x14ac:dyDescent="0.2">
      <c r="A31" s="47"/>
      <c r="B31" s="47"/>
      <c r="C31" s="76"/>
      <c r="D31" s="76"/>
      <c r="E31" s="76"/>
      <c r="F31" s="76"/>
      <c r="G31" s="76"/>
      <c r="H31" s="76"/>
      <c r="I31" s="76"/>
      <c r="J31" s="95"/>
      <c r="K31" s="34"/>
      <c r="L31" s="120"/>
      <c r="M31" s="120"/>
      <c r="N31" s="120"/>
      <c r="O31" s="120"/>
      <c r="P31" s="34"/>
      <c r="Q31" s="120"/>
      <c r="R31" s="120"/>
      <c r="S31" s="120"/>
      <c r="T31" s="120"/>
      <c r="U31" s="34"/>
      <c r="V31" s="120"/>
      <c r="W31" s="120"/>
      <c r="X31" s="120"/>
      <c r="Y31" s="120"/>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row>
    <row r="32" spans="1:54" s="31" customFormat="1" ht="12.75" customHeight="1" thickBot="1" x14ac:dyDescent="0.25">
      <c r="A32" s="416" t="s">
        <v>347</v>
      </c>
      <c r="B32" s="417"/>
      <c r="C32" s="417"/>
      <c r="D32" s="417"/>
      <c r="E32" s="417"/>
      <c r="F32" s="417"/>
      <c r="G32" s="417"/>
      <c r="H32" s="417"/>
      <c r="I32" s="417"/>
      <c r="J32" s="417"/>
      <c r="K32" s="76"/>
      <c r="L32" s="418">
        <f>ROUND((L22+L25+L28+L30+L66),2)</f>
        <v>0</v>
      </c>
      <c r="M32" s="418"/>
      <c r="N32" s="418"/>
      <c r="O32" s="418"/>
      <c r="P32" s="246" t="s">
        <v>343</v>
      </c>
      <c r="Q32" s="418">
        <f>ROUND((Q22+Q25+Q28+Q66),2)</f>
        <v>0</v>
      </c>
      <c r="R32" s="418"/>
      <c r="S32" s="418"/>
      <c r="T32" s="418"/>
      <c r="U32" s="246" t="s">
        <v>344</v>
      </c>
      <c r="V32" s="419">
        <f>L32+Q32</f>
        <v>0</v>
      </c>
      <c r="W32" s="419"/>
      <c r="X32" s="419"/>
      <c r="Y32" s="419"/>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row>
    <row r="33" spans="1:54" s="31" customFormat="1" ht="7.5" customHeight="1" x14ac:dyDescent="0.2">
      <c r="A33" s="169"/>
      <c r="B33" s="169"/>
      <c r="C33" s="174"/>
      <c r="D33" s="174"/>
      <c r="E33" s="174"/>
      <c r="F33" s="174"/>
      <c r="G33" s="174"/>
      <c r="H33" s="174"/>
      <c r="I33" s="174"/>
      <c r="J33" s="175"/>
      <c r="K33" s="175"/>
      <c r="L33" s="176"/>
      <c r="M33" s="176"/>
      <c r="N33" s="176"/>
      <c r="O33" s="176"/>
      <c r="P33" s="175"/>
      <c r="Q33" s="176"/>
      <c r="R33" s="176"/>
      <c r="S33" s="176"/>
      <c r="T33" s="176"/>
      <c r="U33" s="175"/>
      <c r="V33" s="176"/>
      <c r="W33" s="176"/>
      <c r="X33" s="176"/>
      <c r="Y33" s="176"/>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row>
    <row r="34" spans="1:54" s="89" customFormat="1" ht="15" customHeight="1" x14ac:dyDescent="0.2">
      <c r="A34" s="153" t="s">
        <v>185</v>
      </c>
      <c r="B34" s="154"/>
      <c r="C34" s="155"/>
      <c r="D34" s="155"/>
      <c r="E34" s="156"/>
      <c r="F34" s="157"/>
      <c r="G34" s="158"/>
      <c r="H34" s="159"/>
      <c r="I34" s="159"/>
      <c r="J34" s="159"/>
      <c r="K34" s="159"/>
      <c r="L34" s="411" t="s">
        <v>322</v>
      </c>
      <c r="M34" s="411"/>
      <c r="N34" s="411"/>
      <c r="O34" s="411"/>
      <c r="P34" s="160"/>
      <c r="Q34" s="411" t="s">
        <v>107</v>
      </c>
      <c r="R34" s="411"/>
      <c r="S34" s="411"/>
      <c r="T34" s="411"/>
      <c r="U34" s="161"/>
      <c r="V34" s="411" t="s">
        <v>82</v>
      </c>
      <c r="W34" s="411"/>
      <c r="X34" s="411"/>
      <c r="Y34" s="411"/>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row>
    <row r="35" spans="1:54" ht="4.5" customHeight="1" x14ac:dyDescent="0.2">
      <c r="A35" s="40"/>
      <c r="D35" s="40"/>
      <c r="E35" s="40"/>
      <c r="F35" s="40"/>
      <c r="G35" s="40"/>
      <c r="H35" s="40"/>
      <c r="I35" s="40"/>
      <c r="J35" s="40"/>
      <c r="K35" s="40"/>
      <c r="L35" s="40"/>
      <c r="M35" s="40"/>
      <c r="N35" s="40"/>
      <c r="O35" s="40"/>
      <c r="P35" s="40"/>
      <c r="Q35" s="40"/>
      <c r="R35" s="40"/>
      <c r="S35" s="94"/>
      <c r="T35" s="29"/>
      <c r="U35" s="77"/>
      <c r="V35" s="93"/>
      <c r="W35" s="93"/>
      <c r="X35" s="93"/>
      <c r="Y35" s="93"/>
    </row>
    <row r="36" spans="1:54" ht="12" customHeight="1" x14ac:dyDescent="0.2">
      <c r="A36" s="40"/>
      <c r="B36" s="40" t="s">
        <v>171</v>
      </c>
      <c r="D36" s="40"/>
      <c r="E36" s="40"/>
      <c r="F36" s="40"/>
      <c r="G36" s="40"/>
      <c r="H36" s="40"/>
      <c r="I36" s="40"/>
      <c r="J36" s="40"/>
      <c r="K36" s="40"/>
      <c r="L36" s="40"/>
      <c r="M36" s="40"/>
      <c r="N36" s="40"/>
      <c r="O36" s="40"/>
      <c r="P36" s="40"/>
      <c r="Q36" s="40"/>
      <c r="R36" s="40"/>
      <c r="S36" s="94"/>
      <c r="T36" s="29"/>
      <c r="U36" s="77"/>
      <c r="V36" s="93"/>
      <c r="W36" s="93"/>
      <c r="X36" s="93"/>
      <c r="Y36" s="93"/>
    </row>
    <row r="37" spans="1:54" x14ac:dyDescent="0.2">
      <c r="A37" s="39"/>
      <c r="B37" s="40" t="s">
        <v>198</v>
      </c>
      <c r="C37" s="39"/>
      <c r="D37" s="39"/>
      <c r="E37" s="39"/>
      <c r="F37" s="39"/>
      <c r="G37" s="39"/>
      <c r="H37" s="39"/>
      <c r="I37" s="39"/>
      <c r="J37" s="39"/>
      <c r="K37" s="36"/>
      <c r="L37" s="412">
        <f>ROUND((A!L38+A!Q38+A!V38+B!L38+B!Q38+B!V38+'C'!L38+'C'!Q38+'C'!V38+D!L38+D!Q38+D!V38+E!L38+E!Q38+E!V38+F!L38+F!Q38+F!V38+G!L38+G!Q38+G!V38+H!L38+H!Q38+H!V38+J!L38+J!Q38+J!V38+K!L38+K!Q38+K!V38+M!L38+M!Q38+M!V38+N!L38+N!Q38+N!V38+P!L38+P!Q38+P!V38+'R'!L38+'R'!Q38+'R'!V38+S!L38+S!Q38+S!V38),2)</f>
        <v>0</v>
      </c>
      <c r="M37" s="412"/>
      <c r="N37" s="412"/>
      <c r="O37" s="412"/>
      <c r="P37" s="45"/>
      <c r="Q37" s="412">
        <f>ROUND('Prime Detail'!V41,2)</f>
        <v>0</v>
      </c>
      <c r="R37" s="412"/>
      <c r="S37" s="412"/>
      <c r="T37" s="412"/>
      <c r="U37" s="36"/>
      <c r="V37" s="48"/>
      <c r="W37" s="48"/>
      <c r="X37" s="48"/>
      <c r="Y37" s="48"/>
    </row>
    <row r="38" spans="1:54" ht="5.0999999999999996" customHeight="1" x14ac:dyDescent="0.2">
      <c r="A38" s="40"/>
      <c r="B38" s="40"/>
      <c r="D38" s="40"/>
      <c r="E38" s="40"/>
      <c r="F38" s="40"/>
      <c r="G38" s="40"/>
      <c r="H38" s="40"/>
      <c r="I38" s="40"/>
      <c r="J38" s="40"/>
      <c r="K38" s="40"/>
      <c r="L38" s="50"/>
      <c r="M38" s="50"/>
      <c r="N38" s="50"/>
      <c r="O38" s="50"/>
      <c r="P38" s="50"/>
      <c r="Q38" s="50"/>
      <c r="R38" s="50"/>
      <c r="S38" s="46"/>
      <c r="T38" s="29"/>
      <c r="U38" s="77"/>
      <c r="V38" s="93"/>
      <c r="W38" s="93"/>
      <c r="X38" s="93"/>
      <c r="Y38" s="93"/>
    </row>
    <row r="39" spans="1:54" ht="12" customHeight="1" x14ac:dyDescent="0.2">
      <c r="B39" s="94" t="s">
        <v>196</v>
      </c>
      <c r="D39" s="94"/>
      <c r="E39" s="94"/>
      <c r="F39" s="94"/>
      <c r="G39" s="94"/>
      <c r="H39" s="94"/>
      <c r="I39" s="94"/>
      <c r="J39" s="94"/>
      <c r="K39" s="94"/>
      <c r="L39" s="46"/>
      <c r="M39" s="46"/>
      <c r="N39" s="46"/>
      <c r="O39" s="46"/>
      <c r="P39" s="46"/>
      <c r="Q39" s="46"/>
      <c r="R39" s="50"/>
      <c r="S39" s="46"/>
      <c r="T39" s="29"/>
      <c r="U39" s="77"/>
      <c r="V39" s="93"/>
      <c r="W39" s="93"/>
      <c r="X39" s="93"/>
      <c r="Y39" s="93"/>
    </row>
    <row r="40" spans="1:54" x14ac:dyDescent="0.2">
      <c r="A40" s="94"/>
      <c r="B40" s="94" t="s">
        <v>197</v>
      </c>
      <c r="D40" s="94"/>
      <c r="E40" s="94"/>
      <c r="F40" s="94"/>
      <c r="G40" s="94"/>
      <c r="H40" s="94"/>
      <c r="I40" s="94"/>
      <c r="J40" s="94"/>
      <c r="K40" s="94"/>
      <c r="L40" s="412">
        <f>ROUND((A!L41+A!Q41+A!V41+B!L41+B!Q41+B!V41+'C'!L41+'C'!Q41+'C'!V41+D!L41+D!Q41+D!V41+E!L41+E!Q41+E!V41+F!L41+F!Q41+F!V41+G!L41+G!Q41+G!V41+H!L41+H!Q41+H!V41+J!L41+J!Q41+J!V41+K!L41+K!Q41+K!V41+M!L41+M!Q41+M!V41+N!L41+N!Q41+N!V41+P!L41+P!Q41+P!V41+'R'!L41+'R'!Q41+'R'!V41+S!L41+S!Q41+S!V41),2)</f>
        <v>0</v>
      </c>
      <c r="M40" s="412"/>
      <c r="N40" s="412"/>
      <c r="O40" s="412"/>
      <c r="P40" s="45"/>
      <c r="Q40" s="412">
        <f>ROUND('Prime Detail'!V43,2)</f>
        <v>0</v>
      </c>
      <c r="R40" s="412"/>
      <c r="S40" s="412"/>
      <c r="T40" s="412"/>
      <c r="U40" s="77"/>
      <c r="V40" s="48"/>
      <c r="W40" s="48"/>
      <c r="X40" s="48"/>
      <c r="Y40" s="48"/>
    </row>
    <row r="41" spans="1:54" ht="5.0999999999999996" customHeight="1" x14ac:dyDescent="0.2">
      <c r="A41" s="40"/>
      <c r="B41" s="94"/>
      <c r="D41" s="94"/>
      <c r="E41" s="94"/>
      <c r="F41" s="94"/>
      <c r="G41" s="94"/>
      <c r="H41" s="94"/>
      <c r="I41" s="94"/>
      <c r="J41" s="94"/>
      <c r="K41" s="94"/>
      <c r="L41" s="46"/>
      <c r="M41" s="46"/>
      <c r="N41" s="46"/>
      <c r="O41" s="46"/>
      <c r="P41" s="46"/>
      <c r="Q41" s="46"/>
      <c r="R41" s="50"/>
      <c r="S41" s="46"/>
      <c r="T41" s="29"/>
      <c r="U41" s="77"/>
      <c r="V41" s="93"/>
      <c r="W41" s="93"/>
      <c r="X41" s="93"/>
      <c r="Y41" s="93"/>
    </row>
    <row r="42" spans="1:54" ht="12" customHeight="1" x14ac:dyDescent="0.2">
      <c r="B42" s="94" t="s">
        <v>192</v>
      </c>
      <c r="D42" s="94"/>
      <c r="E42" s="94"/>
      <c r="F42" s="94"/>
      <c r="G42" s="94"/>
      <c r="H42" s="94"/>
      <c r="I42" s="94"/>
      <c r="J42" s="94"/>
      <c r="K42" s="94"/>
      <c r="L42" s="46"/>
      <c r="M42" s="46"/>
      <c r="N42" s="46"/>
      <c r="O42" s="46"/>
      <c r="P42" s="46"/>
      <c r="Q42" s="46"/>
      <c r="R42" s="50"/>
      <c r="S42" s="46"/>
      <c r="T42" s="29"/>
      <c r="U42" s="77"/>
      <c r="V42" s="93"/>
      <c r="W42" s="93"/>
      <c r="X42" s="93"/>
      <c r="Y42" s="93"/>
    </row>
    <row r="43" spans="1:54" s="13" customFormat="1" x14ac:dyDescent="0.2">
      <c r="A43" s="94"/>
      <c r="B43" s="94" t="s">
        <v>197</v>
      </c>
      <c r="D43" s="94"/>
      <c r="E43" s="94"/>
      <c r="F43" s="94"/>
      <c r="G43" s="94"/>
      <c r="H43" s="94"/>
      <c r="I43" s="94"/>
      <c r="J43" s="94"/>
      <c r="K43" s="94"/>
      <c r="L43" s="412">
        <f>ROUND((A!L44+A!Q44+A!V44+B!L44+B!Q44+B!V44+'C'!L44+'C'!Q44+'C'!V44+D!L44+D!Q44+D!V44+E!L44+E!Q44+E!V44+F!L44+F!Q44+F!V44+G!L44+G!Q44+G!V44+H!L44+H!Q44+H!V44+J!L44+J!Q44+J!V44+K!L44+K!Q44+K!V44+M!L44+M!Q44+M!V44+N!L44+N!Q44+N!V44+P!L44+P!Q44+P!V44+'R'!L44+'R'!Q44+'R'!V44+S!L44+S!Q44+S!V44),2)</f>
        <v>0</v>
      </c>
      <c r="M43" s="412"/>
      <c r="N43" s="412"/>
      <c r="O43" s="412"/>
      <c r="P43" s="45"/>
      <c r="Q43" s="412">
        <f>ROUND('Prime Detail'!V45,2)</f>
        <v>0</v>
      </c>
      <c r="R43" s="412"/>
      <c r="S43" s="412"/>
      <c r="T43" s="412"/>
      <c r="U43" s="77"/>
      <c r="V43" s="48"/>
      <c r="W43" s="48"/>
      <c r="X43" s="48"/>
      <c r="Y43" s="48"/>
    </row>
    <row r="44" spans="1:54" s="13" customFormat="1" ht="5.0999999999999996" customHeight="1" x14ac:dyDescent="0.2">
      <c r="A44" s="40"/>
      <c r="B44" s="94"/>
      <c r="D44" s="94"/>
      <c r="E44" s="94"/>
      <c r="F44" s="94"/>
      <c r="G44" s="94"/>
      <c r="H44" s="94"/>
      <c r="I44" s="94"/>
      <c r="J44" s="94"/>
      <c r="K44" s="94"/>
      <c r="L44" s="46"/>
      <c r="M44" s="46"/>
      <c r="N44" s="46"/>
      <c r="O44" s="46"/>
      <c r="P44" s="46"/>
      <c r="Q44" s="46"/>
      <c r="R44" s="50"/>
      <c r="S44" s="46"/>
      <c r="T44" s="29"/>
      <c r="U44" s="77"/>
      <c r="V44" s="93"/>
      <c r="W44" s="93"/>
      <c r="X44" s="93"/>
      <c r="Y44" s="93"/>
    </row>
    <row r="45" spans="1:54" s="13" customFormat="1" ht="13.15" customHeight="1" x14ac:dyDescent="0.2">
      <c r="B45" s="94" t="s">
        <v>577</v>
      </c>
      <c r="D45" s="94"/>
      <c r="E45" s="94"/>
      <c r="F45" s="94"/>
      <c r="G45" s="94"/>
      <c r="H45" s="94"/>
      <c r="I45" s="94"/>
      <c r="J45" s="94"/>
      <c r="K45" s="94"/>
      <c r="L45" s="412">
        <f>ROUND((A!L47+A!Q47+A!V47+B!L47+B!Q47+B!V47+'C'!L47+'C'!Q47+'C'!V47+D!L47+D!Q47+D!V47+E!L47+E!Q47+E!V47+F!L47+F!Q47+F!V47+G!L47+G!Q47+G!V47+H!L47+H!Q47+H!V47+J!L47+J!Q47+J!V47+K!L47+K!Q47+K!V47+M!L47+M!Q47+M!V47+N!L47+N!Q47+N!V47+P!L47+P!Q47+P!V47+'R'!L47+'R'!Q47+'R'!V47+S!L47+S!Q47+S!V47),2)</f>
        <v>0</v>
      </c>
      <c r="M45" s="412"/>
      <c r="N45" s="412"/>
      <c r="O45" s="412"/>
      <c r="P45" s="45"/>
      <c r="Q45" s="412">
        <f>ROUND('Prime Detail'!V47,2)</f>
        <v>0</v>
      </c>
      <c r="R45" s="412"/>
      <c r="S45" s="412"/>
      <c r="T45" s="412"/>
      <c r="U45" s="77"/>
      <c r="V45" s="93"/>
      <c r="W45" s="93"/>
      <c r="X45" s="93"/>
      <c r="Y45" s="93"/>
    </row>
    <row r="46" spans="1:54" s="13" customFormat="1" x14ac:dyDescent="0.2">
      <c r="A46" s="94"/>
      <c r="B46" s="94"/>
      <c r="C46" s="421" t="s">
        <v>575</v>
      </c>
      <c r="D46" s="421"/>
      <c r="E46" s="421"/>
      <c r="F46" s="421"/>
      <c r="G46" s="421"/>
      <c r="H46" s="421"/>
      <c r="I46" s="421"/>
      <c r="J46" s="421"/>
      <c r="K46" s="421"/>
      <c r="L46" s="47"/>
      <c r="M46" s="47"/>
      <c r="N46" s="47"/>
      <c r="O46" s="47"/>
      <c r="P46" s="47"/>
      <c r="Q46" s="412">
        <f>ROUND('Prime Detail'!V48,2)</f>
        <v>0</v>
      </c>
      <c r="R46" s="412"/>
      <c r="S46" s="412"/>
      <c r="T46" s="412"/>
      <c r="U46" s="77"/>
      <c r="V46" s="48"/>
      <c r="W46" s="48"/>
      <c r="X46" s="48"/>
      <c r="Y46" s="48"/>
    </row>
    <row r="47" spans="1:54" s="13" customFormat="1" x14ac:dyDescent="0.2">
      <c r="A47" s="94"/>
      <c r="B47" s="94"/>
      <c r="C47" s="422" t="s">
        <v>576</v>
      </c>
      <c r="D47" s="422"/>
      <c r="E47" s="422"/>
      <c r="F47" s="422"/>
      <c r="G47" s="422"/>
      <c r="H47" s="422"/>
      <c r="I47" s="422"/>
      <c r="J47" s="422"/>
      <c r="K47" s="422"/>
      <c r="L47" s="47"/>
      <c r="M47" s="47"/>
      <c r="N47" s="47"/>
      <c r="O47" s="47"/>
      <c r="P47" s="47"/>
      <c r="Q47" s="412">
        <f>ROUND('Prime Detail'!V49,2)</f>
        <v>0</v>
      </c>
      <c r="R47" s="412"/>
      <c r="S47" s="412"/>
      <c r="T47" s="412"/>
      <c r="U47" s="77"/>
      <c r="V47" s="294"/>
      <c r="W47" s="294"/>
      <c r="X47" s="294"/>
      <c r="Y47" s="294"/>
    </row>
    <row r="48" spans="1:54" s="13" customFormat="1" ht="5.0999999999999996" customHeight="1" x14ac:dyDescent="0.2">
      <c r="A48" s="40"/>
      <c r="B48" s="94"/>
      <c r="D48" s="94"/>
      <c r="E48" s="94"/>
      <c r="F48" s="94"/>
      <c r="G48" s="94"/>
      <c r="H48" s="94"/>
      <c r="I48" s="94"/>
      <c r="J48" s="94"/>
      <c r="K48" s="94"/>
      <c r="L48" s="46"/>
      <c r="M48" s="46"/>
      <c r="N48" s="46"/>
      <c r="O48" s="46"/>
      <c r="P48" s="46"/>
      <c r="Q48" s="46"/>
      <c r="R48" s="50"/>
      <c r="S48" s="46"/>
      <c r="T48" s="46"/>
      <c r="U48" s="36"/>
      <c r="V48" s="93"/>
      <c r="W48" s="93"/>
      <c r="X48" s="93"/>
      <c r="Y48" s="93"/>
    </row>
    <row r="49" spans="1:54" s="13" customFormat="1" ht="12" customHeight="1" x14ac:dyDescent="0.2">
      <c r="B49" s="94" t="s">
        <v>96</v>
      </c>
      <c r="L49" s="47"/>
      <c r="M49" s="47"/>
      <c r="N49" s="47"/>
      <c r="O49" s="47"/>
      <c r="P49" s="47"/>
      <c r="Q49" s="47"/>
      <c r="R49" s="47"/>
      <c r="S49" s="47"/>
      <c r="T49" s="311"/>
      <c r="V49" s="98"/>
      <c r="W49" s="98"/>
      <c r="X49" s="98"/>
      <c r="Y49" s="98"/>
    </row>
    <row r="50" spans="1:54" s="13" customFormat="1" x14ac:dyDescent="0.2">
      <c r="A50" s="40"/>
      <c r="B50" s="40"/>
      <c r="C50" s="421" t="s">
        <v>100</v>
      </c>
      <c r="D50" s="421"/>
      <c r="E50" s="421"/>
      <c r="F50" s="421"/>
      <c r="G50" s="421"/>
      <c r="H50" s="421"/>
      <c r="I50" s="421"/>
      <c r="J50" s="421"/>
      <c r="K50" s="421"/>
      <c r="L50" s="412">
        <f>ROUND((A!L50+A!Q50+A!V50+B!L50+B!Q50+B!V50+'C'!L50+'C'!Q50+'C'!V50+D!L50+D!Q50+D!V50+E!L50+E!Q50+E!V50+F!L50+F!Q50+F!V50+G!L50+G!Q50+G!V50+H!L50+H!Q50+H!V50+J!L50+J!Q50+J!V50+K!L50+K!Q50+K!V50+M!L50+M!Q50+M!V50+N!L50+N!Q50+N!V50+P!L50+P!Q50+P!V50+'R'!L50+'R'!Q50+'R'!V50+S!L50+S!Q50+S!V50),2)</f>
        <v>0</v>
      </c>
      <c r="M50" s="412"/>
      <c r="N50" s="412"/>
      <c r="O50" s="412"/>
      <c r="P50" s="45"/>
      <c r="Q50" s="412">
        <f>ROUND('Prime Detail'!V52,2)</f>
        <v>0</v>
      </c>
      <c r="R50" s="412"/>
      <c r="S50" s="412"/>
      <c r="T50" s="412"/>
      <c r="U50" s="36"/>
      <c r="V50" s="48"/>
      <c r="W50" s="48"/>
      <c r="X50" s="48"/>
      <c r="Y50" s="48"/>
    </row>
    <row r="51" spans="1:54" s="13" customFormat="1" x14ac:dyDescent="0.2">
      <c r="A51" s="40"/>
      <c r="B51" s="40"/>
      <c r="C51" s="421" t="s">
        <v>202</v>
      </c>
      <c r="D51" s="421"/>
      <c r="E51" s="421"/>
      <c r="F51" s="421"/>
      <c r="G51" s="421"/>
      <c r="H51" s="421"/>
      <c r="I51" s="421"/>
      <c r="J51" s="421"/>
      <c r="K51" s="421"/>
      <c r="L51" s="294"/>
      <c r="M51" s="294"/>
      <c r="N51" s="294"/>
      <c r="O51" s="294"/>
      <c r="P51" s="45"/>
      <c r="Q51" s="412">
        <f>ROUND('Prime Detail'!V53,2)</f>
        <v>0</v>
      </c>
      <c r="R51" s="412"/>
      <c r="S51" s="412"/>
      <c r="T51" s="412"/>
      <c r="U51" s="36"/>
      <c r="V51" s="48"/>
      <c r="W51" s="48"/>
      <c r="X51" s="48"/>
      <c r="Y51" s="48"/>
    </row>
    <row r="52" spans="1:54" s="13" customFormat="1" x14ac:dyDescent="0.2">
      <c r="A52" s="40"/>
      <c r="B52" s="40"/>
      <c r="C52" s="427" t="s">
        <v>201</v>
      </c>
      <c r="D52" s="427"/>
      <c r="E52" s="427"/>
      <c r="F52" s="427"/>
      <c r="G52" s="427"/>
      <c r="H52" s="427"/>
      <c r="I52" s="427"/>
      <c r="J52" s="427"/>
      <c r="K52" s="427"/>
      <c r="L52" s="294"/>
      <c r="M52" s="294"/>
      <c r="N52" s="294"/>
      <c r="O52" s="294"/>
      <c r="P52" s="45"/>
      <c r="Q52" s="412">
        <f>ROUND('Prime Detail'!V54,2)</f>
        <v>0</v>
      </c>
      <c r="R52" s="412"/>
      <c r="S52" s="412"/>
      <c r="T52" s="412"/>
      <c r="U52" s="36"/>
      <c r="V52" s="48"/>
      <c r="W52" s="48"/>
      <c r="X52" s="48"/>
      <c r="Y52" s="48"/>
    </row>
    <row r="53" spans="1:54" s="13" customFormat="1" x14ac:dyDescent="0.2">
      <c r="A53" s="40"/>
      <c r="B53" s="40"/>
      <c r="C53" s="421" t="s">
        <v>99</v>
      </c>
      <c r="D53" s="421"/>
      <c r="E53" s="421"/>
      <c r="F53" s="421"/>
      <c r="G53" s="421"/>
      <c r="H53" s="421"/>
      <c r="I53" s="421"/>
      <c r="J53" s="421"/>
      <c r="K53" s="421"/>
      <c r="L53" s="412">
        <f>ROUND((A!L51+A!Q51+A!V51+B!L51+B!Q51+B!V51+'C'!L51+'C'!Q51+'C'!V51+D!L51+D!Q51+D!V51+E!L51+E!Q51+E!V51+F!L51+F!Q51+F!V51+G!L51+G!Q51+G!V51+H!L51+H!Q51+H!V51+J!L51+J!Q51+J!V51+K!L51+K!Q51+K!V51+M!L51+M!Q51+M!V51+N!L51+N!Q51+N!V51+P!L51+P!Q51+P!V51+'R'!L51+'R'!Q51+'R'!V51+S!L51+S!Q51+S!V51),2)</f>
        <v>0</v>
      </c>
      <c r="M53" s="412"/>
      <c r="N53" s="412"/>
      <c r="O53" s="412"/>
      <c r="P53" s="45"/>
      <c r="Q53" s="412">
        <f>ROUND('Prime Detail'!V55,2)</f>
        <v>0</v>
      </c>
      <c r="R53" s="412"/>
      <c r="S53" s="412"/>
      <c r="T53" s="412"/>
      <c r="U53" s="75"/>
      <c r="V53" s="48"/>
      <c r="W53" s="48"/>
      <c r="X53" s="48"/>
      <c r="Y53" s="48"/>
    </row>
    <row r="54" spans="1:54" s="13" customFormat="1" ht="5.0999999999999996" customHeight="1" x14ac:dyDescent="0.2">
      <c r="A54" s="40"/>
      <c r="B54" s="94"/>
      <c r="L54" s="47"/>
      <c r="M54" s="47"/>
      <c r="N54" s="47"/>
      <c r="O54" s="47"/>
      <c r="P54" s="47"/>
      <c r="Q54" s="47"/>
      <c r="R54" s="47"/>
      <c r="S54" s="46"/>
      <c r="T54" s="45"/>
      <c r="U54" s="75"/>
      <c r="V54" s="93"/>
      <c r="W54" s="93"/>
      <c r="X54" s="93"/>
      <c r="Y54" s="93"/>
    </row>
    <row r="55" spans="1:54" s="13" customFormat="1" ht="12.75" customHeight="1" x14ac:dyDescent="0.2">
      <c r="A55" s="233"/>
      <c r="B55" s="94" t="s">
        <v>324</v>
      </c>
      <c r="C55" s="241"/>
      <c r="D55" s="241"/>
      <c r="E55" s="241"/>
      <c r="F55" s="241"/>
      <c r="G55" s="241"/>
      <c r="H55" s="241"/>
      <c r="I55" s="240"/>
      <c r="J55" s="240"/>
      <c r="K55" s="84"/>
      <c r="L55" s="412">
        <f>ROUND((A!L53+A!Q55+A!V57+B!L53+B!Q55+B!V57+'C'!L53+'C'!Q55+'C'!V57+D!L53+D!Q55+D!V57+E!L53+E!Q55+E!V57+F!L53+F!Q55+F!V57+G!L53+G!Q55+G!V57+H!L53+H!Q55+H!V57+J!L53+J!Q55+J!V57+K!L53+K!Q55+K!V57+M!L53+M!Q55+M!V57+N!L53+N!Q55+N!V57+P!L53+P!Q55+P!V57+'R'!L53+'R'!Q55+'R'!V57+S!L53+S!Q55+S!V57),2)</f>
        <v>0</v>
      </c>
      <c r="M55" s="412"/>
      <c r="N55" s="412"/>
      <c r="O55" s="412"/>
      <c r="P55" s="312"/>
      <c r="Q55" s="296"/>
      <c r="R55" s="296"/>
      <c r="S55" s="296"/>
      <c r="T55" s="296"/>
      <c r="U55" s="34"/>
      <c r="V55" s="48"/>
      <c r="W55" s="48"/>
      <c r="X55" s="48"/>
      <c r="Y55" s="48"/>
    </row>
    <row r="56" spans="1:54" s="13" customFormat="1" ht="4.5" customHeight="1" x14ac:dyDescent="0.2">
      <c r="A56" s="47"/>
      <c r="B56" s="47"/>
      <c r="C56" s="76"/>
      <c r="D56" s="76"/>
      <c r="E56" s="76"/>
      <c r="F56" s="76"/>
      <c r="G56" s="76"/>
      <c r="H56" s="76"/>
      <c r="I56" s="76"/>
      <c r="J56" s="95"/>
      <c r="K56" s="34"/>
      <c r="L56" s="120"/>
      <c r="M56" s="120"/>
      <c r="N56" s="120"/>
      <c r="O56" s="120"/>
      <c r="P56" s="34"/>
      <c r="Q56" s="120"/>
      <c r="R56" s="120"/>
      <c r="S56" s="120"/>
      <c r="T56" s="120"/>
      <c r="U56" s="34"/>
      <c r="V56" s="120"/>
      <c r="W56" s="120"/>
      <c r="X56" s="120"/>
      <c r="Y56" s="120"/>
    </row>
    <row r="57" spans="1:54" s="13" customFormat="1" ht="12.75" customHeight="1" thickBot="1" x14ac:dyDescent="0.25">
      <c r="A57" s="416" t="s">
        <v>346</v>
      </c>
      <c r="B57" s="417"/>
      <c r="C57" s="417"/>
      <c r="D57" s="417"/>
      <c r="E57" s="417"/>
      <c r="F57" s="417"/>
      <c r="G57" s="417"/>
      <c r="H57" s="417"/>
      <c r="I57" s="417"/>
      <c r="J57" s="417"/>
      <c r="K57" s="81"/>
      <c r="L57" s="418">
        <f>ROUND((L37+L40+L43+L45+L50+L53+L55+L67),2)</f>
        <v>0</v>
      </c>
      <c r="M57" s="418"/>
      <c r="N57" s="418"/>
      <c r="O57" s="418"/>
      <c r="P57" s="246" t="s">
        <v>343</v>
      </c>
      <c r="Q57" s="418">
        <f>ROUND((Q37+Q40+Q43+Q46+Q47+Q45+Q50+Q51+Q52+Q53+Q67),2)</f>
        <v>0</v>
      </c>
      <c r="R57" s="418"/>
      <c r="S57" s="418"/>
      <c r="T57" s="418"/>
      <c r="U57" s="246" t="s">
        <v>344</v>
      </c>
      <c r="V57" s="419">
        <f>L57+Q57</f>
        <v>0</v>
      </c>
      <c r="W57" s="419"/>
      <c r="X57" s="419"/>
      <c r="Y57" s="419"/>
    </row>
    <row r="58" spans="1:54" ht="7.5" customHeight="1" x14ac:dyDescent="0.2">
      <c r="A58" s="148"/>
      <c r="B58" s="149"/>
      <c r="C58" s="150"/>
      <c r="D58" s="150"/>
      <c r="E58" s="150"/>
      <c r="F58" s="150"/>
      <c r="G58" s="150"/>
      <c r="H58" s="150"/>
      <c r="I58" s="150"/>
      <c r="J58" s="150"/>
      <c r="K58" s="150"/>
      <c r="L58" s="150"/>
      <c r="M58" s="150"/>
      <c r="N58" s="150"/>
      <c r="O58" s="150"/>
      <c r="P58" s="150"/>
      <c r="Q58" s="150"/>
      <c r="R58" s="150"/>
      <c r="S58" s="149"/>
      <c r="T58" s="151"/>
      <c r="U58" s="151"/>
      <c r="V58" s="152"/>
      <c r="W58" s="152"/>
      <c r="X58" s="152"/>
      <c r="Y58" s="152"/>
    </row>
    <row r="59" spans="1:54" s="89" customFormat="1" ht="15" customHeight="1" x14ac:dyDescent="0.2">
      <c r="A59" s="153" t="s">
        <v>182</v>
      </c>
      <c r="B59" s="154"/>
      <c r="C59" s="155"/>
      <c r="D59" s="155"/>
      <c r="E59" s="156"/>
      <c r="F59" s="157"/>
      <c r="G59" s="158"/>
      <c r="H59" s="159"/>
      <c r="I59" s="159"/>
      <c r="J59" s="159"/>
      <c r="K59" s="159"/>
      <c r="L59" s="411" t="s">
        <v>322</v>
      </c>
      <c r="M59" s="411"/>
      <c r="N59" s="411"/>
      <c r="O59" s="411"/>
      <c r="P59" s="160"/>
      <c r="Q59" s="411" t="s">
        <v>107</v>
      </c>
      <c r="R59" s="411"/>
      <c r="S59" s="411"/>
      <c r="T59" s="411"/>
      <c r="U59" s="161"/>
      <c r="V59" s="411" t="s">
        <v>82</v>
      </c>
      <c r="W59" s="411"/>
      <c r="X59" s="411"/>
      <c r="Y59" s="411"/>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row>
    <row r="60" spans="1:54" ht="4.5" customHeight="1" x14ac:dyDescent="0.2">
      <c r="A60" s="40"/>
      <c r="B60" s="94"/>
      <c r="S60" s="94"/>
      <c r="T60" s="36"/>
      <c r="U60" s="36"/>
      <c r="V60" s="93"/>
      <c r="W60" s="93"/>
      <c r="X60" s="93"/>
      <c r="Y60" s="93"/>
    </row>
    <row r="61" spans="1:54" ht="12.75" customHeight="1" thickBot="1" x14ac:dyDescent="0.25">
      <c r="B61" s="40" t="s">
        <v>205</v>
      </c>
      <c r="Q61" s="412">
        <f>ROUND('Prime Detail'!V59,2)</f>
        <v>0</v>
      </c>
      <c r="R61" s="412"/>
      <c r="S61" s="412"/>
      <c r="T61" s="412"/>
      <c r="U61" s="299" t="s">
        <v>557</v>
      </c>
      <c r="V61" s="419">
        <f>L61+Q61</f>
        <v>0</v>
      </c>
      <c r="W61" s="419"/>
      <c r="X61" s="419"/>
      <c r="Y61" s="419"/>
    </row>
    <row r="62" spans="1:54" ht="4.5" customHeight="1" x14ac:dyDescent="0.2">
      <c r="A62" s="40"/>
      <c r="B62" s="94"/>
      <c r="S62" s="94"/>
      <c r="T62" s="36"/>
      <c r="U62" s="36"/>
      <c r="V62" s="93"/>
      <c r="W62" s="93"/>
      <c r="X62" s="93"/>
      <c r="Y62" s="93"/>
    </row>
    <row r="63" spans="1:54" ht="12.75" customHeight="1" thickBot="1" x14ac:dyDescent="0.25">
      <c r="A63" s="94"/>
      <c r="B63" s="94" t="s">
        <v>106</v>
      </c>
      <c r="D63" s="94"/>
      <c r="E63" s="94"/>
      <c r="F63" s="94"/>
      <c r="G63" s="94"/>
      <c r="H63" s="44"/>
      <c r="K63" s="94"/>
      <c r="M63" s="36" t="s">
        <v>114</v>
      </c>
      <c r="N63" s="429">
        <f>ROUND('Prime Detail'!X61,4)</f>
        <v>0</v>
      </c>
      <c r="O63" s="429"/>
      <c r="P63" s="39" t="s">
        <v>345</v>
      </c>
      <c r="Q63" s="412">
        <f>ROUND(((V14+V17+V32+V57+V61-(L66+Q66+L67+Q67))*N63),2)</f>
        <v>0</v>
      </c>
      <c r="R63" s="412"/>
      <c r="S63" s="412"/>
      <c r="T63" s="412"/>
      <c r="U63" s="299" t="s">
        <v>557</v>
      </c>
      <c r="V63" s="419">
        <f>Q63</f>
        <v>0</v>
      </c>
      <c r="W63" s="419"/>
      <c r="X63" s="419"/>
      <c r="Y63" s="419"/>
    </row>
    <row r="64" spans="1:54" ht="5.0999999999999996" customHeight="1" x14ac:dyDescent="0.2">
      <c r="A64" s="40"/>
      <c r="B64" s="94"/>
      <c r="D64" s="94"/>
      <c r="E64" s="94"/>
      <c r="F64" s="94"/>
      <c r="G64" s="94"/>
      <c r="H64" s="44"/>
      <c r="K64" s="94"/>
      <c r="L64" s="43"/>
      <c r="M64" s="43"/>
      <c r="O64" s="94"/>
      <c r="P64" s="94"/>
      <c r="Q64" s="94"/>
      <c r="R64" s="40"/>
      <c r="S64" s="94"/>
      <c r="T64" s="94"/>
      <c r="U64" s="36"/>
      <c r="V64" s="33"/>
      <c r="W64" s="33"/>
      <c r="X64" s="33"/>
      <c r="Y64" s="33"/>
    </row>
    <row r="65" spans="1:34" ht="12" customHeight="1" x14ac:dyDescent="0.2">
      <c r="B65" s="94" t="s">
        <v>97</v>
      </c>
      <c r="D65" s="94"/>
      <c r="E65" s="94"/>
      <c r="F65" s="94"/>
      <c r="G65" s="94"/>
      <c r="H65" s="94"/>
      <c r="I65" s="94"/>
      <c r="J65" s="94"/>
      <c r="K65" s="94"/>
      <c r="L65" s="94"/>
      <c r="M65" s="94"/>
      <c r="N65" s="94"/>
      <c r="O65" s="94"/>
      <c r="P65" s="94"/>
      <c r="Q65" s="94"/>
      <c r="R65" s="94"/>
      <c r="S65" s="94"/>
      <c r="T65" s="94"/>
      <c r="U65" s="94"/>
      <c r="V65" s="39"/>
      <c r="W65" s="39"/>
      <c r="X65" s="39"/>
      <c r="Y65" s="39"/>
      <c r="Z65" s="41"/>
      <c r="AA65" s="41"/>
      <c r="AB65" s="41"/>
      <c r="AC65" s="41"/>
      <c r="AD65" s="41"/>
      <c r="AE65" s="41"/>
      <c r="AF65" s="41"/>
      <c r="AG65" s="41"/>
      <c r="AH65" s="41"/>
    </row>
    <row r="66" spans="1:34" x14ac:dyDescent="0.2">
      <c r="A66" s="35"/>
      <c r="B66" s="59"/>
      <c r="C66" s="90" t="s">
        <v>84</v>
      </c>
      <c r="E66" s="35"/>
      <c r="F66" s="35"/>
      <c r="G66" s="35"/>
      <c r="H66" s="35"/>
      <c r="I66" s="35"/>
      <c r="J66" s="35"/>
      <c r="K66" s="35"/>
      <c r="L66" s="420">
        <f>ROUND((A!L29+A!Q29+A!V29+B!L29+B!Q29+B!V29+'C'!L29+'C'!Q29+'C'!V29+D!L29+D!Q29+D!V29+E!L29+E!Q29+E!V29+F!L29+F!Q29+F!V29+G!L29+G!Q29+G!V29+H!L29+H!Q29+H!V29+J!L29+J!Q29+J!V29+K!L29+K!Q29+K!V29+M!L29+M!Q29+M!V29+N!L29+N!Q29+N!V29+P!L29+P!Q29+P!V29+'R'!L29+'R'!Q29+'R'!V29+S!L29+S!Q29+S!V29),2)</f>
        <v>0</v>
      </c>
      <c r="M66" s="420"/>
      <c r="N66" s="420"/>
      <c r="O66" s="420"/>
      <c r="P66" s="47"/>
      <c r="Q66" s="420">
        <f>ROUND('Prime Detail'!V64,2)</f>
        <v>0</v>
      </c>
      <c r="R66" s="420"/>
      <c r="S66" s="420"/>
      <c r="T66" s="420"/>
      <c r="V66" s="121"/>
      <c r="W66" s="121"/>
      <c r="X66" s="121"/>
      <c r="Y66" s="121"/>
    </row>
    <row r="67" spans="1:34" ht="12.75" customHeight="1" x14ac:dyDescent="0.2">
      <c r="A67" s="35"/>
      <c r="B67" s="59"/>
      <c r="C67" s="90" t="s">
        <v>191</v>
      </c>
      <c r="D67" s="60"/>
      <c r="E67" s="60"/>
      <c r="F67" s="60"/>
      <c r="G67" s="60"/>
      <c r="H67" s="60"/>
      <c r="I67" s="60"/>
      <c r="J67" s="60"/>
      <c r="K67" s="60"/>
      <c r="L67" s="420">
        <f>ROUND((A!L60+A!Q60+A!V60+B!L60+B!Q60+B!V60+'C'!L60+'C'!Q60+'C'!V60+D!L60+D!Q60+D!V60+E!L60+E!Q60+E!V60+F!L60+F!Q60+F!V60+G!L60+G!Q60+G!V60+H!L60+H!Q60+H!V60+J!L60+J!Q60+J!V60+K!L60+K!Q60+K!V60+M!L60+M!Q60+M!V60+N!L60+N!Q60+N!V60+P!L60+P!Q60+P!V60+'R'!L60+'R'!Q60+'R'!V60+S!L60+S!Q60+S!V60),2)</f>
        <v>0</v>
      </c>
      <c r="M67" s="420"/>
      <c r="N67" s="420"/>
      <c r="O67" s="420"/>
      <c r="P67" s="47"/>
      <c r="Q67" s="420">
        <f>ROUND('Prime Detail'!V65,2)</f>
        <v>0</v>
      </c>
      <c r="R67" s="420"/>
      <c r="S67" s="420"/>
      <c r="T67" s="420"/>
      <c r="V67" s="121"/>
      <c r="W67" s="121"/>
      <c r="X67" s="121"/>
      <c r="Y67" s="121"/>
    </row>
    <row r="68" spans="1:34" ht="5.0999999999999996" customHeight="1" x14ac:dyDescent="0.2">
      <c r="A68" s="35"/>
      <c r="B68" s="38"/>
      <c r="C68" s="38"/>
      <c r="D68" s="38"/>
      <c r="E68" s="38"/>
      <c r="F68" s="38"/>
      <c r="G68" s="38"/>
      <c r="H68" s="38"/>
      <c r="I68" s="38"/>
      <c r="J68" s="38"/>
      <c r="K68" s="38"/>
      <c r="L68" s="38"/>
      <c r="M68" s="38"/>
      <c r="N68" s="38"/>
      <c r="O68" s="38"/>
      <c r="P68" s="38"/>
      <c r="Q68" s="38"/>
      <c r="S68" s="37"/>
      <c r="T68" s="37"/>
      <c r="U68" s="36"/>
      <c r="V68" s="33"/>
      <c r="W68" s="33"/>
      <c r="X68" s="33"/>
      <c r="Y68" s="33"/>
    </row>
    <row r="69" spans="1:34" ht="12" customHeight="1" thickBot="1" x14ac:dyDescent="0.25"/>
    <row r="70" spans="1:34" ht="12.75" customHeight="1" thickBot="1" x14ac:dyDescent="0.25">
      <c r="A70" s="35"/>
      <c r="K70" s="38"/>
      <c r="L70" s="38"/>
      <c r="M70" s="38"/>
      <c r="N70" s="38"/>
      <c r="O70" s="38"/>
      <c r="P70" s="38"/>
      <c r="Q70" s="38"/>
      <c r="R70" s="38"/>
      <c r="S70" s="38"/>
      <c r="T70" s="95" t="s">
        <v>115</v>
      </c>
      <c r="U70" s="82" t="s">
        <v>83</v>
      </c>
      <c r="V70" s="423">
        <f>(V14+V17+V32+V57+V61+V63)</f>
        <v>0</v>
      </c>
      <c r="W70" s="424"/>
      <c r="X70" s="424"/>
      <c r="Y70" s="425"/>
    </row>
    <row r="71" spans="1:34" ht="12" customHeight="1" x14ac:dyDescent="0.2">
      <c r="A71" s="35"/>
      <c r="K71" s="38"/>
      <c r="L71" s="38"/>
      <c r="M71" s="38"/>
      <c r="N71" s="38"/>
      <c r="O71" s="38"/>
      <c r="P71" s="38"/>
      <c r="Q71" s="38"/>
      <c r="R71" s="38"/>
      <c r="S71" s="38"/>
      <c r="T71" s="95"/>
      <c r="U71" s="82"/>
      <c r="V71" s="121"/>
      <c r="W71" s="121"/>
      <c r="X71" s="121"/>
      <c r="Y71" s="121"/>
    </row>
    <row r="72" spans="1:34" s="13" customFormat="1" ht="7.5" customHeight="1" thickBot="1" x14ac:dyDescent="0.25">
      <c r="A72" s="71"/>
      <c r="B72" s="71"/>
      <c r="C72" s="71"/>
      <c r="D72" s="71"/>
      <c r="E72" s="71"/>
      <c r="F72" s="71"/>
      <c r="G72" s="71"/>
      <c r="H72" s="71"/>
      <c r="I72" s="71"/>
      <c r="J72" s="71"/>
      <c r="K72" s="71"/>
      <c r="L72" s="71"/>
      <c r="M72" s="71"/>
      <c r="N72" s="71"/>
      <c r="O72" s="71"/>
      <c r="P72" s="71"/>
      <c r="Q72" s="71"/>
      <c r="R72" s="71"/>
      <c r="S72" s="71"/>
      <c r="T72" s="85"/>
      <c r="U72" s="71"/>
      <c r="V72" s="71"/>
      <c r="W72" s="71"/>
      <c r="X72" s="71"/>
      <c r="Y72" s="71"/>
    </row>
    <row r="73" spans="1:34" s="13" customFormat="1" x14ac:dyDescent="0.2">
      <c r="A73" s="54" t="s">
        <v>77</v>
      </c>
      <c r="L73" s="329" t="str">
        <f>'Change Order'!K61</f>
        <v>2019-SEP</v>
      </c>
      <c r="M73" s="329"/>
      <c r="N73" s="329"/>
      <c r="T73" s="38"/>
      <c r="Y73" s="72" t="s">
        <v>157</v>
      </c>
    </row>
  </sheetData>
  <sheetProtection password="FD2B" sheet="1" objects="1" scenarios="1"/>
  <mergeCells count="89">
    <mergeCell ref="V34:Y34"/>
    <mergeCell ref="L37:O37"/>
    <mergeCell ref="Q37:T37"/>
    <mergeCell ref="L40:O40"/>
    <mergeCell ref="Q40:T40"/>
    <mergeCell ref="L73:N73"/>
    <mergeCell ref="L66:O66"/>
    <mergeCell ref="Q66:T66"/>
    <mergeCell ref="L67:O67"/>
    <mergeCell ref="Q67:T67"/>
    <mergeCell ref="Q53:T53"/>
    <mergeCell ref="Q57:T57"/>
    <mergeCell ref="L59:O59"/>
    <mergeCell ref="Q59:T59"/>
    <mergeCell ref="C51:K51"/>
    <mergeCell ref="Q51:T51"/>
    <mergeCell ref="L55:O55"/>
    <mergeCell ref="A57:J57"/>
    <mergeCell ref="L57:O57"/>
    <mergeCell ref="C53:K53"/>
    <mergeCell ref="L53:O53"/>
    <mergeCell ref="C52:K52"/>
    <mergeCell ref="Q52:T52"/>
    <mergeCell ref="V70:Y70"/>
    <mergeCell ref="N63:O63"/>
    <mergeCell ref="Q63:T63"/>
    <mergeCell ref="V63:Y63"/>
    <mergeCell ref="V57:Y57"/>
    <mergeCell ref="V59:Y59"/>
    <mergeCell ref="Q61:T61"/>
    <mergeCell ref="V61:Y61"/>
    <mergeCell ref="L43:O43"/>
    <mergeCell ref="Q43:T43"/>
    <mergeCell ref="L45:O45"/>
    <mergeCell ref="Q45:T45"/>
    <mergeCell ref="C50:K50"/>
    <mergeCell ref="L50:O50"/>
    <mergeCell ref="Q50:T50"/>
    <mergeCell ref="Q46:T46"/>
    <mergeCell ref="Q47:T47"/>
    <mergeCell ref="C46:K46"/>
    <mergeCell ref="C47:K47"/>
    <mergeCell ref="A32:J32"/>
    <mergeCell ref="L32:O32"/>
    <mergeCell ref="Q32:T32"/>
    <mergeCell ref="L34:O34"/>
    <mergeCell ref="Q34:T34"/>
    <mergeCell ref="L19:O19"/>
    <mergeCell ref="Q19:T19"/>
    <mergeCell ref="V19:Y19"/>
    <mergeCell ref="V32:Y32"/>
    <mergeCell ref="L22:O22"/>
    <mergeCell ref="Q22:T22"/>
    <mergeCell ref="L25:O25"/>
    <mergeCell ref="Q25:T25"/>
    <mergeCell ref="L28:O28"/>
    <mergeCell ref="Q28:T28"/>
    <mergeCell ref="L30:O30"/>
    <mergeCell ref="Q11:T11"/>
    <mergeCell ref="V11:Y11"/>
    <mergeCell ref="Q14:T14"/>
    <mergeCell ref="V14:Y14"/>
    <mergeCell ref="Q17:T17"/>
    <mergeCell ref="V17:Y17"/>
    <mergeCell ref="B9:L9"/>
    <mergeCell ref="B6:L6"/>
    <mergeCell ref="N6:P6"/>
    <mergeCell ref="Q6:T6"/>
    <mergeCell ref="A7:D7"/>
    <mergeCell ref="N7:Q7"/>
    <mergeCell ref="R7:T7"/>
    <mergeCell ref="A8:L8"/>
    <mergeCell ref="R8:T8"/>
    <mergeCell ref="E7:L7"/>
    <mergeCell ref="Q9:Y9"/>
    <mergeCell ref="U7:V7"/>
    <mergeCell ref="W7:Y7"/>
    <mergeCell ref="U8:V8"/>
    <mergeCell ref="W8:Y8"/>
    <mergeCell ref="U6:V6"/>
    <mergeCell ref="W6:Y6"/>
    <mergeCell ref="A1:Y1"/>
    <mergeCell ref="A2:Y2"/>
    <mergeCell ref="A4:L4"/>
    <mergeCell ref="N4:Y4"/>
    <mergeCell ref="B5:L5"/>
    <mergeCell ref="Q5:T5"/>
    <mergeCell ref="U5:V5"/>
    <mergeCell ref="W5:Y5"/>
  </mergeCells>
  <printOptions horizontalCentered="1"/>
  <pageMargins left="0.5" right="0.5" top="0.5" bottom="0.25" header="0" footer="0"/>
  <pageSetup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31"/>
  <sheetViews>
    <sheetView showZeros="0" zoomScaleNormal="100" zoomScalePageLayoutView="150" workbookViewId="0">
      <selection activeCell="B5" sqref="B5:L5"/>
    </sheetView>
  </sheetViews>
  <sheetFormatPr defaultRowHeight="12.75" x14ac:dyDescent="0.2"/>
  <cols>
    <col min="1" max="5" width="3.7109375" style="13" customWidth="1"/>
    <col min="6" max="6" width="3.85546875" style="13" customWidth="1"/>
    <col min="7" max="18" width="3.7109375" style="13" customWidth="1"/>
    <col min="19" max="19" width="4.28515625" style="13" customWidth="1"/>
    <col min="20" max="20" width="3.7109375" style="38" customWidth="1"/>
    <col min="21" max="25" width="3.7109375" style="13" customWidth="1"/>
    <col min="26" max="26" width="3.7109375" style="47" customWidth="1"/>
    <col min="27" max="41" width="3.7109375" style="98" customWidth="1"/>
    <col min="42" max="54" width="3.7109375" style="13" customWidth="1"/>
    <col min="55" max="59" width="3.7109375" customWidth="1"/>
  </cols>
  <sheetData>
    <row r="1" spans="1:54" ht="19.5" x14ac:dyDescent="0.3">
      <c r="A1" s="333" t="s">
        <v>95</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6.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AA3" s="99"/>
      <c r="AB3" s="99"/>
    </row>
    <row r="4" spans="1:54" ht="12" customHeight="1" x14ac:dyDescent="0.2">
      <c r="A4" s="402" t="s">
        <v>51</v>
      </c>
      <c r="B4" s="402"/>
      <c r="C4" s="402"/>
      <c r="D4" s="402"/>
      <c r="E4" s="402"/>
      <c r="F4" s="402"/>
      <c r="G4" s="402"/>
      <c r="H4" s="402"/>
      <c r="I4" s="402"/>
      <c r="J4" s="402"/>
      <c r="K4" s="402"/>
      <c r="L4" s="402"/>
      <c r="M4" s="55"/>
      <c r="N4" s="391" t="s">
        <v>27</v>
      </c>
      <c r="O4" s="391"/>
      <c r="P4" s="391"/>
      <c r="Q4" s="391"/>
      <c r="R4" s="391"/>
      <c r="S4" s="391"/>
      <c r="T4" s="391"/>
      <c r="U4" s="391"/>
      <c r="V4" s="391"/>
      <c r="W4" s="391"/>
      <c r="X4" s="391"/>
      <c r="Y4" s="391"/>
      <c r="AA4" s="99"/>
      <c r="AB4" s="99"/>
    </row>
    <row r="5" spans="1:54" s="3" customFormat="1" ht="15.95" customHeight="1" x14ac:dyDescent="0.2">
      <c r="A5" s="28"/>
      <c r="B5" s="369"/>
      <c r="C5" s="369"/>
      <c r="D5" s="369"/>
      <c r="E5" s="369"/>
      <c r="F5" s="369"/>
      <c r="G5" s="369"/>
      <c r="H5" s="369"/>
      <c r="I5" s="369"/>
      <c r="J5" s="369"/>
      <c r="K5" s="369"/>
      <c r="L5" s="369"/>
      <c r="M5" s="40"/>
      <c r="N5" s="40"/>
      <c r="O5" s="40"/>
      <c r="P5" s="92"/>
      <c r="Q5" s="384"/>
      <c r="R5" s="384"/>
      <c r="S5" s="384"/>
      <c r="T5" s="384"/>
      <c r="U5" s="396"/>
      <c r="V5" s="396"/>
      <c r="W5" s="396"/>
      <c r="X5" s="396"/>
      <c r="Y5" s="396"/>
      <c r="Z5" s="50"/>
      <c r="AA5" s="91"/>
      <c r="AB5" s="91"/>
      <c r="AC5" s="91"/>
      <c r="AD5" s="91"/>
      <c r="AE5" s="91"/>
      <c r="AF5" s="91"/>
      <c r="AG5" s="91"/>
      <c r="AH5" s="91"/>
      <c r="AI5" s="91"/>
      <c r="AJ5" s="91"/>
      <c r="AK5" s="91"/>
      <c r="AL5" s="91"/>
      <c r="AM5" s="91"/>
      <c r="AN5" s="91"/>
      <c r="AO5" s="91"/>
      <c r="AP5" s="40"/>
      <c r="AQ5" s="40"/>
      <c r="AR5" s="40"/>
      <c r="AS5" s="40"/>
      <c r="AT5" s="40"/>
      <c r="AU5" s="40"/>
      <c r="AV5" s="40"/>
      <c r="AW5" s="40"/>
      <c r="AX5" s="40"/>
      <c r="AY5" s="40"/>
      <c r="AZ5" s="40"/>
      <c r="BA5" s="40"/>
      <c r="BB5" s="40"/>
    </row>
    <row r="6" spans="1:54" s="3" customFormat="1" ht="15.95" customHeight="1" x14ac:dyDescent="0.2">
      <c r="A6" s="14"/>
      <c r="B6" s="370"/>
      <c r="C6" s="370"/>
      <c r="D6" s="370"/>
      <c r="E6" s="370"/>
      <c r="F6" s="370"/>
      <c r="G6" s="370"/>
      <c r="H6" s="370"/>
      <c r="I6" s="370"/>
      <c r="J6" s="370"/>
      <c r="K6" s="370"/>
      <c r="L6" s="370"/>
      <c r="M6" s="40"/>
      <c r="N6" s="391"/>
      <c r="O6" s="391"/>
      <c r="P6" s="391"/>
      <c r="Q6" s="405" t="s">
        <v>20</v>
      </c>
      <c r="R6" s="405"/>
      <c r="S6" s="405"/>
      <c r="T6" s="405"/>
      <c r="U6" s="405" t="s">
        <v>21</v>
      </c>
      <c r="V6" s="405"/>
      <c r="W6" s="405" t="s">
        <v>40</v>
      </c>
      <c r="X6" s="405"/>
      <c r="Y6" s="405"/>
      <c r="Z6" s="50"/>
      <c r="AA6" s="91"/>
      <c r="AB6" s="91"/>
      <c r="AC6" s="91"/>
      <c r="AD6" s="91"/>
      <c r="AE6" s="91"/>
      <c r="AF6" s="91"/>
      <c r="AG6" s="91"/>
      <c r="AH6" s="91"/>
      <c r="AI6" s="91"/>
      <c r="AJ6" s="91"/>
      <c r="AK6" s="91"/>
      <c r="AL6" s="91"/>
      <c r="AM6" s="91"/>
      <c r="AN6" s="91"/>
      <c r="AO6" s="91"/>
      <c r="AP6" s="40"/>
      <c r="AQ6" s="40"/>
      <c r="AR6" s="40"/>
      <c r="AS6" s="40"/>
      <c r="AT6" s="40"/>
      <c r="AU6" s="40"/>
      <c r="AV6" s="40"/>
      <c r="AW6" s="40"/>
      <c r="AX6" s="40"/>
      <c r="AY6" s="40"/>
      <c r="AZ6" s="40"/>
      <c r="BA6" s="40"/>
      <c r="BB6" s="40"/>
    </row>
    <row r="7" spans="1:54" s="3" customFormat="1" ht="15.95" customHeight="1" x14ac:dyDescent="0.2">
      <c r="A7" s="391" t="s">
        <v>121</v>
      </c>
      <c r="B7" s="391"/>
      <c r="C7" s="391"/>
      <c r="D7" s="391"/>
      <c r="E7" s="364"/>
      <c r="F7" s="364"/>
      <c r="G7" s="364"/>
      <c r="H7" s="364"/>
      <c r="I7" s="364"/>
      <c r="J7" s="364"/>
      <c r="K7" s="364"/>
      <c r="L7" s="364"/>
      <c r="M7" s="40"/>
      <c r="N7" s="391" t="s">
        <v>79</v>
      </c>
      <c r="O7" s="391"/>
      <c r="P7" s="391"/>
      <c r="Q7" s="391"/>
      <c r="R7" s="483"/>
      <c r="S7" s="483"/>
      <c r="T7" s="483"/>
      <c r="U7" s="455">
        <f>U5</f>
        <v>0</v>
      </c>
      <c r="V7" s="455"/>
      <c r="W7" s="455">
        <f>W5</f>
        <v>0</v>
      </c>
      <c r="X7" s="455"/>
      <c r="Y7" s="455"/>
      <c r="Z7" s="50"/>
      <c r="AA7" s="91"/>
      <c r="AB7" s="91"/>
      <c r="AC7" s="91"/>
      <c r="AD7" s="91"/>
      <c r="AE7" s="91"/>
      <c r="AF7" s="91"/>
      <c r="AG7" s="91"/>
      <c r="AH7" s="91"/>
      <c r="AI7" s="91"/>
      <c r="AJ7" s="91"/>
      <c r="AK7" s="91"/>
      <c r="AL7" s="91"/>
      <c r="AM7" s="91"/>
      <c r="AN7" s="91"/>
      <c r="AO7" s="91"/>
      <c r="AP7" s="40"/>
      <c r="AQ7" s="40"/>
      <c r="AR7" s="40"/>
      <c r="AS7" s="40"/>
      <c r="AT7" s="40"/>
      <c r="AU7" s="40"/>
      <c r="AV7" s="40"/>
      <c r="AW7" s="40"/>
      <c r="AX7" s="40"/>
      <c r="AY7" s="40"/>
      <c r="AZ7" s="40"/>
      <c r="BA7" s="40"/>
      <c r="BB7" s="40"/>
    </row>
    <row r="8" spans="1:54" s="3" customFormat="1" ht="12" customHeight="1" x14ac:dyDescent="0.2">
      <c r="A8" s="391" t="s">
        <v>85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91"/>
      <c r="AB8" s="91"/>
      <c r="AC8" s="91"/>
      <c r="AD8" s="91"/>
      <c r="AE8" s="91"/>
      <c r="AF8" s="91"/>
      <c r="AG8" s="91"/>
      <c r="AH8" s="91"/>
      <c r="AI8" s="91"/>
      <c r="AJ8" s="91"/>
      <c r="AK8" s="91"/>
      <c r="AL8" s="91"/>
      <c r="AM8" s="91"/>
      <c r="AN8" s="91"/>
      <c r="AO8" s="91"/>
      <c r="AP8" s="40"/>
      <c r="AQ8" s="40"/>
      <c r="AR8" s="40"/>
      <c r="AS8" s="40"/>
      <c r="AT8" s="40"/>
      <c r="AU8" s="40"/>
      <c r="AV8" s="40"/>
      <c r="AW8" s="40"/>
      <c r="AX8" s="40"/>
      <c r="AY8" s="40"/>
      <c r="AZ8" s="40"/>
      <c r="BA8" s="40"/>
      <c r="BB8" s="40"/>
    </row>
    <row r="9" spans="1:54" s="3" customFormat="1" ht="15.95" customHeight="1" x14ac:dyDescent="0.2">
      <c r="A9" s="92"/>
      <c r="B9" s="369"/>
      <c r="C9" s="369"/>
      <c r="D9" s="369"/>
      <c r="E9" s="369"/>
      <c r="F9" s="369"/>
      <c r="G9" s="369"/>
      <c r="H9" s="369"/>
      <c r="I9" s="369"/>
      <c r="J9" s="369"/>
      <c r="K9" s="369"/>
      <c r="L9" s="369"/>
      <c r="M9" s="40"/>
      <c r="N9" s="257" t="s">
        <v>235</v>
      </c>
      <c r="O9" s="257"/>
      <c r="P9" s="257"/>
      <c r="Q9" s="399"/>
      <c r="R9" s="399"/>
      <c r="S9" s="399"/>
      <c r="T9" s="399"/>
      <c r="U9" s="399"/>
      <c r="V9" s="399"/>
      <c r="W9" s="399"/>
      <c r="X9" s="399"/>
      <c r="Y9" s="399"/>
      <c r="Z9" s="50"/>
      <c r="AA9" s="101"/>
      <c r="AB9" s="101"/>
      <c r="AC9" s="101"/>
      <c r="AD9" s="101"/>
      <c r="AE9" s="91"/>
      <c r="AF9" s="101"/>
      <c r="AG9" s="101"/>
      <c r="AH9" s="101"/>
      <c r="AI9" s="101"/>
      <c r="AJ9" s="91"/>
      <c r="AK9" s="101"/>
      <c r="AL9" s="101"/>
      <c r="AM9" s="101"/>
      <c r="AN9" s="101"/>
      <c r="AO9" s="91"/>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9" customFormat="1" ht="15" customHeight="1" x14ac:dyDescent="0.2">
      <c r="A11" s="153" t="s">
        <v>183</v>
      </c>
      <c r="B11" s="164"/>
      <c r="C11" s="164"/>
      <c r="D11" s="164"/>
      <c r="E11" s="164"/>
      <c r="F11" s="164"/>
      <c r="G11" s="164"/>
      <c r="H11" s="164"/>
      <c r="I11" s="164"/>
      <c r="J11" s="164"/>
      <c r="K11" s="164"/>
      <c r="L11" s="162"/>
      <c r="M11" s="162"/>
      <c r="N11" s="162"/>
      <c r="O11" s="162"/>
      <c r="P11" s="164"/>
      <c r="Q11" s="164"/>
      <c r="R11" s="164"/>
      <c r="S11" s="164"/>
      <c r="T11" s="164"/>
      <c r="U11" s="164"/>
      <c r="V11" s="164"/>
      <c r="W11" s="164"/>
      <c r="X11" s="164"/>
      <c r="Y11" s="164"/>
      <c r="Z11" s="106"/>
      <c r="AA11" s="107"/>
      <c r="AB11" s="107"/>
      <c r="AC11" s="107"/>
      <c r="AD11" s="107"/>
      <c r="AE11" s="107"/>
      <c r="AF11" s="107"/>
      <c r="AG11" s="107"/>
      <c r="AH11" s="107"/>
      <c r="AI11" s="107"/>
      <c r="AJ11" s="107"/>
      <c r="AK11" s="107"/>
      <c r="AL11" s="107"/>
      <c r="AM11" s="107"/>
      <c r="AN11" s="107"/>
      <c r="AO11" s="107"/>
      <c r="AP11" s="108"/>
      <c r="AQ11" s="108"/>
      <c r="AR11" s="108"/>
      <c r="AS11" s="108"/>
      <c r="AT11" s="108"/>
      <c r="AU11" s="108"/>
      <c r="AV11" s="108"/>
      <c r="AW11" s="108"/>
      <c r="AX11" s="108"/>
      <c r="AY11" s="108"/>
      <c r="AZ11" s="108"/>
      <c r="BA11" s="108"/>
      <c r="BB11" s="108"/>
    </row>
    <row r="12" spans="1:54" s="3" customFormat="1" ht="4.5" customHeight="1" x14ac:dyDescent="0.2">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50"/>
      <c r="AA12" s="91"/>
      <c r="AB12" s="91"/>
      <c r="AC12" s="91"/>
      <c r="AD12" s="91"/>
      <c r="AE12" s="91"/>
      <c r="AF12" s="91"/>
      <c r="AG12" s="91"/>
      <c r="AH12" s="91"/>
      <c r="AI12" s="91"/>
      <c r="AJ12" s="91"/>
      <c r="AK12" s="91"/>
      <c r="AL12" s="91"/>
      <c r="AM12" s="91"/>
      <c r="AN12" s="91"/>
      <c r="AO12" s="91"/>
      <c r="AP12" s="40"/>
      <c r="AQ12" s="40"/>
      <c r="AR12" s="40"/>
      <c r="AS12" s="40"/>
      <c r="AT12" s="40"/>
      <c r="AU12" s="40"/>
      <c r="AV12" s="40"/>
      <c r="AW12" s="40"/>
      <c r="AX12" s="40"/>
      <c r="AY12" s="40"/>
      <c r="AZ12" s="40"/>
      <c r="BA12" s="40"/>
      <c r="BB12" s="40"/>
    </row>
    <row r="13" spans="1:54" s="3" customFormat="1" ht="12" customHeight="1" x14ac:dyDescent="0.2">
      <c r="A13" s="39" t="s">
        <v>184</v>
      </c>
      <c r="C13" s="39"/>
      <c r="D13" s="39"/>
      <c r="E13" s="39"/>
      <c r="F13" s="39"/>
      <c r="G13" s="39"/>
      <c r="H13" s="39"/>
      <c r="I13" s="39"/>
      <c r="J13" s="39"/>
      <c r="K13" s="39"/>
      <c r="L13" s="39"/>
      <c r="M13" s="39"/>
      <c r="N13" s="39"/>
      <c r="O13" s="39"/>
      <c r="P13" s="39"/>
      <c r="Q13" s="39"/>
      <c r="R13" s="39"/>
      <c r="S13" s="39"/>
      <c r="T13" s="39"/>
      <c r="U13" s="39"/>
      <c r="V13" s="39"/>
      <c r="W13" s="39"/>
      <c r="X13" s="39"/>
      <c r="Y13" s="39"/>
      <c r="Z13" s="50"/>
      <c r="AA13" s="91"/>
      <c r="AB13" s="91"/>
      <c r="AC13" s="91"/>
      <c r="AD13" s="91"/>
      <c r="AE13" s="91"/>
      <c r="AF13" s="91"/>
      <c r="AG13" s="91"/>
      <c r="AH13" s="91"/>
      <c r="AI13" s="91"/>
      <c r="AJ13" s="91"/>
      <c r="AK13" s="91"/>
      <c r="AL13" s="91"/>
      <c r="AM13" s="91"/>
      <c r="AN13" s="91"/>
      <c r="AO13" s="91"/>
      <c r="AP13" s="40"/>
      <c r="AQ13" s="40"/>
      <c r="AR13" s="40"/>
      <c r="AS13" s="40"/>
      <c r="AT13" s="40"/>
      <c r="AU13" s="40"/>
      <c r="AV13" s="40"/>
      <c r="AW13" s="40"/>
      <c r="AX13" s="40"/>
      <c r="AY13" s="40"/>
      <c r="AZ13" s="40"/>
      <c r="BA13" s="40"/>
      <c r="BB13" s="40"/>
    </row>
    <row r="14" spans="1:54" s="3" customFormat="1" ht="12.75" customHeight="1" x14ac:dyDescent="0.2">
      <c r="A14" s="91"/>
      <c r="B14" s="473"/>
      <c r="C14" s="473"/>
      <c r="D14" s="473"/>
      <c r="E14" s="473"/>
      <c r="F14" s="473"/>
      <c r="H14" s="475"/>
      <c r="I14" s="475"/>
      <c r="J14" s="35" t="s">
        <v>233</v>
      </c>
      <c r="K14" s="63"/>
      <c r="L14" s="476"/>
      <c r="M14" s="476"/>
      <c r="N14" s="476"/>
      <c r="O14" s="476"/>
      <c r="P14" s="35" t="s">
        <v>234</v>
      </c>
      <c r="Q14" s="13"/>
      <c r="R14" s="470">
        <f>ROUND((H14*L14),2)</f>
        <v>0</v>
      </c>
      <c r="S14" s="470"/>
      <c r="T14" s="470"/>
      <c r="U14" s="94"/>
      <c r="V14" s="94"/>
      <c r="W14" s="94"/>
      <c r="X14" s="94"/>
      <c r="Y14" s="94"/>
      <c r="Z14" s="50"/>
      <c r="AA14" s="91"/>
      <c r="AY14" s="94"/>
    </row>
    <row r="15" spans="1:54" s="3" customFormat="1" ht="12.75" customHeight="1" x14ac:dyDescent="0.2">
      <c r="A15" s="91"/>
      <c r="B15" s="464"/>
      <c r="C15" s="464"/>
      <c r="D15" s="464"/>
      <c r="E15" s="464"/>
      <c r="F15" s="464"/>
      <c r="H15" s="477"/>
      <c r="I15" s="477"/>
      <c r="J15" s="35" t="s">
        <v>233</v>
      </c>
      <c r="K15" s="63"/>
      <c r="L15" s="474"/>
      <c r="M15" s="474"/>
      <c r="N15" s="474"/>
      <c r="O15" s="474"/>
      <c r="P15" s="35" t="s">
        <v>234</v>
      </c>
      <c r="Q15" s="13"/>
      <c r="R15" s="470">
        <f>ROUND((H15*L15),2)</f>
        <v>0</v>
      </c>
      <c r="S15" s="470"/>
      <c r="T15" s="470"/>
      <c r="U15" s="94"/>
      <c r="V15" s="94"/>
      <c r="W15" s="94"/>
      <c r="X15" s="94"/>
      <c r="Y15" s="40"/>
      <c r="Z15" s="50"/>
      <c r="AA15" s="91"/>
      <c r="AY15" s="40"/>
    </row>
    <row r="16" spans="1:54" s="3" customFormat="1" ht="12.75" customHeight="1" x14ac:dyDescent="0.2">
      <c r="A16" s="91"/>
      <c r="B16" s="464"/>
      <c r="C16" s="464"/>
      <c r="D16" s="464"/>
      <c r="E16" s="464"/>
      <c r="F16" s="464"/>
      <c r="H16" s="477"/>
      <c r="I16" s="477"/>
      <c r="J16" s="35" t="s">
        <v>233</v>
      </c>
      <c r="K16" s="63"/>
      <c r="L16" s="474"/>
      <c r="M16" s="474"/>
      <c r="N16" s="474"/>
      <c r="O16" s="474"/>
      <c r="P16" s="35" t="s">
        <v>234</v>
      </c>
      <c r="Q16" s="13"/>
      <c r="R16" s="470">
        <f>ROUND((H16*L16),2)</f>
        <v>0</v>
      </c>
      <c r="S16" s="470"/>
      <c r="T16" s="470"/>
      <c r="U16" s="94"/>
      <c r="V16" s="94"/>
      <c r="W16" s="94"/>
      <c r="X16" s="94"/>
      <c r="Y16" s="94"/>
      <c r="Z16" s="50"/>
      <c r="AA16" s="91"/>
      <c r="AY16" s="94"/>
    </row>
    <row r="17" spans="1:54" s="3" customFormat="1" ht="12.75" customHeight="1" x14ac:dyDescent="0.2">
      <c r="A17" s="91"/>
      <c r="B17" s="464"/>
      <c r="C17" s="464"/>
      <c r="D17" s="464"/>
      <c r="E17" s="464"/>
      <c r="F17" s="464"/>
      <c r="H17" s="477"/>
      <c r="I17" s="477"/>
      <c r="J17" s="35" t="s">
        <v>233</v>
      </c>
      <c r="K17" s="63"/>
      <c r="L17" s="474"/>
      <c r="M17" s="474"/>
      <c r="N17" s="474"/>
      <c r="O17" s="474"/>
      <c r="P17" s="35" t="s">
        <v>234</v>
      </c>
      <c r="Q17" s="13"/>
      <c r="R17" s="470">
        <f>ROUND((H17*L17),2)</f>
        <v>0</v>
      </c>
      <c r="S17" s="470"/>
      <c r="T17" s="470"/>
      <c r="U17" s="94"/>
      <c r="V17" s="481">
        <f>SUM(R14:R17)</f>
        <v>0</v>
      </c>
      <c r="W17" s="481"/>
      <c r="X17" s="481"/>
      <c r="Y17" s="481"/>
      <c r="Z17" s="50"/>
      <c r="AA17" s="40"/>
    </row>
    <row r="18" spans="1:54" s="3" customFormat="1" ht="4.5" customHeight="1" x14ac:dyDescent="0.2">
      <c r="A18" s="39"/>
      <c r="B18" s="39"/>
      <c r="H18" s="39"/>
      <c r="I18" s="39"/>
      <c r="J18" s="39"/>
      <c r="K18" s="39"/>
      <c r="L18" s="39"/>
      <c r="M18" s="39"/>
      <c r="N18" s="39"/>
      <c r="O18" s="39"/>
      <c r="P18" s="39"/>
      <c r="Q18" s="39"/>
      <c r="R18" s="39"/>
      <c r="S18" s="39"/>
      <c r="T18" s="39"/>
      <c r="U18" s="39"/>
      <c r="V18" s="39"/>
      <c r="W18" s="39"/>
      <c r="X18" s="39"/>
      <c r="Y18" s="39"/>
      <c r="Z18" s="50"/>
      <c r="AA18" s="91"/>
    </row>
    <row r="19" spans="1:54" s="3" customFormat="1" ht="12" customHeight="1" x14ac:dyDescent="0.2">
      <c r="A19" s="39" t="s">
        <v>58</v>
      </c>
      <c r="H19" s="39"/>
      <c r="I19" s="39"/>
      <c r="J19" s="39"/>
      <c r="K19" s="39"/>
      <c r="L19" s="39"/>
      <c r="M19" s="39"/>
      <c r="N19" s="39"/>
      <c r="O19" s="39"/>
      <c r="P19" s="39"/>
      <c r="Q19" s="39"/>
      <c r="R19" s="39"/>
      <c r="S19" s="39"/>
      <c r="T19" s="39"/>
      <c r="U19" s="39"/>
      <c r="V19" s="39"/>
      <c r="W19" s="39"/>
      <c r="X19" s="39"/>
      <c r="Y19" s="39"/>
      <c r="Z19" s="50"/>
      <c r="AA19" s="91"/>
    </row>
    <row r="20" spans="1:54" x14ac:dyDescent="0.2">
      <c r="A20" s="91"/>
      <c r="B20" s="473"/>
      <c r="C20" s="473"/>
      <c r="D20" s="473"/>
      <c r="E20" s="473"/>
      <c r="F20" s="473"/>
      <c r="H20" s="475"/>
      <c r="I20" s="475"/>
      <c r="J20" s="35" t="s">
        <v>233</v>
      </c>
      <c r="K20" s="63"/>
      <c r="L20" s="476"/>
      <c r="M20" s="476"/>
      <c r="N20" s="476"/>
      <c r="O20" s="476"/>
      <c r="P20" s="35" t="s">
        <v>234</v>
      </c>
      <c r="R20" s="470">
        <f>ROUND((H20*L20),2)</f>
        <v>0</v>
      </c>
      <c r="S20" s="470"/>
      <c r="T20" s="470"/>
      <c r="U20" s="94"/>
      <c r="V20" s="94"/>
      <c r="W20" s="94"/>
      <c r="X20" s="94"/>
      <c r="Y20" s="94"/>
    </row>
    <row r="21" spans="1:54" x14ac:dyDescent="0.2">
      <c r="A21" s="91"/>
      <c r="B21" s="464"/>
      <c r="C21" s="464"/>
      <c r="D21" s="464"/>
      <c r="E21" s="464"/>
      <c r="F21" s="464"/>
      <c r="H21" s="477"/>
      <c r="I21" s="477"/>
      <c r="J21" s="35" t="s">
        <v>233</v>
      </c>
      <c r="K21" s="63"/>
      <c r="L21" s="474"/>
      <c r="M21" s="474"/>
      <c r="N21" s="474"/>
      <c r="O21" s="474"/>
      <c r="P21" s="35" t="s">
        <v>234</v>
      </c>
      <c r="R21" s="470">
        <f>ROUND((H21*L21),2)</f>
        <v>0</v>
      </c>
      <c r="S21" s="470"/>
      <c r="T21" s="470"/>
      <c r="U21" s="94"/>
      <c r="Y21" s="94"/>
    </row>
    <row r="22" spans="1:54" x14ac:dyDescent="0.2">
      <c r="A22" s="91"/>
      <c r="B22" s="464"/>
      <c r="C22" s="464"/>
      <c r="D22" s="464"/>
      <c r="E22" s="464"/>
      <c r="F22" s="464"/>
      <c r="H22" s="477"/>
      <c r="I22" s="477"/>
      <c r="J22" s="35" t="s">
        <v>233</v>
      </c>
      <c r="K22" s="63"/>
      <c r="L22" s="474"/>
      <c r="M22" s="474"/>
      <c r="N22" s="474"/>
      <c r="O22" s="474"/>
      <c r="P22" s="35" t="s">
        <v>234</v>
      </c>
      <c r="R22" s="470">
        <f>ROUND((H22*L22),2)</f>
        <v>0</v>
      </c>
      <c r="S22" s="470"/>
      <c r="T22" s="470"/>
      <c r="U22" s="94"/>
      <c r="V22" s="94"/>
      <c r="W22" s="94"/>
      <c r="X22" s="94"/>
      <c r="Y22" s="94"/>
    </row>
    <row r="23" spans="1:54" x14ac:dyDescent="0.2">
      <c r="A23" s="91"/>
      <c r="B23" s="464"/>
      <c r="C23" s="464"/>
      <c r="D23" s="464"/>
      <c r="E23" s="464"/>
      <c r="F23" s="464"/>
      <c r="G23" s="146"/>
      <c r="H23" s="477"/>
      <c r="I23" s="477"/>
      <c r="J23" s="35" t="s">
        <v>233</v>
      </c>
      <c r="K23" s="63"/>
      <c r="L23" s="474"/>
      <c r="M23" s="474"/>
      <c r="N23" s="474"/>
      <c r="O23" s="474"/>
      <c r="P23" s="35" t="s">
        <v>234</v>
      </c>
      <c r="R23" s="470">
        <f>ROUND((H23*L23),2)</f>
        <v>0</v>
      </c>
      <c r="S23" s="470"/>
      <c r="T23" s="470"/>
      <c r="U23" s="94"/>
      <c r="V23" s="481">
        <f>SUM(R20:R23)</f>
        <v>0</v>
      </c>
      <c r="W23" s="481"/>
      <c r="X23" s="481"/>
      <c r="Y23" s="481"/>
    </row>
    <row r="24" spans="1:54" s="31" customFormat="1" ht="7.5" customHeight="1" x14ac:dyDescent="0.2">
      <c r="A24" s="166"/>
      <c r="B24" s="167"/>
      <c r="C24" s="168"/>
      <c r="D24" s="168"/>
      <c r="E24" s="166"/>
      <c r="F24" s="169"/>
      <c r="G24" s="170"/>
      <c r="H24" s="152"/>
      <c r="I24" s="152"/>
      <c r="J24" s="152"/>
      <c r="K24" s="152"/>
      <c r="L24" s="166"/>
      <c r="M24" s="169"/>
      <c r="N24" s="170"/>
      <c r="O24" s="171"/>
      <c r="P24" s="171"/>
      <c r="Q24" s="171"/>
      <c r="R24" s="172"/>
      <c r="S24" s="172"/>
      <c r="T24" s="172"/>
      <c r="U24" s="173"/>
      <c r="V24" s="152"/>
      <c r="W24" s="152"/>
      <c r="X24" s="152"/>
      <c r="Y24" s="152"/>
      <c r="Z24" s="47"/>
      <c r="AA24" s="98"/>
      <c r="AB24" s="98"/>
      <c r="AC24" s="98"/>
      <c r="AD24" s="98"/>
      <c r="AE24" s="98"/>
      <c r="AF24" s="98"/>
      <c r="AG24" s="98"/>
      <c r="AH24" s="98"/>
      <c r="AI24" s="98"/>
      <c r="AJ24" s="98"/>
      <c r="AK24" s="98"/>
      <c r="AL24" s="98"/>
      <c r="AM24" s="98"/>
      <c r="AN24" s="98"/>
      <c r="AO24" s="98"/>
      <c r="AP24" s="47"/>
      <c r="AQ24" s="47"/>
      <c r="AR24" s="47"/>
      <c r="AS24" s="47"/>
      <c r="AT24" s="47"/>
      <c r="AU24" s="47"/>
      <c r="AV24" s="47"/>
      <c r="AW24" s="47"/>
      <c r="AX24" s="47"/>
      <c r="AY24" s="47"/>
      <c r="AZ24" s="47"/>
      <c r="BA24" s="47"/>
      <c r="BB24" s="47"/>
    </row>
    <row r="25" spans="1:54" s="89" customFormat="1" ht="15" customHeight="1" x14ac:dyDescent="0.2">
      <c r="A25" s="153" t="s">
        <v>179</v>
      </c>
      <c r="B25" s="154"/>
      <c r="C25" s="155"/>
      <c r="D25" s="155"/>
      <c r="E25" s="156"/>
      <c r="F25" s="157"/>
      <c r="G25" s="158"/>
      <c r="H25" s="159"/>
      <c r="I25" s="159"/>
      <c r="J25" s="159"/>
      <c r="K25" s="159"/>
      <c r="L25" s="163"/>
      <c r="M25" s="164"/>
      <c r="N25" s="164"/>
      <c r="O25" s="164"/>
      <c r="P25" s="164"/>
      <c r="Q25" s="164"/>
      <c r="R25" s="164"/>
      <c r="S25" s="164"/>
      <c r="T25" s="164"/>
      <c r="U25" s="164"/>
      <c r="V25" s="164"/>
      <c r="W25" s="164"/>
      <c r="X25" s="164"/>
      <c r="Y25" s="164"/>
      <c r="Z25" s="102"/>
      <c r="AA25" s="103"/>
      <c r="AB25" s="103"/>
      <c r="AC25" s="103"/>
      <c r="AD25" s="103"/>
      <c r="AE25" s="103"/>
      <c r="AF25" s="103"/>
      <c r="AG25" s="103"/>
      <c r="AH25" s="103"/>
      <c r="AI25" s="103"/>
      <c r="AJ25" s="103"/>
      <c r="AK25" s="103"/>
      <c r="AL25" s="103"/>
      <c r="AM25" s="103"/>
      <c r="AN25" s="103"/>
      <c r="AO25" s="103"/>
      <c r="AP25" s="105"/>
      <c r="AQ25" s="105"/>
      <c r="AR25" s="105"/>
      <c r="AS25" s="105"/>
      <c r="AT25" s="105"/>
      <c r="AU25" s="105"/>
      <c r="AV25" s="105"/>
      <c r="AW25" s="105"/>
      <c r="AX25" s="105"/>
      <c r="AY25" s="105"/>
      <c r="AZ25" s="105"/>
      <c r="BA25" s="105"/>
      <c r="BB25" s="105"/>
    </row>
    <row r="26" spans="1:54" ht="4.5" customHeight="1" x14ac:dyDescent="0.2">
      <c r="A26" s="40"/>
      <c r="B26" s="94"/>
      <c r="C26" s="94"/>
      <c r="D26" s="94"/>
      <c r="E26" s="94"/>
      <c r="F26" s="94"/>
      <c r="G26" s="94"/>
      <c r="H26" s="94"/>
      <c r="I26" s="94"/>
      <c r="J26" s="94"/>
      <c r="K26" s="94"/>
      <c r="L26" s="41"/>
      <c r="M26" s="94"/>
      <c r="N26" s="94"/>
      <c r="O26" s="94"/>
      <c r="P26" s="94"/>
      <c r="Q26" s="94"/>
      <c r="R26" s="94"/>
      <c r="S26" s="94"/>
      <c r="T26" s="94"/>
      <c r="U26" s="94"/>
      <c r="V26" s="94"/>
      <c r="W26" s="94"/>
      <c r="X26" s="94"/>
      <c r="Y26" s="94"/>
    </row>
    <row r="27" spans="1:54" s="31" customFormat="1" ht="21" customHeight="1" x14ac:dyDescent="0.2">
      <c r="A27" s="478" t="s">
        <v>236</v>
      </c>
      <c r="B27" s="478"/>
      <c r="C27" s="478"/>
      <c r="D27" s="478"/>
      <c r="E27" s="478"/>
      <c r="F27" s="185"/>
      <c r="G27" s="111"/>
      <c r="H27" s="479" t="s">
        <v>46</v>
      </c>
      <c r="I27" s="485"/>
      <c r="J27" s="485"/>
      <c r="K27" s="485"/>
      <c r="L27" s="486"/>
      <c r="M27" s="479" t="s">
        <v>181</v>
      </c>
      <c r="N27" s="485"/>
      <c r="O27" s="485"/>
      <c r="P27" s="485"/>
      <c r="Q27" s="486"/>
      <c r="R27" s="479" t="s">
        <v>52</v>
      </c>
      <c r="S27" s="480"/>
      <c r="T27" s="480"/>
      <c r="U27" s="480"/>
      <c r="V27" s="479" t="s">
        <v>45</v>
      </c>
      <c r="W27" s="480"/>
      <c r="X27" s="480"/>
      <c r="Y27" s="480"/>
      <c r="Z27" s="100"/>
      <c r="AA27" s="98"/>
      <c r="AB27" s="29"/>
      <c r="AC27" s="29"/>
    </row>
    <row r="28" spans="1:54" s="31" customFormat="1" ht="12" customHeight="1" x14ac:dyDescent="0.2">
      <c r="A28" s="441" t="s">
        <v>237</v>
      </c>
      <c r="B28" s="441"/>
      <c r="C28" s="441"/>
      <c r="D28" s="441"/>
      <c r="E28" s="430"/>
      <c r="F28" s="432" t="s">
        <v>42</v>
      </c>
      <c r="G28" s="430"/>
      <c r="H28" s="432" t="s">
        <v>43</v>
      </c>
      <c r="I28" s="472"/>
      <c r="J28" s="432" t="s">
        <v>44</v>
      </c>
      <c r="K28" s="487"/>
      <c r="L28" s="472"/>
      <c r="M28" s="432" t="s">
        <v>43</v>
      </c>
      <c r="N28" s="472"/>
      <c r="O28" s="432" t="s">
        <v>44</v>
      </c>
      <c r="P28" s="487"/>
      <c r="Q28" s="472"/>
      <c r="R28" s="432" t="s">
        <v>43</v>
      </c>
      <c r="S28" s="472"/>
      <c r="T28" s="432" t="s">
        <v>44</v>
      </c>
      <c r="U28" s="441"/>
      <c r="V28" s="432" t="s">
        <v>43</v>
      </c>
      <c r="W28" s="472"/>
      <c r="X28" s="432" t="s">
        <v>44</v>
      </c>
      <c r="Y28" s="441"/>
      <c r="Z28" s="101"/>
      <c r="AA28" s="98"/>
      <c r="AB28" s="98"/>
      <c r="AC28" s="98"/>
    </row>
    <row r="29" spans="1:54" s="31" customFormat="1" ht="12" customHeight="1" x14ac:dyDescent="0.2">
      <c r="A29" s="473"/>
      <c r="B29" s="473"/>
      <c r="C29" s="473"/>
      <c r="D29" s="473"/>
      <c r="E29" s="473"/>
      <c r="F29" s="466"/>
      <c r="G29" s="467"/>
      <c r="H29" s="482"/>
      <c r="I29" s="474"/>
      <c r="J29" s="470">
        <f>ROUND((F29*H29),2)</f>
        <v>0</v>
      </c>
      <c r="K29" s="470"/>
      <c r="L29" s="470"/>
      <c r="M29" s="482">
        <v>0</v>
      </c>
      <c r="N29" s="474"/>
      <c r="O29" s="470">
        <f>ROUND((F29*M29),2)</f>
        <v>0</v>
      </c>
      <c r="P29" s="470"/>
      <c r="Q29" s="470"/>
      <c r="R29" s="482"/>
      <c r="S29" s="474"/>
      <c r="T29" s="465">
        <f>ROUND((F29*R29),2)</f>
        <v>0</v>
      </c>
      <c r="U29" s="465"/>
      <c r="V29" s="482"/>
      <c r="W29" s="474"/>
      <c r="X29" s="465">
        <f>ROUND((F29*V29),2)</f>
        <v>0</v>
      </c>
      <c r="Y29" s="465"/>
      <c r="Z29" s="29"/>
      <c r="AA29" s="98"/>
      <c r="AB29" s="98"/>
      <c r="AC29" s="98"/>
    </row>
    <row r="30" spans="1:54" s="31" customFormat="1" ht="12" customHeight="1" x14ac:dyDescent="0.2">
      <c r="A30" s="464"/>
      <c r="B30" s="464"/>
      <c r="C30" s="464"/>
      <c r="D30" s="464"/>
      <c r="E30" s="464"/>
      <c r="F30" s="466"/>
      <c r="G30" s="467"/>
      <c r="H30" s="468"/>
      <c r="I30" s="469"/>
      <c r="J30" s="470">
        <f>ROUND((F30*H30),2)</f>
        <v>0</v>
      </c>
      <c r="K30" s="470"/>
      <c r="L30" s="470"/>
      <c r="M30" s="468"/>
      <c r="N30" s="469"/>
      <c r="O30" s="470">
        <f t="shared" ref="O30:O36" si="0">ROUND((F30*M30),2)</f>
        <v>0</v>
      </c>
      <c r="P30" s="470"/>
      <c r="Q30" s="470"/>
      <c r="R30" s="468"/>
      <c r="S30" s="469"/>
      <c r="T30" s="465">
        <f t="shared" ref="T30:T36" si="1">ROUND((F30*R30),2)</f>
        <v>0</v>
      </c>
      <c r="U30" s="465"/>
      <c r="V30" s="468"/>
      <c r="W30" s="469"/>
      <c r="X30" s="465">
        <f t="shared" ref="X30:X36" si="2">ROUND((F30*V30),2)</f>
        <v>0</v>
      </c>
      <c r="Y30" s="465"/>
      <c r="Z30" s="29"/>
      <c r="AA30" s="98"/>
      <c r="AB30" s="98"/>
      <c r="AC30" s="98"/>
    </row>
    <row r="31" spans="1:54" s="31" customFormat="1" ht="12" customHeight="1" x14ac:dyDescent="0.2">
      <c r="A31" s="464"/>
      <c r="B31" s="464"/>
      <c r="C31" s="464"/>
      <c r="D31" s="464"/>
      <c r="E31" s="464"/>
      <c r="F31" s="466"/>
      <c r="G31" s="467"/>
      <c r="H31" s="468"/>
      <c r="I31" s="469"/>
      <c r="J31" s="470">
        <f t="shared" ref="J31:J36" si="3">ROUND((F31*H31),2)</f>
        <v>0</v>
      </c>
      <c r="K31" s="470"/>
      <c r="L31" s="470"/>
      <c r="M31" s="468"/>
      <c r="N31" s="469"/>
      <c r="O31" s="470">
        <f t="shared" si="0"/>
        <v>0</v>
      </c>
      <c r="P31" s="470"/>
      <c r="Q31" s="470"/>
      <c r="R31" s="468"/>
      <c r="S31" s="469"/>
      <c r="T31" s="465">
        <f t="shared" si="1"/>
        <v>0</v>
      </c>
      <c r="U31" s="465"/>
      <c r="V31" s="468"/>
      <c r="W31" s="469"/>
      <c r="X31" s="465">
        <f t="shared" si="2"/>
        <v>0</v>
      </c>
      <c r="Y31" s="465"/>
      <c r="Z31" s="29"/>
      <c r="AA31" s="98"/>
      <c r="AB31" s="98"/>
      <c r="AC31" s="98"/>
    </row>
    <row r="32" spans="1:54" s="31" customFormat="1" ht="12" customHeight="1" x14ac:dyDescent="0.2">
      <c r="A32" s="464"/>
      <c r="B32" s="464"/>
      <c r="C32" s="464"/>
      <c r="D32" s="464"/>
      <c r="E32" s="464"/>
      <c r="F32" s="466"/>
      <c r="G32" s="467"/>
      <c r="H32" s="468"/>
      <c r="I32" s="469"/>
      <c r="J32" s="470">
        <f t="shared" si="3"/>
        <v>0</v>
      </c>
      <c r="K32" s="470"/>
      <c r="L32" s="470"/>
      <c r="M32" s="468"/>
      <c r="N32" s="469"/>
      <c r="O32" s="470">
        <f t="shared" si="0"/>
        <v>0</v>
      </c>
      <c r="P32" s="470"/>
      <c r="Q32" s="470"/>
      <c r="R32" s="468"/>
      <c r="S32" s="469"/>
      <c r="T32" s="465">
        <f t="shared" si="1"/>
        <v>0</v>
      </c>
      <c r="U32" s="465"/>
      <c r="V32" s="468"/>
      <c r="W32" s="469"/>
      <c r="X32" s="465">
        <f t="shared" si="2"/>
        <v>0</v>
      </c>
      <c r="Y32" s="465"/>
      <c r="Z32" s="29"/>
      <c r="AA32" s="98"/>
      <c r="AB32" s="98"/>
      <c r="AC32" s="98"/>
    </row>
    <row r="33" spans="1:54" s="31" customFormat="1" ht="12" customHeight="1" x14ac:dyDescent="0.2">
      <c r="A33" s="464"/>
      <c r="B33" s="464"/>
      <c r="C33" s="464"/>
      <c r="D33" s="464"/>
      <c r="E33" s="464"/>
      <c r="F33" s="466"/>
      <c r="G33" s="467"/>
      <c r="H33" s="468"/>
      <c r="I33" s="469"/>
      <c r="J33" s="470">
        <f t="shared" si="3"/>
        <v>0</v>
      </c>
      <c r="K33" s="470"/>
      <c r="L33" s="470"/>
      <c r="M33" s="468"/>
      <c r="N33" s="469"/>
      <c r="O33" s="470">
        <f t="shared" si="0"/>
        <v>0</v>
      </c>
      <c r="P33" s="470"/>
      <c r="Q33" s="470"/>
      <c r="R33" s="468"/>
      <c r="S33" s="469"/>
      <c r="T33" s="465">
        <f t="shared" si="1"/>
        <v>0</v>
      </c>
      <c r="U33" s="465"/>
      <c r="V33" s="468"/>
      <c r="W33" s="469"/>
      <c r="X33" s="465">
        <f t="shared" si="2"/>
        <v>0</v>
      </c>
      <c r="Y33" s="465"/>
      <c r="Z33" s="46"/>
      <c r="AA33" s="98"/>
      <c r="AB33" s="98"/>
      <c r="AC33" s="98"/>
    </row>
    <row r="34" spans="1:54" s="31" customFormat="1" ht="12" customHeight="1" x14ac:dyDescent="0.2">
      <c r="A34" s="464"/>
      <c r="B34" s="464"/>
      <c r="C34" s="464"/>
      <c r="D34" s="464"/>
      <c r="E34" s="464"/>
      <c r="F34" s="466"/>
      <c r="G34" s="467"/>
      <c r="H34" s="468"/>
      <c r="I34" s="469"/>
      <c r="J34" s="470">
        <f t="shared" si="3"/>
        <v>0</v>
      </c>
      <c r="K34" s="470"/>
      <c r="L34" s="470"/>
      <c r="M34" s="468"/>
      <c r="N34" s="469"/>
      <c r="O34" s="470">
        <f t="shared" si="0"/>
        <v>0</v>
      </c>
      <c r="P34" s="470"/>
      <c r="Q34" s="470"/>
      <c r="R34" s="468"/>
      <c r="S34" s="469"/>
      <c r="T34" s="465">
        <f t="shared" si="1"/>
        <v>0</v>
      </c>
      <c r="U34" s="465"/>
      <c r="V34" s="468"/>
      <c r="W34" s="469"/>
      <c r="X34" s="465">
        <f t="shared" si="2"/>
        <v>0</v>
      </c>
      <c r="Y34" s="465"/>
      <c r="Z34" s="46"/>
      <c r="AA34" s="98"/>
      <c r="AB34" s="98"/>
      <c r="AC34" s="98"/>
    </row>
    <row r="35" spans="1:54" s="31" customFormat="1" ht="12" customHeight="1" x14ac:dyDescent="0.2">
      <c r="A35" s="464"/>
      <c r="B35" s="464"/>
      <c r="C35" s="464"/>
      <c r="D35" s="464"/>
      <c r="E35" s="464"/>
      <c r="F35" s="466"/>
      <c r="G35" s="467"/>
      <c r="H35" s="468"/>
      <c r="I35" s="469"/>
      <c r="J35" s="470">
        <f t="shared" si="3"/>
        <v>0</v>
      </c>
      <c r="K35" s="470"/>
      <c r="L35" s="470"/>
      <c r="M35" s="468"/>
      <c r="N35" s="469"/>
      <c r="O35" s="470">
        <f t="shared" si="0"/>
        <v>0</v>
      </c>
      <c r="P35" s="470"/>
      <c r="Q35" s="470"/>
      <c r="R35" s="468"/>
      <c r="S35" s="469"/>
      <c r="T35" s="465">
        <f t="shared" si="1"/>
        <v>0</v>
      </c>
      <c r="U35" s="465"/>
      <c r="V35" s="468"/>
      <c r="W35" s="469"/>
      <c r="X35" s="465">
        <f t="shared" si="2"/>
        <v>0</v>
      </c>
      <c r="Y35" s="465"/>
      <c r="Z35" s="46"/>
      <c r="AA35" s="98"/>
      <c r="AB35" s="98"/>
      <c r="AC35" s="98"/>
    </row>
    <row r="36" spans="1:54" s="31" customFormat="1" ht="12" customHeight="1" x14ac:dyDescent="0.2">
      <c r="A36" s="471"/>
      <c r="B36" s="471"/>
      <c r="C36" s="471"/>
      <c r="D36" s="471"/>
      <c r="E36" s="471"/>
      <c r="F36" s="466"/>
      <c r="G36" s="467"/>
      <c r="H36" s="468"/>
      <c r="I36" s="469"/>
      <c r="J36" s="470">
        <f t="shared" si="3"/>
        <v>0</v>
      </c>
      <c r="K36" s="470"/>
      <c r="L36" s="470"/>
      <c r="M36" s="468"/>
      <c r="N36" s="469"/>
      <c r="O36" s="470">
        <f t="shared" si="0"/>
        <v>0</v>
      </c>
      <c r="P36" s="470"/>
      <c r="Q36" s="470"/>
      <c r="R36" s="468"/>
      <c r="S36" s="469"/>
      <c r="T36" s="465">
        <f t="shared" si="1"/>
        <v>0</v>
      </c>
      <c r="U36" s="465"/>
      <c r="V36" s="468"/>
      <c r="W36" s="469"/>
      <c r="X36" s="465">
        <f t="shared" si="2"/>
        <v>0</v>
      </c>
      <c r="Y36" s="465"/>
      <c r="Z36" s="46"/>
      <c r="AA36" s="98"/>
      <c r="AB36" s="98"/>
      <c r="AC36" s="98"/>
    </row>
    <row r="37" spans="1:54" s="31" customFormat="1" ht="12" customHeight="1" x14ac:dyDescent="0.2">
      <c r="A37" s="40"/>
      <c r="B37" s="47"/>
      <c r="F37" s="457">
        <f>SUM(F29:G36)</f>
        <v>0</v>
      </c>
      <c r="G37" s="457"/>
      <c r="H37" s="462">
        <f>SUM(J29:L36)</f>
        <v>0</v>
      </c>
      <c r="I37" s="462"/>
      <c r="J37" s="462"/>
      <c r="K37" s="462"/>
      <c r="L37" s="462"/>
      <c r="M37" s="462">
        <f>SUM(O29:Q36)</f>
        <v>0</v>
      </c>
      <c r="N37" s="462"/>
      <c r="O37" s="462"/>
      <c r="P37" s="462"/>
      <c r="Q37" s="462"/>
      <c r="R37" s="462">
        <f>SUM(T29:U36)</f>
        <v>0</v>
      </c>
      <c r="S37" s="462"/>
      <c r="T37" s="462"/>
      <c r="U37" s="462"/>
      <c r="V37" s="462">
        <f>SUM(X29:Y36)</f>
        <v>0</v>
      </c>
      <c r="W37" s="462"/>
      <c r="X37" s="462"/>
      <c r="Y37" s="462"/>
      <c r="Z37" s="47"/>
      <c r="AA37" s="98"/>
      <c r="AB37" s="98"/>
      <c r="AC37" s="98"/>
    </row>
    <row r="38" spans="1:54" s="31" customFormat="1" ht="7.5" customHeight="1" x14ac:dyDescent="0.2">
      <c r="A38" s="148"/>
      <c r="B38" s="149"/>
      <c r="C38" s="149"/>
      <c r="D38" s="149"/>
      <c r="E38" s="149"/>
      <c r="F38" s="149"/>
      <c r="G38" s="149"/>
      <c r="H38" s="149"/>
      <c r="I38" s="149"/>
      <c r="J38" s="149"/>
      <c r="K38" s="149"/>
      <c r="L38" s="150"/>
      <c r="M38" s="149"/>
      <c r="N38" s="149"/>
      <c r="O38" s="149"/>
      <c r="P38" s="149"/>
      <c r="Q38" s="149"/>
      <c r="R38" s="149"/>
      <c r="S38" s="149"/>
      <c r="T38" s="149"/>
      <c r="U38" s="149"/>
      <c r="V38" s="149"/>
      <c r="W38" s="149"/>
      <c r="X38" s="149"/>
      <c r="Y38" s="149"/>
      <c r="Z38" s="47"/>
      <c r="AA38" s="98"/>
      <c r="AB38" s="98"/>
      <c r="AC38" s="98"/>
      <c r="AD38" s="98"/>
      <c r="AE38" s="98"/>
      <c r="AF38" s="98"/>
      <c r="AG38" s="98"/>
      <c r="AH38" s="98"/>
      <c r="AI38" s="98"/>
      <c r="AJ38" s="98"/>
      <c r="AK38" s="98"/>
      <c r="AL38" s="98"/>
      <c r="AM38" s="98"/>
      <c r="AN38" s="98"/>
      <c r="AO38" s="98"/>
      <c r="AP38" s="47"/>
      <c r="AQ38" s="47"/>
      <c r="AR38" s="47"/>
      <c r="AS38" s="47"/>
      <c r="AT38" s="47"/>
      <c r="AU38" s="47"/>
      <c r="AV38" s="47"/>
      <c r="AW38" s="47"/>
      <c r="AX38" s="47"/>
      <c r="AY38" s="47"/>
      <c r="AZ38" s="47"/>
      <c r="BA38" s="47"/>
      <c r="BB38" s="98"/>
    </row>
    <row r="39" spans="1:54" s="104" customFormat="1" ht="15" customHeight="1" x14ac:dyDescent="0.2">
      <c r="A39" s="153" t="s">
        <v>185</v>
      </c>
      <c r="B39" s="154"/>
      <c r="C39" s="155"/>
      <c r="D39" s="155"/>
      <c r="E39" s="156"/>
      <c r="F39" s="157"/>
      <c r="G39" s="158"/>
      <c r="H39" s="159"/>
      <c r="I39" s="159"/>
      <c r="J39" s="159"/>
      <c r="K39" s="159"/>
      <c r="L39" s="163"/>
      <c r="M39" s="164"/>
      <c r="N39" s="164"/>
      <c r="O39" s="164"/>
      <c r="P39" s="164"/>
      <c r="Q39" s="164"/>
      <c r="R39" s="164"/>
      <c r="S39" s="164"/>
      <c r="T39" s="164"/>
      <c r="U39" s="164"/>
      <c r="V39" s="164"/>
      <c r="W39" s="164"/>
      <c r="X39" s="164"/>
      <c r="Y39" s="164"/>
      <c r="Z39" s="102"/>
      <c r="AA39" s="103"/>
      <c r="AB39" s="103"/>
      <c r="AC39" s="103"/>
      <c r="AD39" s="103"/>
      <c r="AE39" s="103"/>
      <c r="AF39" s="103"/>
      <c r="AG39" s="103"/>
      <c r="AH39" s="103"/>
      <c r="AI39" s="103"/>
      <c r="AJ39" s="103"/>
      <c r="AK39" s="103"/>
      <c r="AL39" s="103"/>
      <c r="AM39" s="103"/>
      <c r="AN39" s="103"/>
      <c r="AO39" s="103"/>
      <c r="AP39" s="102"/>
      <c r="AQ39" s="102"/>
      <c r="AR39" s="102"/>
      <c r="AS39" s="102"/>
      <c r="AT39" s="102"/>
      <c r="AU39" s="102"/>
      <c r="AV39" s="102"/>
      <c r="AW39" s="102"/>
      <c r="AX39" s="102"/>
      <c r="AY39" s="102"/>
      <c r="AZ39" s="102"/>
      <c r="BA39" s="102"/>
      <c r="BB39" s="102"/>
    </row>
    <row r="40" spans="1:54" s="31" customFormat="1" ht="4.5" customHeight="1" x14ac:dyDescent="0.2">
      <c r="A40" s="40"/>
      <c r="B40" s="94"/>
      <c r="C40" s="94"/>
      <c r="D40" s="94"/>
      <c r="E40" s="94"/>
      <c r="F40" s="94"/>
      <c r="G40" s="94"/>
      <c r="H40" s="94"/>
      <c r="I40" s="94"/>
      <c r="J40" s="94"/>
      <c r="K40" s="94"/>
      <c r="L40" s="41"/>
      <c r="M40" s="94"/>
      <c r="N40" s="94"/>
      <c r="O40" s="94"/>
      <c r="P40" s="94"/>
      <c r="Q40" s="94"/>
      <c r="R40" s="94"/>
      <c r="S40" s="94"/>
      <c r="T40" s="94"/>
      <c r="U40" s="94"/>
      <c r="V40" s="94"/>
      <c r="W40" s="94"/>
      <c r="X40" s="94"/>
      <c r="Y40" s="94"/>
      <c r="Z40" s="47"/>
      <c r="AA40" s="98"/>
      <c r="AB40" s="98"/>
      <c r="AC40" s="98"/>
      <c r="AD40" s="98"/>
      <c r="AE40" s="98"/>
      <c r="AF40" s="98"/>
      <c r="AG40" s="98"/>
      <c r="AH40" s="98"/>
      <c r="AI40" s="98"/>
      <c r="AJ40" s="98"/>
      <c r="AK40" s="98"/>
      <c r="AL40" s="98"/>
      <c r="AM40" s="98"/>
      <c r="AN40" s="98"/>
      <c r="AO40" s="98"/>
      <c r="AP40" s="47"/>
      <c r="AQ40" s="47"/>
      <c r="AR40" s="47"/>
      <c r="AS40" s="47"/>
      <c r="AT40" s="47"/>
      <c r="AU40" s="47"/>
      <c r="AV40" s="47"/>
      <c r="AW40" s="47"/>
      <c r="AX40" s="47"/>
      <c r="AY40" s="47"/>
      <c r="AZ40" s="47"/>
      <c r="BA40" s="47"/>
      <c r="BB40" s="47"/>
    </row>
    <row r="41" spans="1:54" x14ac:dyDescent="0.2">
      <c r="A41" s="40" t="s">
        <v>103</v>
      </c>
      <c r="D41" s="40"/>
      <c r="E41" s="40"/>
      <c r="F41" s="40"/>
      <c r="G41" s="40"/>
      <c r="H41" s="40"/>
      <c r="I41" s="40"/>
      <c r="J41" s="40"/>
      <c r="K41" s="40"/>
      <c r="L41" s="40"/>
      <c r="M41" s="40"/>
      <c r="N41" s="40"/>
      <c r="S41" s="94"/>
      <c r="V41" s="459"/>
      <c r="W41" s="459"/>
      <c r="X41" s="459"/>
      <c r="Y41" s="459"/>
      <c r="AF41" s="93"/>
      <c r="AG41" s="93"/>
      <c r="AH41" s="93"/>
      <c r="AI41" s="93"/>
      <c r="AJ41" s="91"/>
      <c r="AK41" s="93"/>
      <c r="AL41" s="93"/>
      <c r="AM41" s="93"/>
      <c r="AN41" s="93"/>
    </row>
    <row r="42" spans="1:54" ht="5.0999999999999996" customHeight="1" x14ac:dyDescent="0.2">
      <c r="A42" s="40"/>
      <c r="D42" s="40"/>
      <c r="E42" s="40"/>
      <c r="F42" s="40"/>
      <c r="G42" s="40"/>
      <c r="H42" s="40"/>
      <c r="I42" s="40"/>
      <c r="J42" s="40"/>
      <c r="K42" s="40"/>
      <c r="L42" s="40"/>
      <c r="M42" s="40"/>
      <c r="N42" s="40"/>
      <c r="S42" s="94"/>
      <c r="V42" s="93"/>
      <c r="W42" s="93"/>
      <c r="X42" s="93"/>
      <c r="Y42" s="93"/>
    </row>
    <row r="43" spans="1:54" x14ac:dyDescent="0.2">
      <c r="A43" s="94" t="s">
        <v>189</v>
      </c>
      <c r="D43" s="94"/>
      <c r="E43" s="94"/>
      <c r="F43" s="94"/>
      <c r="G43" s="94"/>
      <c r="H43" s="94"/>
      <c r="I43" s="94"/>
      <c r="J43" s="94"/>
      <c r="K43" s="94"/>
      <c r="L43" s="94"/>
      <c r="M43" s="94"/>
      <c r="N43" s="94"/>
      <c r="S43" s="94"/>
      <c r="V43" s="459"/>
      <c r="W43" s="459"/>
      <c r="X43" s="459"/>
      <c r="Y43" s="459"/>
      <c r="AF43" s="93"/>
      <c r="AG43" s="93"/>
      <c r="AH43" s="93"/>
      <c r="AI43" s="93"/>
      <c r="AJ43" s="91"/>
      <c r="AK43" s="93"/>
      <c r="AL43" s="93"/>
      <c r="AM43" s="93"/>
      <c r="AN43" s="93"/>
    </row>
    <row r="44" spans="1:54" ht="5.0999999999999996" customHeight="1" x14ac:dyDescent="0.2">
      <c r="A44" s="40"/>
      <c r="D44" s="94"/>
      <c r="E44" s="94"/>
      <c r="F44" s="94"/>
      <c r="G44" s="94"/>
      <c r="H44" s="94"/>
      <c r="I44" s="94"/>
      <c r="J44" s="94"/>
      <c r="K44" s="94"/>
      <c r="L44" s="94"/>
      <c r="M44" s="94"/>
      <c r="N44" s="94"/>
      <c r="S44" s="94"/>
      <c r="V44" s="93"/>
      <c r="W44" s="93"/>
      <c r="X44" s="93"/>
      <c r="Y44" s="93"/>
    </row>
    <row r="45" spans="1:54" x14ac:dyDescent="0.2">
      <c r="A45" s="94" t="s">
        <v>190</v>
      </c>
      <c r="D45" s="94"/>
      <c r="E45" s="94"/>
      <c r="F45" s="94"/>
      <c r="G45" s="94"/>
      <c r="H45" s="94"/>
      <c r="I45" s="94"/>
      <c r="J45" s="94"/>
      <c r="K45" s="94"/>
      <c r="L45" s="94"/>
      <c r="M45" s="94"/>
      <c r="N45" s="94"/>
      <c r="S45" s="94"/>
      <c r="V45" s="459"/>
      <c r="W45" s="459"/>
      <c r="X45" s="459"/>
      <c r="Y45" s="459"/>
      <c r="AF45" s="93"/>
      <c r="AG45" s="93"/>
      <c r="AH45" s="93"/>
      <c r="AI45" s="93"/>
      <c r="AJ45" s="91"/>
      <c r="AK45" s="93"/>
      <c r="AL45" s="93"/>
      <c r="AM45" s="93"/>
      <c r="AN45" s="93"/>
    </row>
    <row r="46" spans="1:54" ht="5.0999999999999996" customHeight="1" x14ac:dyDescent="0.2">
      <c r="A46" s="40"/>
      <c r="D46" s="94"/>
      <c r="E46" s="94"/>
      <c r="F46" s="94"/>
      <c r="G46" s="94"/>
      <c r="H46" s="94"/>
      <c r="I46" s="94"/>
      <c r="J46" s="94"/>
      <c r="K46" s="94"/>
      <c r="L46" s="94"/>
      <c r="M46" s="94"/>
      <c r="N46" s="94"/>
      <c r="S46" s="94"/>
      <c r="V46" s="93"/>
      <c r="W46" s="93"/>
      <c r="X46" s="93"/>
      <c r="Y46" s="93"/>
    </row>
    <row r="47" spans="1:54" x14ac:dyDescent="0.2">
      <c r="A47" s="94" t="s">
        <v>167</v>
      </c>
      <c r="D47" s="94"/>
      <c r="E47" s="94"/>
      <c r="F47" s="94"/>
      <c r="G47" s="94"/>
      <c r="H47" s="94"/>
      <c r="I47" s="94"/>
      <c r="J47" s="94"/>
      <c r="K47" s="94"/>
      <c r="L47" s="94"/>
      <c r="M47" s="94"/>
      <c r="N47" s="94"/>
      <c r="S47" s="94"/>
      <c r="V47" s="459"/>
      <c r="W47" s="459"/>
      <c r="X47" s="459"/>
      <c r="Y47" s="459"/>
      <c r="AF47" s="93"/>
      <c r="AG47" s="93"/>
      <c r="AH47" s="93"/>
      <c r="AI47" s="93"/>
      <c r="AJ47" s="91"/>
      <c r="AK47" s="93"/>
      <c r="AL47" s="93"/>
      <c r="AM47" s="93"/>
      <c r="AN47" s="93"/>
    </row>
    <row r="48" spans="1:54" x14ac:dyDescent="0.2">
      <c r="A48" s="94"/>
      <c r="B48" s="421" t="s">
        <v>585</v>
      </c>
      <c r="C48" s="421"/>
      <c r="D48" s="421"/>
      <c r="E48" s="421"/>
      <c r="F48" s="421"/>
      <c r="G48" s="421"/>
      <c r="H48" s="421"/>
      <c r="I48" s="421"/>
      <c r="J48" s="421"/>
      <c r="K48" s="66"/>
      <c r="L48" s="42"/>
      <c r="N48" s="94"/>
      <c r="S48" s="94"/>
      <c r="V48" s="463">
        <f>U91</f>
        <v>0</v>
      </c>
      <c r="W48" s="463"/>
      <c r="X48" s="463"/>
      <c r="Y48" s="463"/>
      <c r="AF48" s="296"/>
      <c r="AG48" s="296"/>
      <c r="AH48" s="296"/>
      <c r="AI48" s="296"/>
      <c r="AJ48" s="309"/>
      <c r="AK48" s="296"/>
      <c r="AL48" s="296"/>
      <c r="AM48" s="296"/>
      <c r="AN48" s="296"/>
    </row>
    <row r="49" spans="1:54" x14ac:dyDescent="0.2">
      <c r="A49" s="94"/>
      <c r="B49" s="422" t="s">
        <v>586</v>
      </c>
      <c r="C49" s="422"/>
      <c r="D49" s="422"/>
      <c r="E49" s="422"/>
      <c r="F49" s="422"/>
      <c r="G49" s="422"/>
      <c r="H49" s="422"/>
      <c r="I49" s="422"/>
      <c r="J49" s="422"/>
      <c r="K49" s="308"/>
      <c r="L49" s="308"/>
      <c r="M49" s="308"/>
      <c r="N49" s="94"/>
      <c r="S49" s="94"/>
      <c r="V49" s="463">
        <f>U129</f>
        <v>0</v>
      </c>
      <c r="W49" s="463"/>
      <c r="X49" s="463"/>
      <c r="Y49" s="463"/>
      <c r="AF49" s="296"/>
      <c r="AG49" s="296"/>
      <c r="AH49" s="296"/>
      <c r="AI49" s="296"/>
      <c r="AJ49" s="309"/>
      <c r="AK49" s="296"/>
      <c r="AL49" s="296"/>
      <c r="AM49" s="296"/>
      <c r="AN49" s="296"/>
    </row>
    <row r="50" spans="1:54" ht="5.0999999999999996" customHeight="1" x14ac:dyDescent="0.2">
      <c r="A50" s="40"/>
      <c r="D50" s="94"/>
      <c r="E50" s="94"/>
      <c r="F50" s="94"/>
      <c r="G50" s="94"/>
      <c r="H50" s="94"/>
      <c r="I50" s="94"/>
      <c r="J50" s="94"/>
      <c r="K50" s="94"/>
      <c r="L50" s="94"/>
      <c r="M50" s="94"/>
      <c r="N50" s="94"/>
      <c r="O50" s="94"/>
      <c r="P50" s="94"/>
      <c r="Q50" s="94"/>
      <c r="R50" s="40"/>
      <c r="S50" s="94"/>
      <c r="T50" s="94"/>
      <c r="V50" s="36"/>
      <c r="W50" s="93"/>
      <c r="X50" s="93"/>
      <c r="Y50" s="93"/>
    </row>
    <row r="51" spans="1:54" x14ac:dyDescent="0.2">
      <c r="A51" s="94" t="s">
        <v>96</v>
      </c>
    </row>
    <row r="52" spans="1:54" x14ac:dyDescent="0.2">
      <c r="A52" s="40"/>
      <c r="B52" s="421" t="s">
        <v>98</v>
      </c>
      <c r="C52" s="421"/>
      <c r="D52" s="421"/>
      <c r="E52" s="421"/>
      <c r="F52" s="421"/>
      <c r="G52" s="421"/>
      <c r="H52" s="421"/>
      <c r="I52" s="421"/>
      <c r="J52" s="421"/>
      <c r="K52" s="66"/>
      <c r="L52" s="42"/>
      <c r="S52" s="94"/>
      <c r="T52" s="36"/>
      <c r="V52" s="460"/>
      <c r="W52" s="460"/>
      <c r="X52" s="460"/>
      <c r="Y52" s="460"/>
    </row>
    <row r="53" spans="1:54" x14ac:dyDescent="0.2">
      <c r="A53" s="40"/>
      <c r="B53" s="421" t="s">
        <v>168</v>
      </c>
      <c r="C53" s="421"/>
      <c r="D53" s="421"/>
      <c r="E53" s="421"/>
      <c r="F53" s="421"/>
      <c r="G53" s="421"/>
      <c r="H53" s="421"/>
      <c r="I53" s="421"/>
      <c r="J53" s="421"/>
      <c r="K53" s="421"/>
      <c r="L53" s="421"/>
      <c r="M53" s="421"/>
      <c r="S53" s="94"/>
      <c r="T53" s="36"/>
      <c r="V53" s="461"/>
      <c r="W53" s="461"/>
      <c r="X53" s="461"/>
      <c r="Y53" s="461"/>
    </row>
    <row r="54" spans="1:54" x14ac:dyDescent="0.2">
      <c r="A54" s="40"/>
      <c r="B54" s="427" t="s">
        <v>169</v>
      </c>
      <c r="C54" s="427"/>
      <c r="D54" s="427"/>
      <c r="E54" s="427"/>
      <c r="F54" s="427"/>
      <c r="G54" s="427"/>
      <c r="H54" s="427"/>
      <c r="I54" s="427"/>
      <c r="J54" s="427"/>
      <c r="K54" s="427"/>
      <c r="L54" s="427"/>
      <c r="M54" s="427"/>
      <c r="S54" s="94"/>
      <c r="T54" s="36"/>
      <c r="V54" s="461"/>
      <c r="W54" s="461"/>
      <c r="X54" s="461"/>
      <c r="Y54" s="461"/>
    </row>
    <row r="55" spans="1:54" x14ac:dyDescent="0.2">
      <c r="A55" s="40"/>
      <c r="B55" s="421" t="s">
        <v>99</v>
      </c>
      <c r="C55" s="421"/>
      <c r="D55" s="421"/>
      <c r="E55" s="421"/>
      <c r="F55" s="421"/>
      <c r="G55" s="421"/>
      <c r="H55" s="421"/>
      <c r="I55" s="421"/>
      <c r="J55" s="421"/>
      <c r="L55" s="42"/>
      <c r="S55" s="94"/>
      <c r="T55" s="110"/>
      <c r="V55" s="461"/>
      <c r="W55" s="461"/>
      <c r="X55" s="461"/>
      <c r="Y55" s="461"/>
      <c r="AN55" s="93"/>
    </row>
    <row r="56" spans="1:54" ht="7.5" customHeight="1" x14ac:dyDescent="0.2">
      <c r="A56" s="148"/>
      <c r="B56" s="149"/>
      <c r="C56" s="150"/>
      <c r="D56" s="150"/>
      <c r="E56" s="150"/>
      <c r="F56" s="150"/>
      <c r="G56" s="150"/>
      <c r="H56" s="150"/>
      <c r="I56" s="150"/>
      <c r="J56" s="150"/>
      <c r="K56" s="150"/>
      <c r="L56" s="150"/>
      <c r="M56" s="150"/>
      <c r="N56" s="150"/>
      <c r="O56" s="150"/>
      <c r="P56" s="150"/>
      <c r="Q56" s="150"/>
      <c r="R56" s="150"/>
      <c r="S56" s="149"/>
      <c r="T56" s="151"/>
      <c r="U56" s="151"/>
      <c r="V56" s="152"/>
      <c r="W56" s="152"/>
      <c r="X56" s="152"/>
      <c r="Y56" s="152"/>
    </row>
    <row r="57" spans="1:54" s="89" customFormat="1" ht="15" customHeight="1" x14ac:dyDescent="0.2">
      <c r="A57" s="153" t="s">
        <v>182</v>
      </c>
      <c r="B57" s="154"/>
      <c r="C57" s="155"/>
      <c r="D57" s="155"/>
      <c r="E57" s="156"/>
      <c r="F57" s="157"/>
      <c r="G57" s="158"/>
      <c r="H57" s="159"/>
      <c r="I57" s="159"/>
      <c r="J57" s="159"/>
      <c r="K57" s="159"/>
      <c r="L57" s="163"/>
      <c r="M57" s="163"/>
      <c r="N57" s="163"/>
      <c r="O57" s="163"/>
      <c r="P57" s="163"/>
      <c r="Q57" s="163"/>
      <c r="R57" s="163"/>
      <c r="S57" s="164"/>
      <c r="T57" s="165"/>
      <c r="U57" s="165"/>
      <c r="V57" s="159"/>
      <c r="W57" s="159"/>
      <c r="X57" s="159"/>
      <c r="Y57" s="159"/>
      <c r="Z57" s="102"/>
      <c r="AA57" s="103"/>
      <c r="AB57" s="103"/>
      <c r="AC57" s="103"/>
      <c r="AD57" s="103"/>
      <c r="AE57" s="103"/>
      <c r="AF57" s="103"/>
      <c r="AG57" s="103"/>
      <c r="AH57" s="103"/>
      <c r="AI57" s="103"/>
      <c r="AJ57" s="103"/>
      <c r="AK57" s="103"/>
      <c r="AL57" s="103"/>
      <c r="AM57" s="103"/>
      <c r="AN57" s="103"/>
      <c r="AO57" s="103"/>
      <c r="AP57" s="105"/>
      <c r="AQ57" s="105"/>
      <c r="AR57" s="105"/>
      <c r="AS57" s="105"/>
      <c r="AT57" s="105"/>
      <c r="AU57" s="105"/>
      <c r="AV57" s="105"/>
      <c r="AW57" s="105"/>
      <c r="AX57" s="105"/>
      <c r="AY57" s="105"/>
      <c r="AZ57" s="105"/>
      <c r="BA57" s="105"/>
      <c r="BB57" s="105"/>
    </row>
    <row r="58" spans="1:54" ht="5.0999999999999996" customHeight="1" x14ac:dyDescent="0.2">
      <c r="A58" s="40"/>
      <c r="B58" s="94"/>
      <c r="S58" s="94"/>
      <c r="T58" s="36"/>
      <c r="U58" s="36"/>
      <c r="V58" s="93"/>
      <c r="W58" s="93"/>
      <c r="X58" s="93"/>
      <c r="Y58" s="93"/>
    </row>
    <row r="59" spans="1:54" ht="12.75" customHeight="1" x14ac:dyDescent="0.2">
      <c r="A59" s="40" t="s">
        <v>208</v>
      </c>
      <c r="S59" s="94"/>
      <c r="V59" s="459"/>
      <c r="W59" s="459"/>
      <c r="X59" s="459"/>
      <c r="Y59" s="459"/>
      <c r="AE59" s="91"/>
      <c r="AF59" s="93"/>
      <c r="AG59" s="93"/>
      <c r="AH59" s="93"/>
      <c r="AI59" s="93"/>
      <c r="AJ59" s="91"/>
      <c r="AK59" s="93"/>
      <c r="AL59" s="93"/>
      <c r="AM59" s="93"/>
      <c r="AN59" s="93"/>
    </row>
    <row r="60" spans="1:54" ht="4.5" customHeight="1" x14ac:dyDescent="0.2">
      <c r="A60" s="94"/>
      <c r="S60" s="94"/>
      <c r="T60" s="93"/>
      <c r="V60" s="93"/>
      <c r="W60" s="93"/>
      <c r="X60" s="93"/>
    </row>
    <row r="61" spans="1:54" x14ac:dyDescent="0.2">
      <c r="A61" s="94" t="s">
        <v>187</v>
      </c>
      <c r="D61" s="94"/>
      <c r="E61" s="94"/>
      <c r="F61" s="94"/>
      <c r="G61" s="94"/>
      <c r="H61" s="44"/>
      <c r="K61" s="94"/>
      <c r="O61" s="36"/>
      <c r="R61" s="40"/>
      <c r="S61" s="94"/>
      <c r="T61" s="110"/>
      <c r="V61" s="110"/>
      <c r="W61" s="110"/>
      <c r="X61" s="458"/>
      <c r="Y61" s="458"/>
      <c r="AE61" s="91"/>
      <c r="AF61" s="93"/>
      <c r="AG61" s="93"/>
      <c r="AH61" s="93"/>
      <c r="AI61" s="93"/>
      <c r="AJ61" s="91"/>
      <c r="AK61" s="93"/>
      <c r="AL61" s="93"/>
      <c r="AM61" s="93"/>
      <c r="AN61" s="93"/>
    </row>
    <row r="62" spans="1:54" ht="5.0999999999999996" customHeight="1" x14ac:dyDescent="0.2">
      <c r="A62" s="94"/>
      <c r="D62" s="94"/>
      <c r="E62" s="94"/>
      <c r="F62" s="94"/>
      <c r="G62" s="94"/>
      <c r="H62" s="44"/>
      <c r="K62" s="94"/>
      <c r="L62" s="43"/>
      <c r="M62" s="43"/>
      <c r="O62" s="94"/>
      <c r="P62" s="94"/>
      <c r="Q62" s="94"/>
      <c r="R62" s="40"/>
      <c r="S62" s="94"/>
      <c r="T62" s="33"/>
      <c r="V62" s="33"/>
      <c r="W62" s="33"/>
      <c r="X62" s="33"/>
    </row>
    <row r="63" spans="1:54" ht="12" customHeight="1" x14ac:dyDescent="0.2">
      <c r="A63" s="94" t="s">
        <v>97</v>
      </c>
      <c r="D63" s="94"/>
      <c r="E63" s="94"/>
      <c r="F63" s="94"/>
      <c r="G63" s="94"/>
      <c r="H63" s="94"/>
      <c r="I63" s="94"/>
      <c r="J63" s="94"/>
      <c r="K63" s="94"/>
      <c r="L63" s="94"/>
      <c r="M63" s="94"/>
      <c r="N63" s="94"/>
      <c r="O63" s="94"/>
      <c r="P63" s="94"/>
      <c r="Q63" s="94"/>
      <c r="R63" s="94"/>
      <c r="S63" s="94"/>
      <c r="T63" s="39"/>
      <c r="V63" s="39"/>
      <c r="W63" s="39"/>
      <c r="X63" s="39"/>
      <c r="Z63" s="98"/>
    </row>
    <row r="64" spans="1:54" x14ac:dyDescent="0.2">
      <c r="A64" s="35"/>
      <c r="B64" s="90" t="s">
        <v>186</v>
      </c>
      <c r="E64" s="35"/>
      <c r="F64" s="35"/>
      <c r="G64" s="35"/>
      <c r="H64" s="35"/>
      <c r="I64" s="35"/>
      <c r="J64" s="35"/>
      <c r="K64" s="35"/>
      <c r="L64" s="35"/>
      <c r="M64" s="42"/>
      <c r="R64" s="41"/>
      <c r="T64" s="13"/>
      <c r="V64" s="412">
        <f>M37</f>
        <v>0</v>
      </c>
      <c r="W64" s="412"/>
      <c r="X64" s="412"/>
      <c r="Y64" s="412"/>
      <c r="AE64" s="91"/>
      <c r="AF64" s="93"/>
      <c r="AG64" s="93"/>
      <c r="AH64" s="93"/>
      <c r="AI64" s="93"/>
      <c r="AJ64" s="91"/>
      <c r="AK64" s="93"/>
      <c r="AL64" s="93"/>
      <c r="AM64" s="93"/>
      <c r="AN64" s="93"/>
    </row>
    <row r="65" spans="1:40" ht="12.75" customHeight="1" x14ac:dyDescent="0.2">
      <c r="A65" s="35"/>
      <c r="B65" s="90" t="s">
        <v>177</v>
      </c>
      <c r="D65" s="60"/>
      <c r="E65" s="60"/>
      <c r="F65" s="60"/>
      <c r="G65" s="60"/>
      <c r="H65" s="60"/>
      <c r="I65" s="60"/>
      <c r="J65" s="60"/>
      <c r="K65" s="60"/>
      <c r="L65" s="35"/>
      <c r="M65" s="42"/>
      <c r="R65" s="41"/>
      <c r="S65" s="39"/>
      <c r="T65" s="110"/>
      <c r="V65" s="460"/>
      <c r="W65" s="460"/>
      <c r="X65" s="460"/>
      <c r="Y65" s="460"/>
      <c r="AE65" s="91"/>
      <c r="AF65" s="93"/>
      <c r="AG65" s="93"/>
      <c r="AH65" s="93"/>
      <c r="AI65" s="93"/>
      <c r="AJ65" s="91"/>
      <c r="AK65" s="93"/>
      <c r="AL65" s="93"/>
      <c r="AM65" s="93"/>
      <c r="AN65" s="93"/>
    </row>
    <row r="66" spans="1:40" ht="7.5" customHeight="1" thickBot="1" x14ac:dyDescent="0.25">
      <c r="A66" s="71"/>
      <c r="B66" s="71"/>
      <c r="C66" s="71"/>
      <c r="D66" s="71"/>
      <c r="E66" s="71"/>
      <c r="F66" s="71"/>
      <c r="G66" s="71"/>
      <c r="H66" s="71"/>
      <c r="I66" s="71"/>
      <c r="J66" s="71"/>
      <c r="K66" s="71"/>
      <c r="L66" s="71"/>
      <c r="M66" s="71"/>
      <c r="N66" s="71"/>
      <c r="O66" s="71"/>
      <c r="P66" s="71"/>
      <c r="Q66" s="71"/>
      <c r="R66" s="71"/>
      <c r="S66" s="71"/>
      <c r="T66" s="71"/>
      <c r="U66" s="71"/>
      <c r="V66" s="71"/>
      <c r="W66" s="71"/>
      <c r="X66" s="71"/>
    </row>
    <row r="67" spans="1:40" x14ac:dyDescent="0.2">
      <c r="A67" s="54" t="s">
        <v>77</v>
      </c>
      <c r="L67" s="329" t="str">
        <f>'Change Order'!K61</f>
        <v>2019-SEP</v>
      </c>
      <c r="M67" s="329"/>
      <c r="N67" s="329"/>
      <c r="Y67" s="72" t="s">
        <v>561</v>
      </c>
    </row>
    <row r="68" spans="1:40" ht="19.5" x14ac:dyDescent="0.3">
      <c r="A68" s="333" t="s">
        <v>579</v>
      </c>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row>
    <row r="69" spans="1:40" ht="16.5" thickBot="1" x14ac:dyDescent="0.3">
      <c r="A69" s="334" t="s">
        <v>39</v>
      </c>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40" ht="4.1500000000000004" customHeight="1" x14ac:dyDescent="0.2">
      <c r="A70" s="56"/>
      <c r="B70" s="56"/>
      <c r="C70" s="56"/>
      <c r="D70" s="56"/>
      <c r="E70" s="56"/>
      <c r="F70" s="56"/>
      <c r="G70" s="56"/>
      <c r="H70" s="56"/>
      <c r="I70" s="56"/>
      <c r="J70" s="56"/>
      <c r="K70" s="56"/>
      <c r="L70" s="56"/>
      <c r="M70" s="56"/>
      <c r="N70" s="56"/>
      <c r="O70" s="56"/>
      <c r="P70" s="56"/>
      <c r="Q70" s="56"/>
      <c r="R70" s="56"/>
      <c r="S70" s="56"/>
      <c r="T70" s="56"/>
      <c r="U70" s="55"/>
      <c r="V70" s="55"/>
      <c r="W70" s="55"/>
      <c r="X70" s="55"/>
    </row>
    <row r="71" spans="1:40" ht="15.75" customHeight="1" x14ac:dyDescent="0.2">
      <c r="A71" s="402" t="s">
        <v>51</v>
      </c>
      <c r="B71" s="402"/>
      <c r="C71" s="402"/>
      <c r="D71" s="402"/>
      <c r="E71" s="402"/>
      <c r="F71" s="402"/>
      <c r="G71" s="402"/>
      <c r="H71" s="402"/>
      <c r="I71" s="402"/>
      <c r="J71" s="402"/>
      <c r="K71" s="402"/>
      <c r="L71" s="402"/>
      <c r="M71" s="55"/>
      <c r="N71" s="391" t="s">
        <v>224</v>
      </c>
      <c r="O71" s="391"/>
      <c r="P71" s="391"/>
      <c r="Q71" s="391"/>
      <c r="R71" s="391"/>
      <c r="S71" s="391"/>
      <c r="T71" s="391"/>
      <c r="U71" s="391"/>
      <c r="V71" s="391"/>
      <c r="W71" s="391"/>
      <c r="X71" s="391"/>
      <c r="Y71" s="391"/>
    </row>
    <row r="72" spans="1:40" ht="15.75" customHeight="1" x14ac:dyDescent="0.2">
      <c r="A72" s="28"/>
      <c r="B72" s="456">
        <f>B5</f>
        <v>0</v>
      </c>
      <c r="C72" s="456"/>
      <c r="D72" s="456"/>
      <c r="E72" s="456"/>
      <c r="F72" s="456"/>
      <c r="G72" s="456"/>
      <c r="H72" s="456"/>
      <c r="I72" s="456"/>
      <c r="J72" s="456"/>
      <c r="K72" s="456"/>
      <c r="L72" s="456"/>
      <c r="M72" s="40"/>
      <c r="N72" s="40"/>
      <c r="O72" s="40"/>
      <c r="P72" s="302"/>
      <c r="Q72" s="454">
        <f>Q5</f>
        <v>0</v>
      </c>
      <c r="R72" s="454"/>
      <c r="S72" s="454"/>
      <c r="T72" s="454"/>
      <c r="U72" s="454">
        <f>U5</f>
        <v>0</v>
      </c>
      <c r="V72" s="454"/>
      <c r="W72" s="454">
        <f>W5</f>
        <v>0</v>
      </c>
      <c r="X72" s="454"/>
      <c r="Y72" s="454"/>
    </row>
    <row r="73" spans="1:40" ht="15.75" customHeight="1" x14ac:dyDescent="0.2">
      <c r="A73" s="14"/>
      <c r="B73" s="452">
        <f>B6</f>
        <v>0</v>
      </c>
      <c r="C73" s="452"/>
      <c r="D73" s="452"/>
      <c r="E73" s="452"/>
      <c r="F73" s="452"/>
      <c r="G73" s="452"/>
      <c r="H73" s="452"/>
      <c r="I73" s="452"/>
      <c r="J73" s="452"/>
      <c r="K73" s="452"/>
      <c r="L73" s="452"/>
      <c r="M73" s="40"/>
      <c r="N73" s="391"/>
      <c r="O73" s="391"/>
      <c r="P73" s="391"/>
      <c r="Q73" s="405" t="s">
        <v>20</v>
      </c>
      <c r="R73" s="405"/>
      <c r="S73" s="405"/>
      <c r="T73" s="405"/>
      <c r="U73" s="405" t="s">
        <v>21</v>
      </c>
      <c r="V73" s="405"/>
      <c r="W73" s="405" t="s">
        <v>40</v>
      </c>
      <c r="X73" s="405"/>
      <c r="Y73" s="405"/>
    </row>
    <row r="74" spans="1:40" ht="15.75" customHeight="1" x14ac:dyDescent="0.2">
      <c r="A74" s="391" t="s">
        <v>121</v>
      </c>
      <c r="B74" s="391"/>
      <c r="C74" s="391"/>
      <c r="D74" s="391"/>
      <c r="E74" s="453">
        <f>E7</f>
        <v>0</v>
      </c>
      <c r="F74" s="453"/>
      <c r="G74" s="453"/>
      <c r="H74" s="453"/>
      <c r="I74" s="453"/>
      <c r="J74" s="453"/>
      <c r="K74" s="453"/>
      <c r="L74" s="453"/>
      <c r="M74" s="40"/>
      <c r="N74" s="391" t="s">
        <v>79</v>
      </c>
      <c r="O74" s="391"/>
      <c r="P74" s="391"/>
      <c r="Q74" s="391"/>
      <c r="R74" s="454">
        <f>R7</f>
        <v>0</v>
      </c>
      <c r="S74" s="454"/>
      <c r="T74" s="454"/>
      <c r="U74" s="455">
        <f>U72</f>
        <v>0</v>
      </c>
      <c r="V74" s="455"/>
      <c r="W74" s="455">
        <f>W72</f>
        <v>0</v>
      </c>
      <c r="X74" s="455"/>
      <c r="Y74" s="455"/>
    </row>
    <row r="75" spans="1:40" ht="12" customHeight="1" x14ac:dyDescent="0.2">
      <c r="A75" s="391" t="s">
        <v>85</v>
      </c>
      <c r="B75" s="391"/>
      <c r="C75" s="391"/>
      <c r="D75" s="391"/>
      <c r="E75" s="391"/>
      <c r="F75" s="391"/>
      <c r="G75" s="391"/>
      <c r="H75" s="391"/>
      <c r="I75" s="391"/>
      <c r="J75" s="391"/>
      <c r="K75" s="391"/>
      <c r="L75" s="391"/>
      <c r="M75" s="40"/>
      <c r="N75" s="40"/>
      <c r="O75" s="40"/>
      <c r="P75" s="40"/>
      <c r="Q75" s="40"/>
      <c r="R75" s="405" t="s">
        <v>94</v>
      </c>
      <c r="S75" s="405"/>
      <c r="T75" s="405"/>
      <c r="U75" s="405" t="s">
        <v>21</v>
      </c>
      <c r="V75" s="405"/>
      <c r="W75" s="405" t="s">
        <v>40</v>
      </c>
      <c r="X75" s="405"/>
      <c r="Y75" s="405"/>
    </row>
    <row r="76" spans="1:40" ht="15.75" customHeight="1" x14ac:dyDescent="0.2">
      <c r="A76" s="302"/>
      <c r="B76" s="446">
        <f>B9</f>
        <v>0</v>
      </c>
      <c r="C76" s="446"/>
      <c r="D76" s="446"/>
      <c r="E76" s="446"/>
      <c r="F76" s="446"/>
      <c r="G76" s="446"/>
      <c r="H76" s="446"/>
      <c r="I76" s="446"/>
      <c r="J76" s="446"/>
      <c r="K76" s="446"/>
      <c r="L76" s="446"/>
      <c r="M76" s="40"/>
      <c r="N76" s="302" t="s">
        <v>235</v>
      </c>
      <c r="O76" s="302"/>
      <c r="P76" s="302"/>
      <c r="Q76" s="447">
        <f>Q9</f>
        <v>0</v>
      </c>
      <c r="R76" s="446"/>
      <c r="S76" s="446"/>
      <c r="T76" s="446"/>
      <c r="U76" s="446"/>
      <c r="V76" s="446"/>
      <c r="W76" s="446"/>
      <c r="X76" s="446"/>
      <c r="Y76" s="446"/>
    </row>
    <row r="77" spans="1:40" ht="8.25"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8"/>
    </row>
    <row r="78" spans="1:40" ht="15" customHeight="1" x14ac:dyDescent="0.2">
      <c r="A78" s="153" t="s">
        <v>581</v>
      </c>
      <c r="B78" s="154"/>
      <c r="C78" s="155"/>
      <c r="D78" s="155"/>
      <c r="E78" s="156"/>
      <c r="F78" s="157"/>
      <c r="G78" s="158"/>
      <c r="H78" s="159"/>
      <c r="I78" s="159"/>
      <c r="J78" s="159"/>
      <c r="K78" s="159"/>
      <c r="L78" s="303"/>
      <c r="M78" s="303"/>
      <c r="N78" s="303"/>
      <c r="O78" s="303"/>
      <c r="P78" s="160"/>
      <c r="Q78" s="303"/>
      <c r="R78" s="303"/>
      <c r="S78" s="303"/>
      <c r="T78" s="303"/>
      <c r="U78" s="161"/>
      <c r="V78" s="303"/>
      <c r="W78" s="303"/>
      <c r="X78" s="303"/>
      <c r="Y78" s="303"/>
    </row>
    <row r="79" spans="1:40" ht="7.9" customHeight="1" x14ac:dyDescent="0.2">
      <c r="A79" s="39"/>
      <c r="B79" s="39"/>
      <c r="C79" s="39"/>
      <c r="D79" s="39"/>
      <c r="E79" s="39"/>
      <c r="F79" s="39"/>
      <c r="G79" s="39"/>
      <c r="H79" s="39"/>
      <c r="I79" s="39"/>
      <c r="J79" s="39"/>
      <c r="K79" s="39"/>
      <c r="L79" s="39"/>
      <c r="M79" s="39"/>
      <c r="N79" s="39"/>
      <c r="O79" s="39"/>
      <c r="P79" s="39"/>
      <c r="Q79" s="39"/>
      <c r="R79" s="39"/>
      <c r="S79" s="39"/>
      <c r="T79" s="39"/>
      <c r="U79" s="39"/>
      <c r="V79" s="39"/>
      <c r="W79" s="39"/>
      <c r="X79" s="39"/>
      <c r="Y79" s="39"/>
    </row>
    <row r="80" spans="1:40" ht="12" customHeight="1" x14ac:dyDescent="0.2">
      <c r="A80" s="430" t="s">
        <v>562</v>
      </c>
      <c r="B80" s="431"/>
      <c r="C80" s="431" t="s">
        <v>235</v>
      </c>
      <c r="D80" s="431"/>
      <c r="E80" s="431"/>
      <c r="F80" s="431"/>
      <c r="G80" s="431"/>
      <c r="H80" s="431"/>
      <c r="I80" s="431"/>
      <c r="J80" s="431"/>
      <c r="K80" s="431" t="s">
        <v>572</v>
      </c>
      <c r="L80" s="431"/>
      <c r="M80" s="431"/>
      <c r="N80" s="431"/>
      <c r="O80" s="431"/>
      <c r="P80" s="431" t="s">
        <v>571</v>
      </c>
      <c r="Q80" s="431"/>
      <c r="R80" s="431"/>
      <c r="S80" s="431"/>
      <c r="T80" s="431"/>
      <c r="U80" s="431" t="s">
        <v>573</v>
      </c>
      <c r="V80" s="431"/>
      <c r="W80" s="431"/>
      <c r="X80" s="431"/>
      <c r="Y80" s="432"/>
    </row>
    <row r="81" spans="1:25" ht="12" customHeight="1" x14ac:dyDescent="0.2">
      <c r="A81" s="433"/>
      <c r="B81" s="434"/>
      <c r="C81" s="435"/>
      <c r="D81" s="435"/>
      <c r="E81" s="435"/>
      <c r="F81" s="435"/>
      <c r="G81" s="435"/>
      <c r="H81" s="435"/>
      <c r="I81" s="435"/>
      <c r="J81" s="435"/>
      <c r="K81" s="436"/>
      <c r="L81" s="436"/>
      <c r="M81" s="436"/>
      <c r="N81" s="436"/>
      <c r="O81" s="436"/>
      <c r="P81" s="436"/>
      <c r="Q81" s="436"/>
      <c r="R81" s="436"/>
      <c r="S81" s="436"/>
      <c r="T81" s="436"/>
      <c r="U81" s="437">
        <f>P81-K81</f>
        <v>0</v>
      </c>
      <c r="V81" s="437"/>
      <c r="W81" s="437"/>
      <c r="X81" s="437"/>
      <c r="Y81" s="438"/>
    </row>
    <row r="82" spans="1:25" ht="12" customHeight="1" x14ac:dyDescent="0.2">
      <c r="A82" s="433"/>
      <c r="B82" s="434"/>
      <c r="C82" s="435"/>
      <c r="D82" s="435"/>
      <c r="E82" s="435"/>
      <c r="F82" s="435"/>
      <c r="G82" s="435"/>
      <c r="H82" s="435"/>
      <c r="I82" s="435"/>
      <c r="J82" s="435"/>
      <c r="K82" s="436"/>
      <c r="L82" s="436"/>
      <c r="M82" s="436"/>
      <c r="N82" s="436"/>
      <c r="O82" s="436"/>
      <c r="P82" s="436"/>
      <c r="Q82" s="436"/>
      <c r="R82" s="436"/>
      <c r="S82" s="436"/>
      <c r="T82" s="436"/>
      <c r="U82" s="437">
        <f t="shared" ref="U82:U90" si="4">P82-K82</f>
        <v>0</v>
      </c>
      <c r="V82" s="437"/>
      <c r="W82" s="437"/>
      <c r="X82" s="437"/>
      <c r="Y82" s="438"/>
    </row>
    <row r="83" spans="1:25" ht="12" customHeight="1" x14ac:dyDescent="0.2">
      <c r="A83" s="433"/>
      <c r="B83" s="434"/>
      <c r="C83" s="435"/>
      <c r="D83" s="435"/>
      <c r="E83" s="435"/>
      <c r="F83" s="435"/>
      <c r="G83" s="435"/>
      <c r="H83" s="435"/>
      <c r="I83" s="435"/>
      <c r="J83" s="435"/>
      <c r="K83" s="436"/>
      <c r="L83" s="436"/>
      <c r="M83" s="436"/>
      <c r="N83" s="436"/>
      <c r="O83" s="436"/>
      <c r="P83" s="436"/>
      <c r="Q83" s="436"/>
      <c r="R83" s="436"/>
      <c r="S83" s="436"/>
      <c r="T83" s="436"/>
      <c r="U83" s="437">
        <f t="shared" si="4"/>
        <v>0</v>
      </c>
      <c r="V83" s="437"/>
      <c r="W83" s="437"/>
      <c r="X83" s="437"/>
      <c r="Y83" s="438"/>
    </row>
    <row r="84" spans="1:25" ht="12" customHeight="1" x14ac:dyDescent="0.2">
      <c r="A84" s="433"/>
      <c r="B84" s="434"/>
      <c r="C84" s="435"/>
      <c r="D84" s="435"/>
      <c r="E84" s="435"/>
      <c r="F84" s="435"/>
      <c r="G84" s="435"/>
      <c r="H84" s="435"/>
      <c r="I84" s="435"/>
      <c r="J84" s="435"/>
      <c r="K84" s="436"/>
      <c r="L84" s="436"/>
      <c r="M84" s="436"/>
      <c r="N84" s="436"/>
      <c r="O84" s="436"/>
      <c r="P84" s="436"/>
      <c r="Q84" s="436"/>
      <c r="R84" s="436"/>
      <c r="S84" s="436"/>
      <c r="T84" s="436"/>
      <c r="U84" s="437">
        <f t="shared" si="4"/>
        <v>0</v>
      </c>
      <c r="V84" s="437"/>
      <c r="W84" s="437"/>
      <c r="X84" s="437"/>
      <c r="Y84" s="438"/>
    </row>
    <row r="85" spans="1:25" ht="12" customHeight="1" x14ac:dyDescent="0.2">
      <c r="A85" s="433"/>
      <c r="B85" s="434"/>
      <c r="C85" s="435"/>
      <c r="D85" s="435"/>
      <c r="E85" s="435"/>
      <c r="F85" s="435"/>
      <c r="G85" s="435"/>
      <c r="H85" s="435"/>
      <c r="I85" s="435"/>
      <c r="J85" s="435"/>
      <c r="K85" s="436"/>
      <c r="L85" s="436"/>
      <c r="M85" s="436"/>
      <c r="N85" s="436"/>
      <c r="O85" s="436"/>
      <c r="P85" s="436"/>
      <c r="Q85" s="436"/>
      <c r="R85" s="436"/>
      <c r="S85" s="436"/>
      <c r="T85" s="436"/>
      <c r="U85" s="437">
        <f t="shared" si="4"/>
        <v>0</v>
      </c>
      <c r="V85" s="437"/>
      <c r="W85" s="437"/>
      <c r="X85" s="437"/>
      <c r="Y85" s="438"/>
    </row>
    <row r="86" spans="1:25" ht="12" customHeight="1" x14ac:dyDescent="0.2">
      <c r="A86" s="433"/>
      <c r="B86" s="434"/>
      <c r="C86" s="435"/>
      <c r="D86" s="435"/>
      <c r="E86" s="435"/>
      <c r="F86" s="435"/>
      <c r="G86" s="435"/>
      <c r="H86" s="435"/>
      <c r="I86" s="435"/>
      <c r="J86" s="435"/>
      <c r="K86" s="436"/>
      <c r="L86" s="436"/>
      <c r="M86" s="436"/>
      <c r="N86" s="436"/>
      <c r="O86" s="436"/>
      <c r="P86" s="436"/>
      <c r="Q86" s="436"/>
      <c r="R86" s="436"/>
      <c r="S86" s="436"/>
      <c r="T86" s="436"/>
      <c r="U86" s="437">
        <f t="shared" si="4"/>
        <v>0</v>
      </c>
      <c r="V86" s="437"/>
      <c r="W86" s="437"/>
      <c r="X86" s="437"/>
      <c r="Y86" s="438"/>
    </row>
    <row r="87" spans="1:25" ht="12" customHeight="1" x14ac:dyDescent="0.2">
      <c r="A87" s="433"/>
      <c r="B87" s="434"/>
      <c r="C87" s="435"/>
      <c r="D87" s="435"/>
      <c r="E87" s="435"/>
      <c r="F87" s="435"/>
      <c r="G87" s="435"/>
      <c r="H87" s="435"/>
      <c r="I87" s="435"/>
      <c r="J87" s="435"/>
      <c r="K87" s="436"/>
      <c r="L87" s="436"/>
      <c r="M87" s="436"/>
      <c r="N87" s="436"/>
      <c r="O87" s="436"/>
      <c r="P87" s="436"/>
      <c r="Q87" s="436"/>
      <c r="R87" s="436"/>
      <c r="S87" s="436"/>
      <c r="T87" s="436"/>
      <c r="U87" s="437">
        <f t="shared" si="4"/>
        <v>0</v>
      </c>
      <c r="V87" s="437"/>
      <c r="W87" s="437"/>
      <c r="X87" s="437"/>
      <c r="Y87" s="438"/>
    </row>
    <row r="88" spans="1:25" ht="12" customHeight="1" x14ac:dyDescent="0.2">
      <c r="A88" s="433"/>
      <c r="B88" s="434"/>
      <c r="C88" s="435"/>
      <c r="D88" s="435"/>
      <c r="E88" s="435"/>
      <c r="F88" s="435"/>
      <c r="G88" s="435"/>
      <c r="H88" s="435"/>
      <c r="I88" s="435"/>
      <c r="J88" s="435"/>
      <c r="K88" s="436"/>
      <c r="L88" s="436"/>
      <c r="M88" s="436"/>
      <c r="N88" s="436"/>
      <c r="O88" s="436"/>
      <c r="P88" s="436"/>
      <c r="Q88" s="436"/>
      <c r="R88" s="436"/>
      <c r="S88" s="436"/>
      <c r="T88" s="436"/>
      <c r="U88" s="437">
        <f t="shared" si="4"/>
        <v>0</v>
      </c>
      <c r="V88" s="437"/>
      <c r="W88" s="437"/>
      <c r="X88" s="437"/>
      <c r="Y88" s="438"/>
    </row>
    <row r="89" spans="1:25" ht="12" customHeight="1" x14ac:dyDescent="0.2">
      <c r="A89" s="433"/>
      <c r="B89" s="434"/>
      <c r="C89" s="435"/>
      <c r="D89" s="435"/>
      <c r="E89" s="435"/>
      <c r="F89" s="435"/>
      <c r="G89" s="435"/>
      <c r="H89" s="435"/>
      <c r="I89" s="435"/>
      <c r="J89" s="435"/>
      <c r="K89" s="436"/>
      <c r="L89" s="436"/>
      <c r="M89" s="436"/>
      <c r="N89" s="436"/>
      <c r="O89" s="436"/>
      <c r="P89" s="436"/>
      <c r="Q89" s="436"/>
      <c r="R89" s="436"/>
      <c r="S89" s="436"/>
      <c r="T89" s="436"/>
      <c r="U89" s="437">
        <f t="shared" si="4"/>
        <v>0</v>
      </c>
      <c r="V89" s="437"/>
      <c r="W89" s="437"/>
      <c r="X89" s="437"/>
      <c r="Y89" s="438"/>
    </row>
    <row r="90" spans="1:25" ht="12" customHeight="1" x14ac:dyDescent="0.2">
      <c r="A90" s="433"/>
      <c r="B90" s="434"/>
      <c r="C90" s="435"/>
      <c r="D90" s="435"/>
      <c r="E90" s="435"/>
      <c r="F90" s="435"/>
      <c r="G90" s="435"/>
      <c r="H90" s="435"/>
      <c r="I90" s="435"/>
      <c r="J90" s="435"/>
      <c r="K90" s="436"/>
      <c r="L90" s="436"/>
      <c r="M90" s="436"/>
      <c r="N90" s="436"/>
      <c r="O90" s="436"/>
      <c r="P90" s="436"/>
      <c r="Q90" s="436"/>
      <c r="R90" s="436"/>
      <c r="S90" s="436"/>
      <c r="T90" s="436"/>
      <c r="U90" s="437">
        <f t="shared" si="4"/>
        <v>0</v>
      </c>
      <c r="V90" s="437"/>
      <c r="W90" s="437"/>
      <c r="X90" s="437"/>
      <c r="Y90" s="438"/>
    </row>
    <row r="91" spans="1:25" ht="12" customHeight="1" x14ac:dyDescent="0.2">
      <c r="A91" s="39"/>
      <c r="B91" s="39"/>
      <c r="C91" s="39"/>
      <c r="D91" s="39"/>
      <c r="E91" s="39"/>
      <c r="F91" s="39"/>
      <c r="G91" s="39"/>
      <c r="H91" s="39"/>
      <c r="I91" s="39"/>
      <c r="J91" s="39"/>
      <c r="K91" s="39"/>
      <c r="L91" s="39"/>
      <c r="M91" s="39"/>
      <c r="N91" s="39"/>
      <c r="O91" s="39"/>
      <c r="P91" s="39"/>
      <c r="Q91" s="39"/>
      <c r="R91" s="39"/>
      <c r="S91" s="39"/>
      <c r="T91" s="39"/>
      <c r="U91" s="488">
        <f>SUM(U81:Y90)</f>
        <v>0</v>
      </c>
      <c r="V91" s="488"/>
      <c r="W91" s="488"/>
      <c r="X91" s="488"/>
      <c r="Y91" s="488"/>
    </row>
    <row r="92" spans="1:25" ht="7.15" customHeight="1" x14ac:dyDescent="0.2">
      <c r="A92" s="39"/>
      <c r="B92" s="39"/>
      <c r="C92" s="39"/>
      <c r="D92" s="39"/>
      <c r="E92" s="39"/>
      <c r="F92" s="39"/>
      <c r="G92" s="39"/>
      <c r="H92" s="39"/>
      <c r="I92" s="39"/>
      <c r="J92" s="39"/>
      <c r="K92" s="39"/>
      <c r="L92" s="39"/>
      <c r="M92" s="39"/>
      <c r="N92" s="39"/>
      <c r="O92" s="39"/>
      <c r="P92" s="39"/>
      <c r="Q92" s="39"/>
      <c r="R92" s="39"/>
      <c r="S92" s="39"/>
      <c r="T92" s="39"/>
      <c r="U92" s="39"/>
      <c r="V92" s="39"/>
      <c r="W92" s="39"/>
      <c r="X92" s="39"/>
      <c r="Y92" s="39"/>
    </row>
    <row r="93" spans="1:25" ht="15" customHeight="1" x14ac:dyDescent="0.2">
      <c r="A93" s="153" t="s">
        <v>582</v>
      </c>
      <c r="B93" s="154"/>
      <c r="C93" s="155"/>
      <c r="D93" s="155"/>
      <c r="E93" s="156"/>
      <c r="F93" s="157"/>
      <c r="G93" s="158"/>
      <c r="H93" s="159"/>
      <c r="I93" s="159"/>
      <c r="J93" s="159"/>
      <c r="K93" s="159"/>
      <c r="L93" s="307"/>
      <c r="M93" s="307"/>
      <c r="N93" s="307"/>
      <c r="O93" s="307"/>
      <c r="P93" s="160"/>
      <c r="Q93" s="307"/>
      <c r="R93" s="307"/>
      <c r="S93" s="307"/>
      <c r="T93" s="307"/>
      <c r="U93" s="161"/>
      <c r="V93" s="307"/>
      <c r="W93" s="307"/>
      <c r="X93" s="307"/>
      <c r="Y93" s="307"/>
    </row>
    <row r="94" spans="1:25" ht="7.9" customHeight="1" x14ac:dyDescent="0.2">
      <c r="A94" s="39"/>
      <c r="B94" s="39"/>
      <c r="C94" s="39"/>
      <c r="D94" s="39"/>
      <c r="E94" s="39"/>
      <c r="F94" s="39"/>
      <c r="G94" s="39"/>
      <c r="H94" s="39"/>
      <c r="I94" s="39"/>
      <c r="J94" s="39"/>
      <c r="K94" s="39"/>
      <c r="L94" s="39"/>
      <c r="M94" s="39"/>
      <c r="N94" s="39"/>
      <c r="O94" s="39"/>
      <c r="P94" s="39"/>
      <c r="Q94" s="39"/>
      <c r="R94" s="39"/>
      <c r="S94" s="39"/>
      <c r="T94" s="39"/>
      <c r="U94" s="39"/>
      <c r="V94" s="39"/>
      <c r="W94" s="39"/>
      <c r="X94" s="39"/>
      <c r="Y94" s="39"/>
    </row>
    <row r="95" spans="1:25" ht="12" customHeight="1" x14ac:dyDescent="0.2">
      <c r="A95" s="332"/>
      <c r="B95" s="451"/>
      <c r="C95" s="450"/>
      <c r="D95" s="450"/>
      <c r="E95" s="450"/>
      <c r="F95" s="450"/>
      <c r="G95" s="450"/>
      <c r="H95" s="450"/>
      <c r="I95" s="448" t="s">
        <v>564</v>
      </c>
      <c r="J95" s="484"/>
      <c r="K95" s="448" t="s">
        <v>563</v>
      </c>
      <c r="L95" s="484"/>
      <c r="M95" s="448" t="s">
        <v>569</v>
      </c>
      <c r="N95" s="484"/>
      <c r="O95" s="442" t="s">
        <v>565</v>
      </c>
      <c r="P95" s="442"/>
      <c r="Q95" s="442" t="s">
        <v>564</v>
      </c>
      <c r="R95" s="442"/>
      <c r="S95" s="442"/>
      <c r="T95" s="442" t="s">
        <v>563</v>
      </c>
      <c r="U95" s="442"/>
      <c r="V95" s="442"/>
      <c r="W95" s="448" t="s">
        <v>574</v>
      </c>
      <c r="X95" s="449"/>
      <c r="Y95" s="449"/>
    </row>
    <row r="96" spans="1:25" ht="12" customHeight="1" x14ac:dyDescent="0.2">
      <c r="A96" s="441" t="s">
        <v>562</v>
      </c>
      <c r="B96" s="430"/>
      <c r="C96" s="432" t="s">
        <v>235</v>
      </c>
      <c r="D96" s="441"/>
      <c r="E96" s="441"/>
      <c r="F96" s="441"/>
      <c r="G96" s="441"/>
      <c r="H96" s="430"/>
      <c r="I96" s="432" t="s">
        <v>567</v>
      </c>
      <c r="J96" s="430"/>
      <c r="K96" s="432" t="s">
        <v>567</v>
      </c>
      <c r="L96" s="430"/>
      <c r="M96" s="432" t="s">
        <v>580</v>
      </c>
      <c r="N96" s="430"/>
      <c r="O96" s="431" t="s">
        <v>566</v>
      </c>
      <c r="P96" s="431"/>
      <c r="Q96" s="431" t="s">
        <v>570</v>
      </c>
      <c r="R96" s="431"/>
      <c r="S96" s="431"/>
      <c r="T96" s="431" t="s">
        <v>570</v>
      </c>
      <c r="U96" s="431"/>
      <c r="V96" s="431"/>
      <c r="W96" s="431" t="s">
        <v>568</v>
      </c>
      <c r="X96" s="431"/>
      <c r="Y96" s="432"/>
    </row>
    <row r="97" spans="1:25" ht="12" customHeight="1" x14ac:dyDescent="0.2">
      <c r="A97" s="433"/>
      <c r="B97" s="434"/>
      <c r="C97" s="435"/>
      <c r="D97" s="435"/>
      <c r="E97" s="435"/>
      <c r="F97" s="435"/>
      <c r="G97" s="435"/>
      <c r="H97" s="435"/>
      <c r="I97" s="443"/>
      <c r="J97" s="433"/>
      <c r="K97" s="443"/>
      <c r="L97" s="433"/>
      <c r="M97" s="439"/>
      <c r="N97" s="440"/>
      <c r="O97" s="434"/>
      <c r="P97" s="434"/>
      <c r="Q97" s="444">
        <f>ROUND(I97*M97,2)</f>
        <v>0</v>
      </c>
      <c r="R97" s="444"/>
      <c r="S97" s="444"/>
      <c r="T97" s="445">
        <f>ROUND(K97*M97,2)</f>
        <v>0</v>
      </c>
      <c r="U97" s="445"/>
      <c r="V97" s="445"/>
      <c r="W97" s="437">
        <f>T97-Q97</f>
        <v>0</v>
      </c>
      <c r="X97" s="437"/>
      <c r="Y97" s="438"/>
    </row>
    <row r="98" spans="1:25" ht="12" customHeight="1" x14ac:dyDescent="0.2">
      <c r="A98" s="433"/>
      <c r="B98" s="434"/>
      <c r="C98" s="435"/>
      <c r="D98" s="435"/>
      <c r="E98" s="435"/>
      <c r="F98" s="435"/>
      <c r="G98" s="435"/>
      <c r="H98" s="435"/>
      <c r="I98" s="443"/>
      <c r="J98" s="433"/>
      <c r="K98" s="443"/>
      <c r="L98" s="433"/>
      <c r="M98" s="439"/>
      <c r="N98" s="440"/>
      <c r="O98" s="434"/>
      <c r="P98" s="434"/>
      <c r="Q98" s="444">
        <f t="shared" ref="Q98:Q128" si="5">ROUND(I98*M98,2)</f>
        <v>0</v>
      </c>
      <c r="R98" s="444"/>
      <c r="S98" s="444"/>
      <c r="T98" s="445">
        <f t="shared" ref="T98:T128" si="6">ROUND(K98*M98,2)</f>
        <v>0</v>
      </c>
      <c r="U98" s="445"/>
      <c r="V98" s="445"/>
      <c r="W98" s="437">
        <f t="shared" ref="W98:W128" si="7">T98-Q98</f>
        <v>0</v>
      </c>
      <c r="X98" s="437"/>
      <c r="Y98" s="438"/>
    </row>
    <row r="99" spans="1:25" ht="12" customHeight="1" x14ac:dyDescent="0.2">
      <c r="A99" s="433"/>
      <c r="B99" s="434"/>
      <c r="C99" s="435"/>
      <c r="D99" s="435"/>
      <c r="E99" s="435"/>
      <c r="F99" s="435"/>
      <c r="G99" s="435"/>
      <c r="H99" s="435"/>
      <c r="I99" s="443"/>
      <c r="J99" s="433"/>
      <c r="K99" s="443"/>
      <c r="L99" s="433"/>
      <c r="M99" s="439"/>
      <c r="N99" s="440"/>
      <c r="O99" s="434"/>
      <c r="P99" s="434"/>
      <c r="Q99" s="444">
        <f t="shared" si="5"/>
        <v>0</v>
      </c>
      <c r="R99" s="444"/>
      <c r="S99" s="444"/>
      <c r="T99" s="445">
        <f t="shared" si="6"/>
        <v>0</v>
      </c>
      <c r="U99" s="445"/>
      <c r="V99" s="445"/>
      <c r="W99" s="437">
        <f t="shared" si="7"/>
        <v>0</v>
      </c>
      <c r="X99" s="437"/>
      <c r="Y99" s="438"/>
    </row>
    <row r="100" spans="1:25" ht="12" customHeight="1" x14ac:dyDescent="0.2">
      <c r="A100" s="433"/>
      <c r="B100" s="434"/>
      <c r="C100" s="435"/>
      <c r="D100" s="435"/>
      <c r="E100" s="435"/>
      <c r="F100" s="435"/>
      <c r="G100" s="435"/>
      <c r="H100" s="435"/>
      <c r="I100" s="443"/>
      <c r="J100" s="433"/>
      <c r="K100" s="443"/>
      <c r="L100" s="433"/>
      <c r="M100" s="439"/>
      <c r="N100" s="440"/>
      <c r="O100" s="434"/>
      <c r="P100" s="434"/>
      <c r="Q100" s="444">
        <f t="shared" si="5"/>
        <v>0</v>
      </c>
      <c r="R100" s="444"/>
      <c r="S100" s="444"/>
      <c r="T100" s="445">
        <f t="shared" si="6"/>
        <v>0</v>
      </c>
      <c r="U100" s="445"/>
      <c r="V100" s="445"/>
      <c r="W100" s="437">
        <f t="shared" si="7"/>
        <v>0</v>
      </c>
      <c r="X100" s="437"/>
      <c r="Y100" s="438"/>
    </row>
    <row r="101" spans="1:25" ht="12" customHeight="1" x14ac:dyDescent="0.2">
      <c r="A101" s="433"/>
      <c r="B101" s="434"/>
      <c r="C101" s="435"/>
      <c r="D101" s="435"/>
      <c r="E101" s="435"/>
      <c r="F101" s="435"/>
      <c r="G101" s="435"/>
      <c r="H101" s="435"/>
      <c r="I101" s="443"/>
      <c r="J101" s="433"/>
      <c r="K101" s="443"/>
      <c r="L101" s="433"/>
      <c r="M101" s="439"/>
      <c r="N101" s="440"/>
      <c r="O101" s="434"/>
      <c r="P101" s="434"/>
      <c r="Q101" s="444">
        <f t="shared" si="5"/>
        <v>0</v>
      </c>
      <c r="R101" s="444"/>
      <c r="S101" s="444"/>
      <c r="T101" s="445">
        <f t="shared" si="6"/>
        <v>0</v>
      </c>
      <c r="U101" s="445"/>
      <c r="V101" s="445"/>
      <c r="W101" s="437">
        <f t="shared" si="7"/>
        <v>0</v>
      </c>
      <c r="X101" s="437"/>
      <c r="Y101" s="438"/>
    </row>
    <row r="102" spans="1:25" ht="12" customHeight="1" x14ac:dyDescent="0.2">
      <c r="A102" s="433"/>
      <c r="B102" s="434"/>
      <c r="C102" s="435"/>
      <c r="D102" s="435"/>
      <c r="E102" s="435"/>
      <c r="F102" s="435"/>
      <c r="G102" s="435"/>
      <c r="H102" s="435"/>
      <c r="I102" s="443"/>
      <c r="J102" s="433"/>
      <c r="K102" s="443"/>
      <c r="L102" s="433"/>
      <c r="M102" s="439"/>
      <c r="N102" s="440"/>
      <c r="O102" s="434"/>
      <c r="P102" s="434"/>
      <c r="Q102" s="444">
        <f t="shared" si="5"/>
        <v>0</v>
      </c>
      <c r="R102" s="444"/>
      <c r="S102" s="444"/>
      <c r="T102" s="445">
        <f t="shared" si="6"/>
        <v>0</v>
      </c>
      <c r="U102" s="445"/>
      <c r="V102" s="445"/>
      <c r="W102" s="437">
        <f t="shared" si="7"/>
        <v>0</v>
      </c>
      <c r="X102" s="437"/>
      <c r="Y102" s="438"/>
    </row>
    <row r="103" spans="1:25" ht="12" customHeight="1" x14ac:dyDescent="0.2">
      <c r="A103" s="433"/>
      <c r="B103" s="434"/>
      <c r="C103" s="435"/>
      <c r="D103" s="435"/>
      <c r="E103" s="435"/>
      <c r="F103" s="435"/>
      <c r="G103" s="435"/>
      <c r="H103" s="435"/>
      <c r="I103" s="443"/>
      <c r="J103" s="433"/>
      <c r="K103" s="443"/>
      <c r="L103" s="433"/>
      <c r="M103" s="439"/>
      <c r="N103" s="440"/>
      <c r="O103" s="434"/>
      <c r="P103" s="434"/>
      <c r="Q103" s="444">
        <f t="shared" si="5"/>
        <v>0</v>
      </c>
      <c r="R103" s="444"/>
      <c r="S103" s="444"/>
      <c r="T103" s="445">
        <f t="shared" si="6"/>
        <v>0</v>
      </c>
      <c r="U103" s="445"/>
      <c r="V103" s="445"/>
      <c r="W103" s="437">
        <f t="shared" si="7"/>
        <v>0</v>
      </c>
      <c r="X103" s="437"/>
      <c r="Y103" s="438"/>
    </row>
    <row r="104" spans="1:25" ht="12" customHeight="1" x14ac:dyDescent="0.2">
      <c r="A104" s="433"/>
      <c r="B104" s="434"/>
      <c r="C104" s="435"/>
      <c r="D104" s="435"/>
      <c r="E104" s="435"/>
      <c r="F104" s="435"/>
      <c r="G104" s="435"/>
      <c r="H104" s="435"/>
      <c r="I104" s="443"/>
      <c r="J104" s="433"/>
      <c r="K104" s="443"/>
      <c r="L104" s="433"/>
      <c r="M104" s="439"/>
      <c r="N104" s="440"/>
      <c r="O104" s="434"/>
      <c r="P104" s="434"/>
      <c r="Q104" s="444">
        <f t="shared" ref="Q104:Q113" si="8">ROUND(I104*M104,2)</f>
        <v>0</v>
      </c>
      <c r="R104" s="444"/>
      <c r="S104" s="444"/>
      <c r="T104" s="445">
        <f t="shared" ref="T104:T113" si="9">ROUND(K104*M104,2)</f>
        <v>0</v>
      </c>
      <c r="U104" s="445"/>
      <c r="V104" s="445"/>
      <c r="W104" s="437">
        <f t="shared" ref="W104:W113" si="10">T104-Q104</f>
        <v>0</v>
      </c>
      <c r="X104" s="437"/>
      <c r="Y104" s="438"/>
    </row>
    <row r="105" spans="1:25" ht="12" customHeight="1" x14ac:dyDescent="0.2">
      <c r="A105" s="433"/>
      <c r="B105" s="434"/>
      <c r="C105" s="435"/>
      <c r="D105" s="435"/>
      <c r="E105" s="435"/>
      <c r="F105" s="435"/>
      <c r="G105" s="435"/>
      <c r="H105" s="435"/>
      <c r="I105" s="443"/>
      <c r="J105" s="433"/>
      <c r="K105" s="443"/>
      <c r="L105" s="433"/>
      <c r="M105" s="439"/>
      <c r="N105" s="440"/>
      <c r="O105" s="434"/>
      <c r="P105" s="434"/>
      <c r="Q105" s="444">
        <f t="shared" si="8"/>
        <v>0</v>
      </c>
      <c r="R105" s="444"/>
      <c r="S105" s="444"/>
      <c r="T105" s="445">
        <f t="shared" si="9"/>
        <v>0</v>
      </c>
      <c r="U105" s="445"/>
      <c r="V105" s="445"/>
      <c r="W105" s="437">
        <f t="shared" si="10"/>
        <v>0</v>
      </c>
      <c r="X105" s="437"/>
      <c r="Y105" s="438"/>
    </row>
    <row r="106" spans="1:25" ht="12" customHeight="1" x14ac:dyDescent="0.2">
      <c r="A106" s="433"/>
      <c r="B106" s="434"/>
      <c r="C106" s="435"/>
      <c r="D106" s="435"/>
      <c r="E106" s="435"/>
      <c r="F106" s="435"/>
      <c r="G106" s="435"/>
      <c r="H106" s="435"/>
      <c r="I106" s="443"/>
      <c r="J106" s="433"/>
      <c r="K106" s="443"/>
      <c r="L106" s="433"/>
      <c r="M106" s="439"/>
      <c r="N106" s="440"/>
      <c r="O106" s="434"/>
      <c r="P106" s="434"/>
      <c r="Q106" s="444">
        <f t="shared" si="8"/>
        <v>0</v>
      </c>
      <c r="R106" s="444"/>
      <c r="S106" s="444"/>
      <c r="T106" s="445">
        <f t="shared" si="9"/>
        <v>0</v>
      </c>
      <c r="U106" s="445"/>
      <c r="V106" s="445"/>
      <c r="W106" s="437">
        <f t="shared" si="10"/>
        <v>0</v>
      </c>
      <c r="X106" s="437"/>
      <c r="Y106" s="438"/>
    </row>
    <row r="107" spans="1:25" ht="12" customHeight="1" x14ac:dyDescent="0.2">
      <c r="A107" s="433"/>
      <c r="B107" s="434"/>
      <c r="C107" s="435"/>
      <c r="D107" s="435"/>
      <c r="E107" s="435"/>
      <c r="F107" s="435"/>
      <c r="G107" s="435"/>
      <c r="H107" s="435"/>
      <c r="I107" s="443"/>
      <c r="J107" s="433"/>
      <c r="K107" s="443"/>
      <c r="L107" s="433"/>
      <c r="M107" s="439"/>
      <c r="N107" s="440"/>
      <c r="O107" s="434"/>
      <c r="P107" s="434"/>
      <c r="Q107" s="444">
        <f t="shared" si="8"/>
        <v>0</v>
      </c>
      <c r="R107" s="444"/>
      <c r="S107" s="444"/>
      <c r="T107" s="445">
        <f t="shared" si="9"/>
        <v>0</v>
      </c>
      <c r="U107" s="445"/>
      <c r="V107" s="445"/>
      <c r="W107" s="437">
        <f t="shared" si="10"/>
        <v>0</v>
      </c>
      <c r="X107" s="437"/>
      <c r="Y107" s="438"/>
    </row>
    <row r="108" spans="1:25" ht="12" customHeight="1" x14ac:dyDescent="0.2">
      <c r="A108" s="433"/>
      <c r="B108" s="434"/>
      <c r="C108" s="435"/>
      <c r="D108" s="435"/>
      <c r="E108" s="435"/>
      <c r="F108" s="435"/>
      <c r="G108" s="435"/>
      <c r="H108" s="435"/>
      <c r="I108" s="443"/>
      <c r="J108" s="433"/>
      <c r="K108" s="443"/>
      <c r="L108" s="433"/>
      <c r="M108" s="439"/>
      <c r="N108" s="440"/>
      <c r="O108" s="434"/>
      <c r="P108" s="434"/>
      <c r="Q108" s="444">
        <f t="shared" si="8"/>
        <v>0</v>
      </c>
      <c r="R108" s="444"/>
      <c r="S108" s="444"/>
      <c r="T108" s="445">
        <f t="shared" si="9"/>
        <v>0</v>
      </c>
      <c r="U108" s="445"/>
      <c r="V108" s="445"/>
      <c r="W108" s="437">
        <f t="shared" si="10"/>
        <v>0</v>
      </c>
      <c r="X108" s="437"/>
      <c r="Y108" s="438"/>
    </row>
    <row r="109" spans="1:25" ht="12" customHeight="1" x14ac:dyDescent="0.2">
      <c r="A109" s="433"/>
      <c r="B109" s="434"/>
      <c r="C109" s="435"/>
      <c r="D109" s="435"/>
      <c r="E109" s="435"/>
      <c r="F109" s="435"/>
      <c r="G109" s="435"/>
      <c r="H109" s="435"/>
      <c r="I109" s="443"/>
      <c r="J109" s="433"/>
      <c r="K109" s="443"/>
      <c r="L109" s="433"/>
      <c r="M109" s="439"/>
      <c r="N109" s="440"/>
      <c r="O109" s="434"/>
      <c r="P109" s="434"/>
      <c r="Q109" s="444">
        <f t="shared" si="8"/>
        <v>0</v>
      </c>
      <c r="R109" s="444"/>
      <c r="S109" s="444"/>
      <c r="T109" s="445">
        <f t="shared" si="9"/>
        <v>0</v>
      </c>
      <c r="U109" s="445"/>
      <c r="V109" s="445"/>
      <c r="W109" s="437">
        <f t="shared" si="10"/>
        <v>0</v>
      </c>
      <c r="X109" s="437"/>
      <c r="Y109" s="438"/>
    </row>
    <row r="110" spans="1:25" ht="12" customHeight="1" x14ac:dyDescent="0.2">
      <c r="A110" s="433"/>
      <c r="B110" s="434"/>
      <c r="C110" s="435"/>
      <c r="D110" s="435"/>
      <c r="E110" s="435"/>
      <c r="F110" s="435"/>
      <c r="G110" s="435"/>
      <c r="H110" s="435"/>
      <c r="I110" s="443"/>
      <c r="J110" s="433"/>
      <c r="K110" s="443"/>
      <c r="L110" s="433"/>
      <c r="M110" s="439"/>
      <c r="N110" s="440"/>
      <c r="O110" s="434"/>
      <c r="P110" s="434"/>
      <c r="Q110" s="444">
        <f t="shared" si="8"/>
        <v>0</v>
      </c>
      <c r="R110" s="444"/>
      <c r="S110" s="444"/>
      <c r="T110" s="445">
        <f t="shared" si="9"/>
        <v>0</v>
      </c>
      <c r="U110" s="445"/>
      <c r="V110" s="445"/>
      <c r="W110" s="437">
        <f t="shared" si="10"/>
        <v>0</v>
      </c>
      <c r="X110" s="437"/>
      <c r="Y110" s="438"/>
    </row>
    <row r="111" spans="1:25" ht="12" customHeight="1" x14ac:dyDescent="0.2">
      <c r="A111" s="433"/>
      <c r="B111" s="434"/>
      <c r="C111" s="435"/>
      <c r="D111" s="435"/>
      <c r="E111" s="435"/>
      <c r="F111" s="435"/>
      <c r="G111" s="435"/>
      <c r="H111" s="435"/>
      <c r="I111" s="443"/>
      <c r="J111" s="433"/>
      <c r="K111" s="443"/>
      <c r="L111" s="433"/>
      <c r="M111" s="439"/>
      <c r="N111" s="440"/>
      <c r="O111" s="434"/>
      <c r="P111" s="434"/>
      <c r="Q111" s="444">
        <f t="shared" si="8"/>
        <v>0</v>
      </c>
      <c r="R111" s="444"/>
      <c r="S111" s="444"/>
      <c r="T111" s="445">
        <f t="shared" si="9"/>
        <v>0</v>
      </c>
      <c r="U111" s="445"/>
      <c r="V111" s="445"/>
      <c r="W111" s="437">
        <f t="shared" si="10"/>
        <v>0</v>
      </c>
      <c r="X111" s="437"/>
      <c r="Y111" s="438"/>
    </row>
    <row r="112" spans="1:25" ht="12" customHeight="1" x14ac:dyDescent="0.2">
      <c r="A112" s="433"/>
      <c r="B112" s="434"/>
      <c r="C112" s="435"/>
      <c r="D112" s="435"/>
      <c r="E112" s="435"/>
      <c r="F112" s="435"/>
      <c r="G112" s="435"/>
      <c r="H112" s="435"/>
      <c r="I112" s="443"/>
      <c r="J112" s="433"/>
      <c r="K112" s="443"/>
      <c r="L112" s="433"/>
      <c r="M112" s="439"/>
      <c r="N112" s="440"/>
      <c r="O112" s="434"/>
      <c r="P112" s="434"/>
      <c r="Q112" s="444">
        <f t="shared" si="8"/>
        <v>0</v>
      </c>
      <c r="R112" s="444"/>
      <c r="S112" s="444"/>
      <c r="T112" s="445">
        <f t="shared" si="9"/>
        <v>0</v>
      </c>
      <c r="U112" s="445"/>
      <c r="V112" s="445"/>
      <c r="W112" s="437">
        <f t="shared" si="10"/>
        <v>0</v>
      </c>
      <c r="X112" s="437"/>
      <c r="Y112" s="438"/>
    </row>
    <row r="113" spans="1:25" ht="12" customHeight="1" x14ac:dyDescent="0.2">
      <c r="A113" s="433"/>
      <c r="B113" s="434"/>
      <c r="C113" s="435"/>
      <c r="D113" s="435"/>
      <c r="E113" s="435"/>
      <c r="F113" s="435"/>
      <c r="G113" s="435"/>
      <c r="H113" s="435"/>
      <c r="I113" s="443"/>
      <c r="J113" s="433"/>
      <c r="K113" s="443"/>
      <c r="L113" s="433"/>
      <c r="M113" s="439"/>
      <c r="N113" s="440"/>
      <c r="O113" s="434"/>
      <c r="P113" s="434"/>
      <c r="Q113" s="444">
        <f t="shared" si="8"/>
        <v>0</v>
      </c>
      <c r="R113" s="444"/>
      <c r="S113" s="444"/>
      <c r="T113" s="445">
        <f t="shared" si="9"/>
        <v>0</v>
      </c>
      <c r="U113" s="445"/>
      <c r="V113" s="445"/>
      <c r="W113" s="437">
        <f t="shared" si="10"/>
        <v>0</v>
      </c>
      <c r="X113" s="437"/>
      <c r="Y113" s="438"/>
    </row>
    <row r="114" spans="1:25" ht="12" customHeight="1" x14ac:dyDescent="0.2">
      <c r="A114" s="433"/>
      <c r="B114" s="434"/>
      <c r="C114" s="435"/>
      <c r="D114" s="435"/>
      <c r="E114" s="435"/>
      <c r="F114" s="435"/>
      <c r="G114" s="435"/>
      <c r="H114" s="435"/>
      <c r="I114" s="443"/>
      <c r="J114" s="433"/>
      <c r="K114" s="443"/>
      <c r="L114" s="433"/>
      <c r="M114" s="439"/>
      <c r="N114" s="440"/>
      <c r="O114" s="434"/>
      <c r="P114" s="434"/>
      <c r="Q114" s="444">
        <f t="shared" si="5"/>
        <v>0</v>
      </c>
      <c r="R114" s="444"/>
      <c r="S114" s="444"/>
      <c r="T114" s="445">
        <f t="shared" si="6"/>
        <v>0</v>
      </c>
      <c r="U114" s="445"/>
      <c r="V114" s="445"/>
      <c r="W114" s="437">
        <f t="shared" si="7"/>
        <v>0</v>
      </c>
      <c r="X114" s="437"/>
      <c r="Y114" s="438"/>
    </row>
    <row r="115" spans="1:25" ht="12" customHeight="1" x14ac:dyDescent="0.2">
      <c r="A115" s="433"/>
      <c r="B115" s="434"/>
      <c r="C115" s="435"/>
      <c r="D115" s="435"/>
      <c r="E115" s="435"/>
      <c r="F115" s="435"/>
      <c r="G115" s="435"/>
      <c r="H115" s="435"/>
      <c r="I115" s="443"/>
      <c r="J115" s="433"/>
      <c r="K115" s="443"/>
      <c r="L115" s="433"/>
      <c r="M115" s="439"/>
      <c r="N115" s="440"/>
      <c r="O115" s="434"/>
      <c r="P115" s="434"/>
      <c r="Q115" s="444">
        <f t="shared" si="5"/>
        <v>0</v>
      </c>
      <c r="R115" s="444"/>
      <c r="S115" s="444"/>
      <c r="T115" s="445">
        <f t="shared" si="6"/>
        <v>0</v>
      </c>
      <c r="U115" s="445"/>
      <c r="V115" s="445"/>
      <c r="W115" s="437">
        <f t="shared" si="7"/>
        <v>0</v>
      </c>
      <c r="X115" s="437"/>
      <c r="Y115" s="438"/>
    </row>
    <row r="116" spans="1:25" ht="12" customHeight="1" x14ac:dyDescent="0.2">
      <c r="A116" s="433"/>
      <c r="B116" s="434"/>
      <c r="C116" s="435"/>
      <c r="D116" s="435"/>
      <c r="E116" s="435"/>
      <c r="F116" s="435"/>
      <c r="G116" s="435"/>
      <c r="H116" s="435"/>
      <c r="I116" s="443"/>
      <c r="J116" s="433"/>
      <c r="K116" s="443"/>
      <c r="L116" s="433"/>
      <c r="M116" s="439"/>
      <c r="N116" s="440"/>
      <c r="O116" s="434"/>
      <c r="P116" s="434"/>
      <c r="Q116" s="444">
        <f t="shared" si="5"/>
        <v>0</v>
      </c>
      <c r="R116" s="444"/>
      <c r="S116" s="444"/>
      <c r="T116" s="445">
        <f t="shared" si="6"/>
        <v>0</v>
      </c>
      <c r="U116" s="445"/>
      <c r="V116" s="445"/>
      <c r="W116" s="437">
        <f t="shared" si="7"/>
        <v>0</v>
      </c>
      <c r="X116" s="437"/>
      <c r="Y116" s="438"/>
    </row>
    <row r="117" spans="1:25" ht="12" customHeight="1" x14ac:dyDescent="0.2">
      <c r="A117" s="433"/>
      <c r="B117" s="434"/>
      <c r="C117" s="435"/>
      <c r="D117" s="435"/>
      <c r="E117" s="435"/>
      <c r="F117" s="435"/>
      <c r="G117" s="435"/>
      <c r="H117" s="435"/>
      <c r="I117" s="443"/>
      <c r="J117" s="433"/>
      <c r="K117" s="443"/>
      <c r="L117" s="433"/>
      <c r="M117" s="439"/>
      <c r="N117" s="440"/>
      <c r="O117" s="434"/>
      <c r="P117" s="434"/>
      <c r="Q117" s="444">
        <f t="shared" si="5"/>
        <v>0</v>
      </c>
      <c r="R117" s="444"/>
      <c r="S117" s="444"/>
      <c r="T117" s="445">
        <f t="shared" si="6"/>
        <v>0</v>
      </c>
      <c r="U117" s="445"/>
      <c r="V117" s="445"/>
      <c r="W117" s="437">
        <f t="shared" si="7"/>
        <v>0</v>
      </c>
      <c r="X117" s="437"/>
      <c r="Y117" s="438"/>
    </row>
    <row r="118" spans="1:25" ht="12" customHeight="1" x14ac:dyDescent="0.2">
      <c r="A118" s="433"/>
      <c r="B118" s="434"/>
      <c r="C118" s="435"/>
      <c r="D118" s="435"/>
      <c r="E118" s="435"/>
      <c r="F118" s="435"/>
      <c r="G118" s="435"/>
      <c r="H118" s="435"/>
      <c r="I118" s="443"/>
      <c r="J118" s="433"/>
      <c r="K118" s="443"/>
      <c r="L118" s="433"/>
      <c r="M118" s="439"/>
      <c r="N118" s="440"/>
      <c r="O118" s="434"/>
      <c r="P118" s="434"/>
      <c r="Q118" s="444">
        <f t="shared" si="5"/>
        <v>0</v>
      </c>
      <c r="R118" s="444"/>
      <c r="S118" s="444"/>
      <c r="T118" s="445">
        <f t="shared" si="6"/>
        <v>0</v>
      </c>
      <c r="U118" s="445"/>
      <c r="V118" s="445"/>
      <c r="W118" s="437">
        <f t="shared" si="7"/>
        <v>0</v>
      </c>
      <c r="X118" s="437"/>
      <c r="Y118" s="438"/>
    </row>
    <row r="119" spans="1:25" ht="12" customHeight="1" x14ac:dyDescent="0.2">
      <c r="A119" s="433"/>
      <c r="B119" s="434"/>
      <c r="C119" s="435"/>
      <c r="D119" s="435"/>
      <c r="E119" s="435"/>
      <c r="F119" s="435"/>
      <c r="G119" s="435"/>
      <c r="H119" s="435"/>
      <c r="I119" s="443"/>
      <c r="J119" s="433"/>
      <c r="K119" s="443"/>
      <c r="L119" s="433"/>
      <c r="M119" s="439"/>
      <c r="N119" s="440"/>
      <c r="O119" s="434"/>
      <c r="P119" s="434"/>
      <c r="Q119" s="444">
        <f t="shared" si="5"/>
        <v>0</v>
      </c>
      <c r="R119" s="444"/>
      <c r="S119" s="444"/>
      <c r="T119" s="445">
        <f t="shared" si="6"/>
        <v>0</v>
      </c>
      <c r="U119" s="445"/>
      <c r="V119" s="445"/>
      <c r="W119" s="437">
        <f t="shared" si="7"/>
        <v>0</v>
      </c>
      <c r="X119" s="437"/>
      <c r="Y119" s="438"/>
    </row>
    <row r="120" spans="1:25" ht="12" customHeight="1" x14ac:dyDescent="0.2">
      <c r="A120" s="433"/>
      <c r="B120" s="434"/>
      <c r="C120" s="435"/>
      <c r="D120" s="435"/>
      <c r="E120" s="435"/>
      <c r="F120" s="435"/>
      <c r="G120" s="435"/>
      <c r="H120" s="435"/>
      <c r="I120" s="443"/>
      <c r="J120" s="433"/>
      <c r="K120" s="443"/>
      <c r="L120" s="433"/>
      <c r="M120" s="439"/>
      <c r="N120" s="440"/>
      <c r="O120" s="434"/>
      <c r="P120" s="434"/>
      <c r="Q120" s="444">
        <f t="shared" si="5"/>
        <v>0</v>
      </c>
      <c r="R120" s="444"/>
      <c r="S120" s="444"/>
      <c r="T120" s="445">
        <f t="shared" si="6"/>
        <v>0</v>
      </c>
      <c r="U120" s="445"/>
      <c r="V120" s="445"/>
      <c r="W120" s="437">
        <f t="shared" si="7"/>
        <v>0</v>
      </c>
      <c r="X120" s="437"/>
      <c r="Y120" s="438"/>
    </row>
    <row r="121" spans="1:25" ht="12" customHeight="1" x14ac:dyDescent="0.2">
      <c r="A121" s="433"/>
      <c r="B121" s="434"/>
      <c r="C121" s="435"/>
      <c r="D121" s="435"/>
      <c r="E121" s="435"/>
      <c r="F121" s="435"/>
      <c r="G121" s="435"/>
      <c r="H121" s="435"/>
      <c r="I121" s="443"/>
      <c r="J121" s="433"/>
      <c r="K121" s="443"/>
      <c r="L121" s="433"/>
      <c r="M121" s="439"/>
      <c r="N121" s="440"/>
      <c r="O121" s="434"/>
      <c r="P121" s="434"/>
      <c r="Q121" s="444">
        <f t="shared" si="5"/>
        <v>0</v>
      </c>
      <c r="R121" s="444"/>
      <c r="S121" s="444"/>
      <c r="T121" s="445">
        <f t="shared" si="6"/>
        <v>0</v>
      </c>
      <c r="U121" s="445"/>
      <c r="V121" s="445"/>
      <c r="W121" s="437">
        <f t="shared" si="7"/>
        <v>0</v>
      </c>
      <c r="X121" s="437"/>
      <c r="Y121" s="438"/>
    </row>
    <row r="122" spans="1:25" ht="12" customHeight="1" x14ac:dyDescent="0.2">
      <c r="A122" s="433"/>
      <c r="B122" s="434"/>
      <c r="C122" s="435"/>
      <c r="D122" s="435"/>
      <c r="E122" s="435"/>
      <c r="F122" s="435"/>
      <c r="G122" s="435"/>
      <c r="H122" s="435"/>
      <c r="I122" s="443"/>
      <c r="J122" s="433"/>
      <c r="K122" s="443"/>
      <c r="L122" s="433"/>
      <c r="M122" s="439"/>
      <c r="N122" s="440"/>
      <c r="O122" s="434"/>
      <c r="P122" s="434"/>
      <c r="Q122" s="444">
        <f t="shared" si="5"/>
        <v>0</v>
      </c>
      <c r="R122" s="444"/>
      <c r="S122" s="444"/>
      <c r="T122" s="445">
        <f t="shared" si="6"/>
        <v>0</v>
      </c>
      <c r="U122" s="445"/>
      <c r="V122" s="445"/>
      <c r="W122" s="437">
        <f t="shared" si="7"/>
        <v>0</v>
      </c>
      <c r="X122" s="437"/>
      <c r="Y122" s="438"/>
    </row>
    <row r="123" spans="1:25" ht="12" customHeight="1" x14ac:dyDescent="0.2">
      <c r="A123" s="433"/>
      <c r="B123" s="434"/>
      <c r="C123" s="435"/>
      <c r="D123" s="435"/>
      <c r="E123" s="435"/>
      <c r="F123" s="435"/>
      <c r="G123" s="435"/>
      <c r="H123" s="435"/>
      <c r="I123" s="443"/>
      <c r="J123" s="433"/>
      <c r="K123" s="443"/>
      <c r="L123" s="433"/>
      <c r="M123" s="439"/>
      <c r="N123" s="440"/>
      <c r="O123" s="434"/>
      <c r="P123" s="434"/>
      <c r="Q123" s="444">
        <f t="shared" si="5"/>
        <v>0</v>
      </c>
      <c r="R123" s="444"/>
      <c r="S123" s="444"/>
      <c r="T123" s="445">
        <f t="shared" si="6"/>
        <v>0</v>
      </c>
      <c r="U123" s="445"/>
      <c r="V123" s="445"/>
      <c r="W123" s="437">
        <f t="shared" si="7"/>
        <v>0</v>
      </c>
      <c r="X123" s="437"/>
      <c r="Y123" s="438"/>
    </row>
    <row r="124" spans="1:25" ht="12" customHeight="1" x14ac:dyDescent="0.2">
      <c r="A124" s="433"/>
      <c r="B124" s="434"/>
      <c r="C124" s="435"/>
      <c r="D124" s="435"/>
      <c r="E124" s="435"/>
      <c r="F124" s="435"/>
      <c r="G124" s="435"/>
      <c r="H124" s="435"/>
      <c r="I124" s="443"/>
      <c r="J124" s="433"/>
      <c r="K124" s="443"/>
      <c r="L124" s="433"/>
      <c r="M124" s="439"/>
      <c r="N124" s="440"/>
      <c r="O124" s="434"/>
      <c r="P124" s="434"/>
      <c r="Q124" s="444">
        <f t="shared" si="5"/>
        <v>0</v>
      </c>
      <c r="R124" s="444"/>
      <c r="S124" s="444"/>
      <c r="T124" s="445">
        <f t="shared" si="6"/>
        <v>0</v>
      </c>
      <c r="U124" s="445"/>
      <c r="V124" s="445"/>
      <c r="W124" s="437">
        <f t="shared" si="7"/>
        <v>0</v>
      </c>
      <c r="X124" s="437"/>
      <c r="Y124" s="438"/>
    </row>
    <row r="125" spans="1:25" ht="12" customHeight="1" x14ac:dyDescent="0.2">
      <c r="A125" s="433"/>
      <c r="B125" s="434"/>
      <c r="C125" s="435"/>
      <c r="D125" s="435"/>
      <c r="E125" s="435"/>
      <c r="F125" s="435"/>
      <c r="G125" s="435"/>
      <c r="H125" s="435"/>
      <c r="I125" s="443"/>
      <c r="J125" s="433"/>
      <c r="K125" s="443"/>
      <c r="L125" s="433"/>
      <c r="M125" s="439"/>
      <c r="N125" s="440"/>
      <c r="O125" s="434"/>
      <c r="P125" s="434"/>
      <c r="Q125" s="444">
        <f t="shared" si="5"/>
        <v>0</v>
      </c>
      <c r="R125" s="444"/>
      <c r="S125" s="444"/>
      <c r="T125" s="445">
        <f t="shared" si="6"/>
        <v>0</v>
      </c>
      <c r="U125" s="445"/>
      <c r="V125" s="445"/>
      <c r="W125" s="437">
        <f t="shared" si="7"/>
        <v>0</v>
      </c>
      <c r="X125" s="437"/>
      <c r="Y125" s="438"/>
    </row>
    <row r="126" spans="1:25" ht="12" customHeight="1" x14ac:dyDescent="0.2">
      <c r="A126" s="433"/>
      <c r="B126" s="434"/>
      <c r="C126" s="435"/>
      <c r="D126" s="435"/>
      <c r="E126" s="435"/>
      <c r="F126" s="435"/>
      <c r="G126" s="435"/>
      <c r="H126" s="435"/>
      <c r="I126" s="443"/>
      <c r="J126" s="433"/>
      <c r="K126" s="443"/>
      <c r="L126" s="433"/>
      <c r="M126" s="439"/>
      <c r="N126" s="440"/>
      <c r="O126" s="434"/>
      <c r="P126" s="434"/>
      <c r="Q126" s="444">
        <f t="shared" si="5"/>
        <v>0</v>
      </c>
      <c r="R126" s="444"/>
      <c r="S126" s="444"/>
      <c r="T126" s="445">
        <f t="shared" si="6"/>
        <v>0</v>
      </c>
      <c r="U126" s="445"/>
      <c r="V126" s="445"/>
      <c r="W126" s="437">
        <f t="shared" si="7"/>
        <v>0</v>
      </c>
      <c r="X126" s="437"/>
      <c r="Y126" s="438"/>
    </row>
    <row r="127" spans="1:25" ht="12" customHeight="1" x14ac:dyDescent="0.2">
      <c r="A127" s="433"/>
      <c r="B127" s="434"/>
      <c r="C127" s="435"/>
      <c r="D127" s="435"/>
      <c r="E127" s="435"/>
      <c r="F127" s="435"/>
      <c r="G127" s="435"/>
      <c r="H127" s="435"/>
      <c r="I127" s="443"/>
      <c r="J127" s="433"/>
      <c r="K127" s="443"/>
      <c r="L127" s="433"/>
      <c r="M127" s="439"/>
      <c r="N127" s="440"/>
      <c r="O127" s="434"/>
      <c r="P127" s="434"/>
      <c r="Q127" s="444">
        <f t="shared" si="5"/>
        <v>0</v>
      </c>
      <c r="R127" s="444"/>
      <c r="S127" s="444"/>
      <c r="T127" s="445">
        <f t="shared" si="6"/>
        <v>0</v>
      </c>
      <c r="U127" s="445"/>
      <c r="V127" s="445"/>
      <c r="W127" s="437">
        <f t="shared" si="7"/>
        <v>0</v>
      </c>
      <c r="X127" s="437"/>
      <c r="Y127" s="438"/>
    </row>
    <row r="128" spans="1:25" ht="12" customHeight="1" x14ac:dyDescent="0.2">
      <c r="A128" s="433"/>
      <c r="B128" s="434"/>
      <c r="C128" s="435"/>
      <c r="D128" s="435"/>
      <c r="E128" s="435"/>
      <c r="F128" s="435"/>
      <c r="G128" s="435"/>
      <c r="H128" s="435"/>
      <c r="I128" s="443"/>
      <c r="J128" s="433"/>
      <c r="K128" s="443"/>
      <c r="L128" s="433"/>
      <c r="M128" s="439"/>
      <c r="N128" s="440"/>
      <c r="O128" s="434"/>
      <c r="P128" s="434"/>
      <c r="Q128" s="444">
        <f t="shared" si="5"/>
        <v>0</v>
      </c>
      <c r="R128" s="444"/>
      <c r="S128" s="444"/>
      <c r="T128" s="445">
        <f t="shared" si="6"/>
        <v>0</v>
      </c>
      <c r="U128" s="445"/>
      <c r="V128" s="445"/>
      <c r="W128" s="437">
        <f t="shared" si="7"/>
        <v>0</v>
      </c>
      <c r="X128" s="437"/>
      <c r="Y128" s="438"/>
    </row>
    <row r="129" spans="1:25" ht="12" customHeight="1" x14ac:dyDescent="0.2">
      <c r="A129" s="39"/>
      <c r="B129" s="39"/>
      <c r="C129" s="39"/>
      <c r="D129" s="39"/>
      <c r="E129" s="39"/>
      <c r="F129" s="39"/>
      <c r="G129" s="39"/>
      <c r="H129" s="39"/>
      <c r="I129" s="39"/>
      <c r="J129" s="39"/>
      <c r="K129" s="39"/>
      <c r="L129" s="39"/>
      <c r="M129" s="39"/>
      <c r="N129" s="39"/>
      <c r="O129" s="39"/>
      <c r="P129" s="39"/>
      <c r="Q129" s="39"/>
      <c r="R129" s="39"/>
      <c r="S129" s="39"/>
      <c r="T129" s="39"/>
      <c r="U129" s="488">
        <f>SUM(W97:Y128)</f>
        <v>0</v>
      </c>
      <c r="V129" s="488"/>
      <c r="W129" s="488"/>
      <c r="X129" s="488"/>
      <c r="Y129" s="488"/>
    </row>
    <row r="130" spans="1:25" ht="7.15" customHeight="1" thickBot="1" x14ac:dyDescent="0.25">
      <c r="A130" s="71"/>
      <c r="B130" s="71"/>
      <c r="C130" s="71"/>
      <c r="D130" s="71"/>
      <c r="E130" s="71"/>
      <c r="F130" s="71"/>
      <c r="G130" s="71"/>
      <c r="H130" s="71"/>
      <c r="I130" s="71"/>
      <c r="J130" s="71"/>
      <c r="K130" s="71"/>
      <c r="L130" s="71"/>
      <c r="M130" s="71"/>
      <c r="N130" s="71"/>
      <c r="O130" s="71"/>
      <c r="P130" s="71"/>
      <c r="Q130" s="71"/>
      <c r="R130" s="71"/>
      <c r="S130" s="71"/>
      <c r="T130" s="85"/>
      <c r="U130" s="71"/>
      <c r="V130" s="71"/>
      <c r="W130" s="71"/>
      <c r="X130" s="71"/>
      <c r="Y130" s="71"/>
    </row>
    <row r="131" spans="1:25" x14ac:dyDescent="0.2">
      <c r="A131" s="54" t="s">
        <v>77</v>
      </c>
      <c r="L131" s="329" t="str">
        <f>'Change Order'!K61</f>
        <v>2019-SEP</v>
      </c>
      <c r="M131" s="329"/>
      <c r="N131" s="329"/>
      <c r="Y131" s="72" t="s">
        <v>578</v>
      </c>
    </row>
  </sheetData>
  <sheetProtection algorithmName="SHA-512" hashValue="8fSwnAnylvpL/pLR0n/Wc1jJns4tumPwt3HQ8oLS8w4SaH72GtJgEJbPjLxbKnny/ca8GL691TbwRLKbx+9xNA==" saltValue="fKQppwoLIT1Q06peeo+Zzg==" spinCount="100000" sheet="1" objects="1" scenarios="1"/>
  <mergeCells count="569">
    <mergeCell ref="U129:Y129"/>
    <mergeCell ref="A113:B113"/>
    <mergeCell ref="C113:H113"/>
    <mergeCell ref="I113:J113"/>
    <mergeCell ref="K113:L113"/>
    <mergeCell ref="M113:N113"/>
    <mergeCell ref="O113:P113"/>
    <mergeCell ref="Q113:S113"/>
    <mergeCell ref="T113:V113"/>
    <mergeCell ref="W113:Y113"/>
    <mergeCell ref="A128:B128"/>
    <mergeCell ref="C128:H128"/>
    <mergeCell ref="I128:J128"/>
    <mergeCell ref="K128:L128"/>
    <mergeCell ref="M128:N128"/>
    <mergeCell ref="O128:P128"/>
    <mergeCell ref="Q128:S128"/>
    <mergeCell ref="T128:V128"/>
    <mergeCell ref="W128:Y128"/>
    <mergeCell ref="A127:B127"/>
    <mergeCell ref="C127:H127"/>
    <mergeCell ref="I127:J127"/>
    <mergeCell ref="K127:L127"/>
    <mergeCell ref="M127:N127"/>
    <mergeCell ref="A112:B112"/>
    <mergeCell ref="C112:H112"/>
    <mergeCell ref="I112:J112"/>
    <mergeCell ref="K112:L112"/>
    <mergeCell ref="M112:N112"/>
    <mergeCell ref="O112:P112"/>
    <mergeCell ref="Q112:S112"/>
    <mergeCell ref="T112:V112"/>
    <mergeCell ref="W112:Y112"/>
    <mergeCell ref="Q110:S110"/>
    <mergeCell ref="T110:V110"/>
    <mergeCell ref="W110:Y110"/>
    <mergeCell ref="A111:B111"/>
    <mergeCell ref="C111:H111"/>
    <mergeCell ref="I111:J111"/>
    <mergeCell ref="K111:L111"/>
    <mergeCell ref="M111:N111"/>
    <mergeCell ref="O111:P111"/>
    <mergeCell ref="Q111:S111"/>
    <mergeCell ref="T111:V111"/>
    <mergeCell ref="W111:Y111"/>
    <mergeCell ref="A104:B104"/>
    <mergeCell ref="C104:H104"/>
    <mergeCell ref="I104:J104"/>
    <mergeCell ref="K104:L104"/>
    <mergeCell ref="O104:P104"/>
    <mergeCell ref="Q104:S104"/>
    <mergeCell ref="T104:V104"/>
    <mergeCell ref="W104:Y104"/>
    <mergeCell ref="O103:P103"/>
    <mergeCell ref="Q103:S103"/>
    <mergeCell ref="T103:V103"/>
    <mergeCell ref="W103:Y103"/>
    <mergeCell ref="M104:N104"/>
    <mergeCell ref="A105:B105"/>
    <mergeCell ref="C105:H105"/>
    <mergeCell ref="I105:J105"/>
    <mergeCell ref="K105:L105"/>
    <mergeCell ref="O105:P105"/>
    <mergeCell ref="Q105:S105"/>
    <mergeCell ref="T105:V105"/>
    <mergeCell ref="W105:Y105"/>
    <mergeCell ref="A106:B106"/>
    <mergeCell ref="M106:N106"/>
    <mergeCell ref="M105:N105"/>
    <mergeCell ref="O127:P127"/>
    <mergeCell ref="Q127:S127"/>
    <mergeCell ref="T127:V127"/>
    <mergeCell ref="W127:Y127"/>
    <mergeCell ref="A125:B125"/>
    <mergeCell ref="C125:H125"/>
    <mergeCell ref="I125:J125"/>
    <mergeCell ref="K125:L125"/>
    <mergeCell ref="O125:P125"/>
    <mergeCell ref="Q125:S125"/>
    <mergeCell ref="T125:V125"/>
    <mergeCell ref="W125:Y125"/>
    <mergeCell ref="A126:B126"/>
    <mergeCell ref="C126:H126"/>
    <mergeCell ref="I126:J126"/>
    <mergeCell ref="K126:L126"/>
    <mergeCell ref="O126:P126"/>
    <mergeCell ref="Q126:S126"/>
    <mergeCell ref="T126:V126"/>
    <mergeCell ref="W126:Y126"/>
    <mergeCell ref="I123:J123"/>
    <mergeCell ref="K123:L123"/>
    <mergeCell ref="O123:P123"/>
    <mergeCell ref="Q123:S123"/>
    <mergeCell ref="T123:V123"/>
    <mergeCell ref="W123:Y123"/>
    <mergeCell ref="A124:B124"/>
    <mergeCell ref="C124:H124"/>
    <mergeCell ref="I124:J124"/>
    <mergeCell ref="K124:L124"/>
    <mergeCell ref="O124:P124"/>
    <mergeCell ref="Q124:S124"/>
    <mergeCell ref="T124:V124"/>
    <mergeCell ref="W124:Y124"/>
    <mergeCell ref="M124:N124"/>
    <mergeCell ref="M123:N123"/>
    <mergeCell ref="A123:B123"/>
    <mergeCell ref="C123:H123"/>
    <mergeCell ref="O121:P121"/>
    <mergeCell ref="Q121:S121"/>
    <mergeCell ref="T121:V121"/>
    <mergeCell ref="W121:Y121"/>
    <mergeCell ref="A122:B122"/>
    <mergeCell ref="C122:H122"/>
    <mergeCell ref="I122:J122"/>
    <mergeCell ref="K122:L122"/>
    <mergeCell ref="O122:P122"/>
    <mergeCell ref="Q122:S122"/>
    <mergeCell ref="T122:V122"/>
    <mergeCell ref="W122:Y122"/>
    <mergeCell ref="M122:N122"/>
    <mergeCell ref="M121:N121"/>
    <mergeCell ref="A121:B121"/>
    <mergeCell ref="C121:H121"/>
    <mergeCell ref="I121:J121"/>
    <mergeCell ref="K121:L121"/>
    <mergeCell ref="O119:P119"/>
    <mergeCell ref="Q119:S119"/>
    <mergeCell ref="T119:V119"/>
    <mergeCell ref="W119:Y119"/>
    <mergeCell ref="A120:B120"/>
    <mergeCell ref="C120:H120"/>
    <mergeCell ref="I120:J120"/>
    <mergeCell ref="K120:L120"/>
    <mergeCell ref="O120:P120"/>
    <mergeCell ref="Q120:S120"/>
    <mergeCell ref="T120:V120"/>
    <mergeCell ref="W120:Y120"/>
    <mergeCell ref="M120:N120"/>
    <mergeCell ref="M119:N119"/>
    <mergeCell ref="A119:B119"/>
    <mergeCell ref="C119:H119"/>
    <mergeCell ref="I119:J119"/>
    <mergeCell ref="K119:L119"/>
    <mergeCell ref="A118:B118"/>
    <mergeCell ref="C118:H118"/>
    <mergeCell ref="I118:J118"/>
    <mergeCell ref="K118:L118"/>
    <mergeCell ref="O118:P118"/>
    <mergeCell ref="Q118:S118"/>
    <mergeCell ref="T118:V118"/>
    <mergeCell ref="W118:Y118"/>
    <mergeCell ref="M118:N118"/>
    <mergeCell ref="Q108:S108"/>
    <mergeCell ref="T108:V108"/>
    <mergeCell ref="W108:Y108"/>
    <mergeCell ref="A109:B109"/>
    <mergeCell ref="O117:P117"/>
    <mergeCell ref="Q117:S117"/>
    <mergeCell ref="T117:V117"/>
    <mergeCell ref="W117:Y117"/>
    <mergeCell ref="M117:N117"/>
    <mergeCell ref="A117:B117"/>
    <mergeCell ref="C117:H117"/>
    <mergeCell ref="I117:J117"/>
    <mergeCell ref="K117:L117"/>
    <mergeCell ref="C109:H109"/>
    <mergeCell ref="I109:J109"/>
    <mergeCell ref="K109:L109"/>
    <mergeCell ref="M109:N109"/>
    <mergeCell ref="O109:P109"/>
    <mergeCell ref="Q109:S109"/>
    <mergeCell ref="T109:V109"/>
    <mergeCell ref="W109:Y109"/>
    <mergeCell ref="A110:B110"/>
    <mergeCell ref="C110:H110"/>
    <mergeCell ref="I110:J110"/>
    <mergeCell ref="Q115:S115"/>
    <mergeCell ref="T115:V115"/>
    <mergeCell ref="W115:Y115"/>
    <mergeCell ref="A116:B116"/>
    <mergeCell ref="C116:H116"/>
    <mergeCell ref="I116:J116"/>
    <mergeCell ref="K116:L116"/>
    <mergeCell ref="O116:P116"/>
    <mergeCell ref="Q116:S116"/>
    <mergeCell ref="T116:V116"/>
    <mergeCell ref="W116:Y116"/>
    <mergeCell ref="M115:N115"/>
    <mergeCell ref="A115:B115"/>
    <mergeCell ref="C115:H115"/>
    <mergeCell ref="I115:J115"/>
    <mergeCell ref="K115:L115"/>
    <mergeCell ref="C107:H107"/>
    <mergeCell ref="I107:J107"/>
    <mergeCell ref="K107:L107"/>
    <mergeCell ref="O107:P107"/>
    <mergeCell ref="M114:N114"/>
    <mergeCell ref="C108:H108"/>
    <mergeCell ref="I108:J108"/>
    <mergeCell ref="K108:L108"/>
    <mergeCell ref="O115:P115"/>
    <mergeCell ref="M108:N108"/>
    <mergeCell ref="O108:P108"/>
    <mergeCell ref="K110:L110"/>
    <mergeCell ref="M110:N110"/>
    <mergeCell ref="O110:P110"/>
    <mergeCell ref="M107:N107"/>
    <mergeCell ref="O101:P101"/>
    <mergeCell ref="Q101:S101"/>
    <mergeCell ref="T101:V101"/>
    <mergeCell ref="W101:Y101"/>
    <mergeCell ref="A102:B102"/>
    <mergeCell ref="C102:H102"/>
    <mergeCell ref="I102:J102"/>
    <mergeCell ref="K102:L102"/>
    <mergeCell ref="A114:B114"/>
    <mergeCell ref="C114:H114"/>
    <mergeCell ref="I114:J114"/>
    <mergeCell ref="K114:L114"/>
    <mergeCell ref="O114:P114"/>
    <mergeCell ref="Q114:S114"/>
    <mergeCell ref="T114:V114"/>
    <mergeCell ref="W114:Y114"/>
    <mergeCell ref="C106:H106"/>
    <mergeCell ref="I106:J106"/>
    <mergeCell ref="K106:L106"/>
    <mergeCell ref="O106:P106"/>
    <mergeCell ref="Q106:S106"/>
    <mergeCell ref="T106:V106"/>
    <mergeCell ref="W106:Y106"/>
    <mergeCell ref="A107:B107"/>
    <mergeCell ref="Q99:S99"/>
    <mergeCell ref="T99:V99"/>
    <mergeCell ref="W99:Y99"/>
    <mergeCell ref="A100:B100"/>
    <mergeCell ref="C100:H100"/>
    <mergeCell ref="I100:J100"/>
    <mergeCell ref="K100:L100"/>
    <mergeCell ref="O100:P100"/>
    <mergeCell ref="Q100:S100"/>
    <mergeCell ref="T100:V100"/>
    <mergeCell ref="W100:Y100"/>
    <mergeCell ref="A90:B90"/>
    <mergeCell ref="C90:J90"/>
    <mergeCell ref="K90:O90"/>
    <mergeCell ref="P90:T90"/>
    <mergeCell ref="U90:Y90"/>
    <mergeCell ref="A98:B98"/>
    <mergeCell ref="C98:H98"/>
    <mergeCell ref="I98:J98"/>
    <mergeCell ref="K98:L98"/>
    <mergeCell ref="O98:P98"/>
    <mergeCell ref="Q98:S98"/>
    <mergeCell ref="T98:V98"/>
    <mergeCell ref="W98:Y98"/>
    <mergeCell ref="A97:B97"/>
    <mergeCell ref="C97:H97"/>
    <mergeCell ref="O97:P97"/>
    <mergeCell ref="I97:J97"/>
    <mergeCell ref="K97:L97"/>
    <mergeCell ref="M97:N97"/>
    <mergeCell ref="Q97:S97"/>
    <mergeCell ref="T97:V97"/>
    <mergeCell ref="U91:Y91"/>
    <mergeCell ref="W97:Y97"/>
    <mergeCell ref="M98:N98"/>
    <mergeCell ref="U87:Y87"/>
    <mergeCell ref="A88:B88"/>
    <mergeCell ref="C88:J88"/>
    <mergeCell ref="K88:O88"/>
    <mergeCell ref="P88:T88"/>
    <mergeCell ref="U88:Y88"/>
    <mergeCell ref="A89:B89"/>
    <mergeCell ref="C89:J89"/>
    <mergeCell ref="K89:O89"/>
    <mergeCell ref="P89:T89"/>
    <mergeCell ref="U89:Y89"/>
    <mergeCell ref="A87:B87"/>
    <mergeCell ref="C87:J87"/>
    <mergeCell ref="K87:O87"/>
    <mergeCell ref="P87:T87"/>
    <mergeCell ref="U85:Y85"/>
    <mergeCell ref="A84:B84"/>
    <mergeCell ref="C84:J84"/>
    <mergeCell ref="K84:O84"/>
    <mergeCell ref="P84:T84"/>
    <mergeCell ref="U84:Y84"/>
    <mergeCell ref="A86:B86"/>
    <mergeCell ref="C86:J86"/>
    <mergeCell ref="K86:O86"/>
    <mergeCell ref="P86:T86"/>
    <mergeCell ref="U86:Y86"/>
    <mergeCell ref="F36:G36"/>
    <mergeCell ref="M36:N36"/>
    <mergeCell ref="O36:Q36"/>
    <mergeCell ref="R36:S36"/>
    <mergeCell ref="M37:Q37"/>
    <mergeCell ref="V49:Y49"/>
    <mergeCell ref="B48:J48"/>
    <mergeCell ref="B49:J49"/>
    <mergeCell ref="J36:L36"/>
    <mergeCell ref="V36:W36"/>
    <mergeCell ref="O28:Q28"/>
    <mergeCell ref="R28:S28"/>
    <mergeCell ref="M27:Q27"/>
    <mergeCell ref="H29:I29"/>
    <mergeCell ref="J29:L29"/>
    <mergeCell ref="R27:U27"/>
    <mergeCell ref="M29:N29"/>
    <mergeCell ref="T28:U28"/>
    <mergeCell ref="T29:U29"/>
    <mergeCell ref="I95:J95"/>
    <mergeCell ref="I96:J96"/>
    <mergeCell ref="K95:L95"/>
    <mergeCell ref="K96:L96"/>
    <mergeCell ref="M95:N95"/>
    <mergeCell ref="M96:N96"/>
    <mergeCell ref="H36:I36"/>
    <mergeCell ref="H27:L27"/>
    <mergeCell ref="H28:I28"/>
    <mergeCell ref="J28:L28"/>
    <mergeCell ref="M28:N28"/>
    <mergeCell ref="A68:Y68"/>
    <mergeCell ref="A69:Y69"/>
    <mergeCell ref="A71:L71"/>
    <mergeCell ref="X36:Y36"/>
    <mergeCell ref="R30:S30"/>
    <mergeCell ref="R33:S33"/>
    <mergeCell ref="R35:S35"/>
    <mergeCell ref="L67:N67"/>
    <mergeCell ref="O31:Q31"/>
    <mergeCell ref="B52:J52"/>
    <mergeCell ref="B55:J55"/>
    <mergeCell ref="F31:G31"/>
    <mergeCell ref="H31:I31"/>
    <mergeCell ref="A1:Y1"/>
    <mergeCell ref="A2:Y2"/>
    <mergeCell ref="A4:L4"/>
    <mergeCell ref="A8:L8"/>
    <mergeCell ref="N4:Y4"/>
    <mergeCell ref="N7:Q7"/>
    <mergeCell ref="R7:T7"/>
    <mergeCell ref="U7:V7"/>
    <mergeCell ref="W7:Y7"/>
    <mergeCell ref="N6:P6"/>
    <mergeCell ref="Q6:T6"/>
    <mergeCell ref="B5:L5"/>
    <mergeCell ref="Q5:T5"/>
    <mergeCell ref="U5:V5"/>
    <mergeCell ref="W5:Y5"/>
    <mergeCell ref="U6:V6"/>
    <mergeCell ref="W6:Y6"/>
    <mergeCell ref="R8:T8"/>
    <mergeCell ref="U8:V8"/>
    <mergeCell ref="W8:Y8"/>
    <mergeCell ref="B6:L6"/>
    <mergeCell ref="A7:D7"/>
    <mergeCell ref="E7:L7"/>
    <mergeCell ref="X34:Y34"/>
    <mergeCell ref="X32:Y32"/>
    <mergeCell ref="X33:Y33"/>
    <mergeCell ref="T35:U35"/>
    <mergeCell ref="F28:G28"/>
    <mergeCell ref="V33:W33"/>
    <mergeCell ref="T34:U34"/>
    <mergeCell ref="O29:Q29"/>
    <mergeCell ref="H32:I32"/>
    <mergeCell ref="J32:L32"/>
    <mergeCell ref="M32:N32"/>
    <mergeCell ref="O32:Q32"/>
    <mergeCell ref="R32:S32"/>
    <mergeCell ref="V35:W35"/>
    <mergeCell ref="H35:I35"/>
    <mergeCell ref="V34:W34"/>
    <mergeCell ref="T30:U30"/>
    <mergeCell ref="T31:U31"/>
    <mergeCell ref="T32:U32"/>
    <mergeCell ref="T33:U33"/>
    <mergeCell ref="X30:Y30"/>
    <mergeCell ref="X31:Y31"/>
    <mergeCell ref="V32:W32"/>
    <mergeCell ref="X35:Y35"/>
    <mergeCell ref="V31:W31"/>
    <mergeCell ref="B9:L9"/>
    <mergeCell ref="F29:G29"/>
    <mergeCell ref="F32:G32"/>
    <mergeCell ref="J30:L30"/>
    <mergeCell ref="M30:N30"/>
    <mergeCell ref="O30:Q30"/>
    <mergeCell ref="H17:I17"/>
    <mergeCell ref="M31:N31"/>
    <mergeCell ref="Q9:Y9"/>
    <mergeCell ref="F30:G30"/>
    <mergeCell ref="H30:I30"/>
    <mergeCell ref="B22:F22"/>
    <mergeCell ref="B23:F23"/>
    <mergeCell ref="V17:Y17"/>
    <mergeCell ref="H20:I20"/>
    <mergeCell ref="L20:O20"/>
    <mergeCell ref="V30:W30"/>
    <mergeCell ref="R29:S29"/>
    <mergeCell ref="V29:W29"/>
    <mergeCell ref="R31:S31"/>
    <mergeCell ref="J31:L31"/>
    <mergeCell ref="H23:I23"/>
    <mergeCell ref="V23:Y23"/>
    <mergeCell ref="L17:O17"/>
    <mergeCell ref="R17:T17"/>
    <mergeCell ref="H21:I21"/>
    <mergeCell ref="L21:O21"/>
    <mergeCell ref="R21:T21"/>
    <mergeCell ref="H22:I22"/>
    <mergeCell ref="L22:O22"/>
    <mergeCell ref="V27:Y27"/>
    <mergeCell ref="R22:T22"/>
    <mergeCell ref="X28:Y28"/>
    <mergeCell ref="X29:Y29"/>
    <mergeCell ref="V28:W28"/>
    <mergeCell ref="B14:F14"/>
    <mergeCell ref="B15:F15"/>
    <mergeCell ref="B16:F16"/>
    <mergeCell ref="B17:F17"/>
    <mergeCell ref="B20:F20"/>
    <mergeCell ref="B21:F21"/>
    <mergeCell ref="R20:T20"/>
    <mergeCell ref="L23:O23"/>
    <mergeCell ref="R23:T23"/>
    <mergeCell ref="H14:I14"/>
    <mergeCell ref="L14:O14"/>
    <mergeCell ref="R14:T14"/>
    <mergeCell ref="H15:I15"/>
    <mergeCell ref="L15:O15"/>
    <mergeCell ref="R15:T15"/>
    <mergeCell ref="H16:I16"/>
    <mergeCell ref="L16:O16"/>
    <mergeCell ref="R16:T16"/>
    <mergeCell ref="A27:E27"/>
    <mergeCell ref="A28:E28"/>
    <mergeCell ref="A29:E29"/>
    <mergeCell ref="A30:E30"/>
    <mergeCell ref="A31:E31"/>
    <mergeCell ref="A32:E32"/>
    <mergeCell ref="A33:E33"/>
    <mergeCell ref="H37:L37"/>
    <mergeCell ref="T36:U36"/>
    <mergeCell ref="F33:G33"/>
    <mergeCell ref="H33:I33"/>
    <mergeCell ref="J33:L33"/>
    <mergeCell ref="M33:N33"/>
    <mergeCell ref="O33:Q33"/>
    <mergeCell ref="A34:E34"/>
    <mergeCell ref="A35:E35"/>
    <mergeCell ref="A36:E36"/>
    <mergeCell ref="F35:G35"/>
    <mergeCell ref="J35:L35"/>
    <mergeCell ref="M35:N35"/>
    <mergeCell ref="O35:Q35"/>
    <mergeCell ref="F34:G34"/>
    <mergeCell ref="H34:I34"/>
    <mergeCell ref="J34:L34"/>
    <mergeCell ref="M34:N34"/>
    <mergeCell ref="O34:Q34"/>
    <mergeCell ref="R34:S34"/>
    <mergeCell ref="N71:Y71"/>
    <mergeCell ref="B72:L72"/>
    <mergeCell ref="Q72:T72"/>
    <mergeCell ref="U72:V72"/>
    <mergeCell ref="W72:Y72"/>
    <mergeCell ref="F37:G37"/>
    <mergeCell ref="X61:Y61"/>
    <mergeCell ref="V47:Y47"/>
    <mergeCell ref="V52:Y52"/>
    <mergeCell ref="V54:Y54"/>
    <mergeCell ref="V55:Y55"/>
    <mergeCell ref="V53:Y53"/>
    <mergeCell ref="R37:U37"/>
    <mergeCell ref="V37:Y37"/>
    <mergeCell ref="V64:Y64"/>
    <mergeCell ref="V41:Y41"/>
    <mergeCell ref="V43:Y43"/>
    <mergeCell ref="V45:Y45"/>
    <mergeCell ref="V59:Y59"/>
    <mergeCell ref="V65:Y65"/>
    <mergeCell ref="V48:Y48"/>
    <mergeCell ref="B53:M53"/>
    <mergeCell ref="B54:M54"/>
    <mergeCell ref="B73:L73"/>
    <mergeCell ref="N73:P73"/>
    <mergeCell ref="Q73:T73"/>
    <mergeCell ref="U73:V73"/>
    <mergeCell ref="W73:Y73"/>
    <mergeCell ref="A74:D74"/>
    <mergeCell ref="E74:L74"/>
    <mergeCell ref="N74:Q74"/>
    <mergeCell ref="R74:T74"/>
    <mergeCell ref="U74:V74"/>
    <mergeCell ref="W74:Y74"/>
    <mergeCell ref="A75:L75"/>
    <mergeCell ref="R75:T75"/>
    <mergeCell ref="U75:V75"/>
    <mergeCell ref="W75:Y75"/>
    <mergeCell ref="B76:L76"/>
    <mergeCell ref="Q76:Y76"/>
    <mergeCell ref="Q95:S95"/>
    <mergeCell ref="T95:V95"/>
    <mergeCell ref="W95:Y95"/>
    <mergeCell ref="C95:H95"/>
    <mergeCell ref="A95:B95"/>
    <mergeCell ref="A82:B82"/>
    <mergeCell ref="C82:J82"/>
    <mergeCell ref="K82:O82"/>
    <mergeCell ref="P82:T82"/>
    <mergeCell ref="U82:Y82"/>
    <mergeCell ref="C83:J83"/>
    <mergeCell ref="K83:O83"/>
    <mergeCell ref="P83:T83"/>
    <mergeCell ref="U83:Y83"/>
    <mergeCell ref="A85:B85"/>
    <mergeCell ref="C85:J85"/>
    <mergeCell ref="K85:O85"/>
    <mergeCell ref="P85:T85"/>
    <mergeCell ref="Q107:S107"/>
    <mergeCell ref="T107:V107"/>
    <mergeCell ref="W107:Y107"/>
    <mergeCell ref="A108:B108"/>
    <mergeCell ref="M100:N100"/>
    <mergeCell ref="M99:N99"/>
    <mergeCell ref="A99:B99"/>
    <mergeCell ref="C99:H99"/>
    <mergeCell ref="I99:J99"/>
    <mergeCell ref="K99:L99"/>
    <mergeCell ref="M102:N102"/>
    <mergeCell ref="M101:N101"/>
    <mergeCell ref="A101:B101"/>
    <mergeCell ref="C101:H101"/>
    <mergeCell ref="I101:J101"/>
    <mergeCell ref="K101:L101"/>
    <mergeCell ref="M103:N103"/>
    <mergeCell ref="A103:B103"/>
    <mergeCell ref="C103:H103"/>
    <mergeCell ref="O102:P102"/>
    <mergeCell ref="Q102:S102"/>
    <mergeCell ref="T102:V102"/>
    <mergeCell ref="W102:Y102"/>
    <mergeCell ref="O99:P99"/>
    <mergeCell ref="L131:N131"/>
    <mergeCell ref="A80:B80"/>
    <mergeCell ref="C80:J80"/>
    <mergeCell ref="K80:O80"/>
    <mergeCell ref="P80:T80"/>
    <mergeCell ref="U80:Y80"/>
    <mergeCell ref="A81:B81"/>
    <mergeCell ref="C81:J81"/>
    <mergeCell ref="K81:O81"/>
    <mergeCell ref="P81:T81"/>
    <mergeCell ref="U81:Y81"/>
    <mergeCell ref="A83:B83"/>
    <mergeCell ref="M126:N126"/>
    <mergeCell ref="M125:N125"/>
    <mergeCell ref="A96:B96"/>
    <mergeCell ref="W96:Y96"/>
    <mergeCell ref="T96:V96"/>
    <mergeCell ref="Q96:S96"/>
    <mergeCell ref="O95:P95"/>
    <mergeCell ref="O96:P96"/>
    <mergeCell ref="C96:H96"/>
    <mergeCell ref="I103:J103"/>
    <mergeCell ref="K103:L103"/>
    <mergeCell ref="M116:N116"/>
  </mergeCells>
  <printOptions horizontalCentered="1"/>
  <pageMargins left="0.5" right="0.5" top="0.5" bottom="0.25" header="0.25" footer="0.25"/>
  <pageSetup fitToHeight="2" orientation="portrait" blackAndWhite="1" r:id="rId1"/>
  <headerFooter alignWithMargins="0"/>
  <rowBreaks count="1" manualBreakCount="1">
    <brk id="67"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338"/>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172</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14"/>
      <c r="Q5" s="404">
        <f>'Prime Detail'!Q5</f>
        <v>0</v>
      </c>
      <c r="R5" s="404"/>
      <c r="S5" s="404"/>
      <c r="T5" s="404"/>
      <c r="U5" s="404">
        <f>'Prime Detail'!U5</f>
        <v>0</v>
      </c>
      <c r="V5" s="404"/>
      <c r="W5" s="404">
        <f>'Prime Detail'!W5</f>
        <v>0</v>
      </c>
      <c r="X5" s="404"/>
      <c r="Y5" s="404"/>
      <c r="Z5" s="50"/>
      <c r="AA5" s="184"/>
      <c r="AB5" s="184"/>
      <c r="AC5" s="184"/>
      <c r="AD5" s="184"/>
      <c r="AE5" s="184"/>
      <c r="AF5" s="184"/>
      <c r="AG5" s="184"/>
      <c r="AH5" s="184"/>
      <c r="AI5" s="184"/>
      <c r="AJ5" s="184"/>
      <c r="AK5" s="184"/>
      <c r="AL5" s="184"/>
      <c r="AM5" s="184"/>
      <c r="AN5" s="184"/>
      <c r="AO5" s="184"/>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184"/>
      <c r="AB6" s="184"/>
      <c r="AC6" s="184"/>
      <c r="AD6" s="184"/>
      <c r="AE6" s="184"/>
      <c r="AF6" s="184"/>
      <c r="AG6" s="184"/>
      <c r="AH6" s="184"/>
      <c r="AI6" s="184"/>
      <c r="AJ6" s="184"/>
      <c r="AK6" s="184"/>
      <c r="AL6" s="184"/>
      <c r="AM6" s="184"/>
      <c r="AN6" s="184"/>
      <c r="AO6" s="184"/>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184"/>
      <c r="AB7" s="184"/>
      <c r="AC7" s="184"/>
      <c r="AD7" s="184"/>
      <c r="AE7" s="184"/>
      <c r="AF7" s="184"/>
      <c r="AG7" s="184"/>
      <c r="AH7" s="184"/>
      <c r="AI7" s="184"/>
      <c r="AJ7" s="184"/>
      <c r="AK7" s="184"/>
      <c r="AL7" s="184"/>
      <c r="AM7" s="184"/>
      <c r="AN7" s="184"/>
      <c r="AO7" s="184"/>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184"/>
      <c r="AB8" s="184"/>
      <c r="AC8" s="184"/>
      <c r="AD8" s="184"/>
      <c r="AE8" s="184"/>
      <c r="AF8" s="184"/>
      <c r="AG8" s="184"/>
      <c r="AH8" s="184"/>
      <c r="AI8" s="184"/>
      <c r="AJ8" s="184"/>
      <c r="AK8" s="184"/>
      <c r="AL8" s="184"/>
      <c r="AM8" s="184"/>
      <c r="AN8" s="184"/>
      <c r="AO8" s="184"/>
      <c r="AP8" s="40"/>
      <c r="AQ8" s="40"/>
      <c r="AR8" s="40"/>
      <c r="AS8" s="40"/>
      <c r="AT8" s="40"/>
      <c r="AU8" s="40"/>
      <c r="AV8" s="40"/>
      <c r="AW8" s="40"/>
      <c r="AX8" s="40"/>
      <c r="AY8" s="40"/>
      <c r="AZ8" s="40"/>
      <c r="BA8" s="40"/>
      <c r="BB8" s="40"/>
    </row>
    <row r="9" spans="1:54" s="3" customFormat="1" ht="15.95" customHeight="1" x14ac:dyDescent="0.2">
      <c r="A9" s="214"/>
      <c r="B9" s="503">
        <f>B82</f>
        <v>0</v>
      </c>
      <c r="C9" s="503"/>
      <c r="D9" s="503"/>
      <c r="E9" s="503"/>
      <c r="F9" s="503"/>
      <c r="G9" s="503"/>
      <c r="H9" s="503"/>
      <c r="I9" s="503"/>
      <c r="J9" s="503"/>
      <c r="K9" s="503"/>
      <c r="L9" s="503"/>
      <c r="M9" s="40"/>
      <c r="N9" s="257" t="s">
        <v>235</v>
      </c>
      <c r="O9" s="257"/>
      <c r="P9" s="257"/>
      <c r="Q9" s="413">
        <f>'Prime Detail'!Q9</f>
        <v>0</v>
      </c>
      <c r="R9" s="414"/>
      <c r="S9" s="414"/>
      <c r="T9" s="414"/>
      <c r="U9" s="414"/>
      <c r="V9" s="414"/>
      <c r="W9" s="414"/>
      <c r="X9" s="414"/>
      <c r="Y9" s="414"/>
      <c r="Z9" s="50"/>
      <c r="AA9" s="101"/>
      <c r="AB9" s="101"/>
      <c r="AC9" s="101"/>
      <c r="AD9" s="101"/>
      <c r="AE9" s="184"/>
      <c r="AF9" s="101"/>
      <c r="AG9" s="101"/>
      <c r="AH9" s="101"/>
      <c r="AI9" s="101"/>
      <c r="AJ9" s="184"/>
      <c r="AK9" s="101"/>
      <c r="AL9" s="101"/>
      <c r="AM9" s="101"/>
      <c r="AN9" s="101"/>
      <c r="AO9" s="184"/>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256</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21"/>
      <c r="B12" s="52"/>
      <c r="C12" s="51"/>
      <c r="D12" s="51"/>
      <c r="E12" s="50"/>
      <c r="F12" s="47"/>
      <c r="G12" s="49"/>
      <c r="H12" s="220"/>
      <c r="I12" s="220"/>
      <c r="J12" s="220"/>
      <c r="K12" s="220"/>
      <c r="L12" s="50"/>
      <c r="M12" s="47"/>
      <c r="N12" s="49"/>
      <c r="O12" s="219"/>
      <c r="P12" s="219"/>
      <c r="Q12" s="219"/>
      <c r="R12" s="46"/>
      <c r="S12" s="46"/>
      <c r="T12" s="46"/>
      <c r="U12" s="45"/>
      <c r="V12" s="220"/>
      <c r="W12" s="220"/>
      <c r="X12" s="220"/>
      <c r="Y12" s="220"/>
      <c r="Z12" s="50"/>
      <c r="AA12" s="184"/>
      <c r="AB12" s="184"/>
      <c r="AC12" s="184"/>
      <c r="AD12" s="184"/>
      <c r="AE12" s="184"/>
      <c r="AF12" s="184"/>
      <c r="AG12" s="184"/>
      <c r="AH12" s="184"/>
      <c r="AI12" s="184"/>
      <c r="AJ12" s="184"/>
      <c r="AK12" s="184"/>
      <c r="AL12" s="184"/>
      <c r="AM12" s="184"/>
      <c r="AN12" s="184"/>
      <c r="AO12" s="184"/>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21"/>
      <c r="B15" s="52"/>
      <c r="C15" s="51"/>
      <c r="D15" s="51"/>
      <c r="E15" s="50"/>
      <c r="F15" s="47"/>
      <c r="G15" s="49"/>
      <c r="H15" s="220"/>
      <c r="I15" s="220"/>
      <c r="J15" s="220"/>
      <c r="K15" s="220"/>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21"/>
      <c r="B18" s="53"/>
      <c r="C18" s="51"/>
      <c r="D18" s="51"/>
      <c r="E18" s="50"/>
      <c r="F18" s="47"/>
      <c r="G18" s="49"/>
      <c r="H18" s="220"/>
      <c r="I18" s="220"/>
      <c r="J18" s="220"/>
      <c r="K18" s="220"/>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4"/>
      <c r="M21" s="34"/>
      <c r="N21" s="34"/>
      <c r="O21" s="34"/>
      <c r="P21" s="34"/>
      <c r="Q21" s="120"/>
      <c r="R21" s="120"/>
      <c r="S21" s="120"/>
      <c r="T21" s="120"/>
      <c r="U21" s="34"/>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4"/>
      <c r="Q22" s="120"/>
      <c r="R22" s="120"/>
      <c r="S22" s="120"/>
      <c r="T22" s="120"/>
      <c r="U22" s="34"/>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4"/>
      <c r="M23" s="34"/>
      <c r="N23" s="34"/>
      <c r="O23" s="34"/>
      <c r="P23" s="34"/>
      <c r="Q23" s="120"/>
      <c r="R23" s="120"/>
      <c r="S23" s="120"/>
      <c r="T23" s="120"/>
      <c r="U23" s="34"/>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58"/>
      <c r="M24" s="58"/>
      <c r="N24" s="58"/>
      <c r="O24" s="58"/>
      <c r="P24" s="58"/>
      <c r="Q24" s="412">
        <f>ROUND(((L14+L17+L20+L22+Q14+Q17+Q20)*I24),2)</f>
        <v>0</v>
      </c>
      <c r="R24" s="412"/>
      <c r="S24" s="412"/>
      <c r="T24" s="412"/>
      <c r="U24" s="34"/>
      <c r="V24" s="220"/>
      <c r="W24" s="220"/>
      <c r="X24" s="220"/>
      <c r="Y24" s="220"/>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4"/>
      <c r="M25" s="34"/>
      <c r="N25" s="34"/>
      <c r="O25" s="34"/>
      <c r="P25" s="34"/>
      <c r="Q25" s="120"/>
      <c r="R25" s="120"/>
      <c r="S25" s="120"/>
      <c r="T25" s="120"/>
      <c r="U25" s="34"/>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58"/>
      <c r="M26" s="58"/>
      <c r="N26" s="58"/>
      <c r="O26" s="58"/>
      <c r="P26" s="58"/>
      <c r="Q26" s="220"/>
      <c r="R26" s="220"/>
      <c r="S26" s="220"/>
      <c r="T26" s="220"/>
      <c r="U26" s="36"/>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4"/>
      <c r="M27" s="34"/>
      <c r="N27" s="34"/>
      <c r="O27" s="34"/>
      <c r="P27" s="34"/>
      <c r="Q27" s="120"/>
      <c r="R27" s="120"/>
      <c r="S27" s="120"/>
      <c r="T27" s="120"/>
      <c r="U27" s="34"/>
      <c r="V27" s="120"/>
      <c r="W27" s="120"/>
      <c r="X27" s="120"/>
      <c r="Y27" s="120"/>
      <c r="Z27" s="29"/>
      <c r="AH27" s="187"/>
      <c r="AP27" s="41"/>
      <c r="AQ27" s="41"/>
      <c r="AR27" s="41"/>
      <c r="AS27" s="41"/>
      <c r="AT27" s="41"/>
      <c r="AU27" s="41"/>
      <c r="AV27" s="41"/>
      <c r="AW27" s="187"/>
      <c r="AX27" s="41"/>
    </row>
    <row r="28" spans="1:50" ht="12" customHeight="1" x14ac:dyDescent="0.2">
      <c r="A28" s="228"/>
      <c r="B28" s="94" t="s">
        <v>97</v>
      </c>
      <c r="C28" s="229"/>
      <c r="D28" s="229"/>
      <c r="E28" s="229"/>
      <c r="F28" s="229"/>
      <c r="G28" s="229"/>
      <c r="H28" s="229"/>
      <c r="I28" s="229"/>
      <c r="J28" s="229"/>
      <c r="K28" s="76"/>
      <c r="L28" s="76"/>
      <c r="M28" s="76"/>
      <c r="N28" s="76"/>
      <c r="O28" s="76"/>
      <c r="P28" s="76"/>
      <c r="Q28" s="132"/>
      <c r="R28" s="132"/>
      <c r="S28" s="132"/>
      <c r="T28" s="132"/>
      <c r="U28" s="34"/>
      <c r="V28" s="132"/>
      <c r="W28" s="132"/>
      <c r="X28" s="132"/>
      <c r="Y28" s="132"/>
      <c r="Z28" s="29"/>
      <c r="AH28" s="187"/>
      <c r="AP28" s="41"/>
      <c r="AQ28" s="41"/>
      <c r="AR28" s="41"/>
      <c r="AS28" s="41"/>
      <c r="AT28" s="41"/>
      <c r="AU28" s="41"/>
      <c r="AV28" s="41"/>
      <c r="AW28" s="187"/>
      <c r="AX28" s="41"/>
    </row>
    <row r="29" spans="1:50" ht="12.75" customHeight="1" x14ac:dyDescent="0.2">
      <c r="A29" s="35"/>
      <c r="B29" s="59"/>
      <c r="C29" s="218"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28"/>
      <c r="B30" s="229"/>
      <c r="C30" s="229"/>
      <c r="D30" s="229"/>
      <c r="E30" s="229"/>
      <c r="F30" s="229"/>
      <c r="G30" s="229"/>
      <c r="H30" s="229"/>
      <c r="I30" s="229"/>
      <c r="J30" s="229"/>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16"/>
      <c r="B32" s="217"/>
      <c r="C32" s="217"/>
      <c r="D32" s="217"/>
      <c r="E32" s="217"/>
      <c r="F32" s="217"/>
      <c r="G32" s="217"/>
      <c r="H32" s="217"/>
      <c r="I32" s="217"/>
      <c r="J32" s="217"/>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17"/>
      <c r="D33" s="217"/>
      <c r="E33" s="217"/>
      <c r="F33" s="217"/>
      <c r="G33" s="217"/>
      <c r="H33" s="217"/>
      <c r="I33" s="217"/>
      <c r="J33" s="217"/>
      <c r="K33" s="217"/>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257</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20"/>
      <c r="W36" s="220"/>
      <c r="X36" s="220"/>
      <c r="Y36" s="220"/>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20"/>
      <c r="W37" s="220"/>
      <c r="X37" s="220"/>
      <c r="Y37" s="220"/>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184"/>
      <c r="AF48" s="183"/>
      <c r="AG48" s="183"/>
      <c r="AH48" s="183"/>
      <c r="AI48" s="183"/>
      <c r="AJ48" s="184"/>
      <c r="AK48" s="183"/>
      <c r="AL48" s="183"/>
      <c r="AM48" s="183"/>
      <c r="AN48" s="183"/>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184"/>
      <c r="AF50" s="183"/>
      <c r="AG50" s="183"/>
      <c r="AH50" s="183"/>
      <c r="AI50" s="183"/>
      <c r="AJ50" s="184"/>
      <c r="AK50" s="183"/>
      <c r="AL50" s="183"/>
      <c r="AM50" s="183"/>
      <c r="AN50" s="183"/>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13"/>
      <c r="M52" s="13"/>
      <c r="N52" s="13"/>
      <c r="O52" s="13"/>
      <c r="P52" s="13"/>
      <c r="Q52" s="13"/>
      <c r="R52" s="13"/>
      <c r="S52" s="13"/>
      <c r="T52" s="13"/>
      <c r="U52" s="13"/>
      <c r="V52" s="13"/>
      <c r="W52" s="13"/>
      <c r="X52" s="94"/>
      <c r="Y52" s="36"/>
      <c r="AE52" s="184"/>
      <c r="AF52" s="183"/>
      <c r="AG52" s="183"/>
      <c r="AH52" s="183"/>
      <c r="AI52" s="183"/>
      <c r="AJ52" s="184"/>
      <c r="AK52" s="183"/>
      <c r="AL52" s="183"/>
      <c r="AM52" s="183"/>
      <c r="AN52" s="183"/>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13"/>
      <c r="Q53" s="13"/>
      <c r="R53" s="13"/>
      <c r="S53" s="13"/>
      <c r="T53" s="13"/>
      <c r="U53" s="13"/>
      <c r="V53" s="13"/>
      <c r="W53" s="13"/>
      <c r="X53" s="94"/>
      <c r="Y53" s="36"/>
    </row>
    <row r="54" spans="1:54" ht="4.5" customHeight="1" x14ac:dyDescent="0.2">
      <c r="A54" s="40"/>
      <c r="B54" s="94"/>
      <c r="C54" s="13"/>
      <c r="D54" s="13"/>
      <c r="E54" s="13"/>
      <c r="F54" s="13"/>
      <c r="G54" s="13"/>
      <c r="H54" s="13"/>
      <c r="I54" s="47"/>
      <c r="J54" s="47"/>
      <c r="K54" s="13"/>
      <c r="L54" s="13"/>
      <c r="M54" s="13"/>
      <c r="N54" s="13"/>
      <c r="O54" s="13"/>
      <c r="P54" s="13"/>
      <c r="Q54" s="13"/>
      <c r="R54" s="13"/>
      <c r="S54" s="13"/>
      <c r="T54" s="13"/>
      <c r="U54" s="13"/>
      <c r="V54" s="13"/>
      <c r="W54" s="13"/>
      <c r="X54" s="94"/>
      <c r="Y54" s="36"/>
      <c r="AE54" s="184"/>
      <c r="AF54" s="183"/>
      <c r="AG54" s="183"/>
      <c r="AH54" s="183"/>
      <c r="AI54" s="183"/>
      <c r="AJ54" s="184"/>
      <c r="AK54" s="183"/>
      <c r="AL54" s="183"/>
      <c r="AM54" s="183"/>
      <c r="AN54" s="183"/>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4"/>
      <c r="V55" s="220"/>
      <c r="W55" s="220"/>
      <c r="X55" s="220"/>
      <c r="Y55" s="220"/>
    </row>
    <row r="56" spans="1:54" ht="4.5" customHeight="1" x14ac:dyDescent="0.2">
      <c r="A56" s="47"/>
      <c r="B56" s="47"/>
      <c r="C56" s="76"/>
      <c r="D56" s="76"/>
      <c r="E56" s="76"/>
      <c r="F56" s="76"/>
      <c r="G56" s="76"/>
      <c r="H56" s="76"/>
      <c r="I56" s="313"/>
      <c r="J56" s="129"/>
      <c r="K56" s="34"/>
      <c r="L56" s="34"/>
      <c r="M56" s="34"/>
      <c r="N56" s="34"/>
      <c r="O56" s="34"/>
      <c r="P56" s="34"/>
      <c r="Q56" s="120"/>
      <c r="R56" s="120"/>
      <c r="S56" s="120"/>
      <c r="T56" s="120"/>
      <c r="U56" s="34"/>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20"/>
      <c r="R57" s="220"/>
      <c r="S57" s="220"/>
      <c r="T57" s="220"/>
      <c r="U57" s="36"/>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4"/>
      <c r="M58" s="34"/>
      <c r="N58" s="34"/>
      <c r="O58" s="34"/>
      <c r="P58" s="34"/>
      <c r="Q58" s="120"/>
      <c r="R58" s="120"/>
      <c r="S58" s="120"/>
      <c r="T58" s="120"/>
      <c r="U58" s="34"/>
      <c r="V58" s="120"/>
      <c r="W58" s="120"/>
      <c r="X58" s="120"/>
      <c r="Y58" s="120"/>
      <c r="AE58" s="184"/>
      <c r="AF58" s="183"/>
      <c r="AG58" s="183"/>
      <c r="AH58" s="183"/>
      <c r="AI58" s="183"/>
      <c r="AJ58" s="184"/>
      <c r="AK58" s="183"/>
      <c r="AL58" s="183"/>
      <c r="AM58" s="183"/>
      <c r="AN58" s="183"/>
    </row>
    <row r="59" spans="1:54" ht="12" customHeight="1" x14ac:dyDescent="0.2">
      <c r="A59" s="228"/>
      <c r="B59" s="94" t="s">
        <v>97</v>
      </c>
      <c r="C59" s="229"/>
      <c r="D59" s="229"/>
      <c r="E59" s="229"/>
      <c r="F59" s="229"/>
      <c r="G59" s="229"/>
      <c r="H59" s="229"/>
      <c r="I59" s="229"/>
      <c r="J59" s="229"/>
      <c r="K59" s="81"/>
      <c r="L59" s="81"/>
      <c r="M59" s="81"/>
      <c r="N59" s="81"/>
      <c r="O59" s="81"/>
      <c r="P59" s="81"/>
      <c r="Q59" s="132"/>
      <c r="R59" s="132"/>
      <c r="S59" s="132"/>
      <c r="T59" s="132"/>
      <c r="U59" s="34"/>
      <c r="V59" s="132"/>
      <c r="W59" s="132"/>
      <c r="X59" s="132"/>
      <c r="Y59" s="132"/>
      <c r="AE59" s="224"/>
      <c r="AF59" s="226"/>
      <c r="AG59" s="226"/>
      <c r="AH59" s="226"/>
      <c r="AI59" s="226"/>
      <c r="AJ59" s="224"/>
      <c r="AK59" s="226"/>
      <c r="AL59" s="226"/>
      <c r="AM59" s="226"/>
      <c r="AN59" s="226"/>
    </row>
    <row r="60" spans="1:54" ht="12.75" customHeight="1" x14ac:dyDescent="0.2">
      <c r="A60" s="35"/>
      <c r="B60" s="59"/>
      <c r="C60" s="218"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24"/>
      <c r="AF60" s="226"/>
      <c r="AG60" s="226"/>
      <c r="AH60" s="226"/>
      <c r="AI60" s="226"/>
      <c r="AJ60" s="224"/>
      <c r="AK60" s="226"/>
      <c r="AL60" s="226"/>
      <c r="AM60" s="226"/>
      <c r="AN60" s="226"/>
    </row>
    <row r="61" spans="1:54" ht="4.5" customHeight="1" x14ac:dyDescent="0.2">
      <c r="A61" s="228"/>
      <c r="B61" s="229"/>
      <c r="C61" s="229"/>
      <c r="D61" s="229"/>
      <c r="E61" s="229"/>
      <c r="F61" s="229"/>
      <c r="G61" s="229"/>
      <c r="H61" s="229"/>
      <c r="I61" s="229"/>
      <c r="J61" s="229"/>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179" customFormat="1" ht="4.5" customHeight="1" x14ac:dyDescent="0.2">
      <c r="A63" s="216"/>
      <c r="B63" s="217"/>
      <c r="C63" s="217"/>
      <c r="D63" s="217"/>
      <c r="E63" s="217"/>
      <c r="F63" s="217"/>
      <c r="G63" s="217"/>
      <c r="H63" s="217"/>
      <c r="I63" s="217"/>
      <c r="J63" s="217"/>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16"/>
      <c r="B64" s="13"/>
      <c r="C64" s="217"/>
      <c r="D64" s="217"/>
      <c r="E64" s="217"/>
      <c r="F64" s="217"/>
      <c r="G64" s="217"/>
      <c r="H64" s="217"/>
      <c r="I64" s="217"/>
      <c r="J64" s="217"/>
      <c r="K64" s="217"/>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184"/>
      <c r="AF65" s="183"/>
      <c r="AG65" s="183"/>
      <c r="AH65" s="183"/>
      <c r="AI65" s="183"/>
      <c r="AJ65" s="184"/>
      <c r="AK65" s="183"/>
      <c r="AL65" s="183"/>
      <c r="AM65" s="183"/>
      <c r="AN65" s="183"/>
    </row>
    <row r="66" spans="1:40" ht="15" customHeight="1" x14ac:dyDescent="0.2">
      <c r="A66" s="153" t="s">
        <v>258</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20"/>
      <c r="W67" s="220"/>
      <c r="X67" s="220"/>
      <c r="Y67" s="220"/>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15"/>
      <c r="W70" s="215"/>
      <c r="X70" s="215"/>
      <c r="Y70" s="215"/>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15"/>
      <c r="W71" s="215"/>
      <c r="X71" s="215"/>
      <c r="Y71" s="215"/>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126</v>
      </c>
    </row>
    <row r="74" spans="1:40" ht="19.5" customHeight="1" x14ac:dyDescent="0.3">
      <c r="A74" s="333" t="s">
        <v>238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14"/>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178"/>
      <c r="B82" s="369"/>
      <c r="C82" s="369"/>
      <c r="D82" s="369"/>
      <c r="E82" s="369"/>
      <c r="F82" s="369"/>
      <c r="G82" s="369"/>
      <c r="H82" s="369"/>
      <c r="I82" s="369"/>
      <c r="J82" s="369"/>
      <c r="K82" s="369"/>
      <c r="L82" s="369"/>
      <c r="M82" s="40"/>
      <c r="N82" s="257" t="s">
        <v>235</v>
      </c>
      <c r="O82" s="257"/>
      <c r="P82" s="257"/>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313</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314</v>
      </c>
      <c r="B116" s="154"/>
      <c r="C116" s="155"/>
      <c r="D116" s="155"/>
      <c r="E116" s="156"/>
      <c r="F116" s="157"/>
      <c r="G116" s="158"/>
      <c r="H116" s="159"/>
      <c r="I116" s="159"/>
      <c r="J116" s="159"/>
      <c r="K116" s="159"/>
      <c r="L116" s="180"/>
      <c r="M116" s="180"/>
      <c r="N116" s="180"/>
      <c r="O116" s="180"/>
      <c r="P116" s="160"/>
      <c r="Q116" s="180"/>
      <c r="R116" s="180"/>
      <c r="S116" s="180"/>
      <c r="T116" s="180"/>
      <c r="U116" s="161"/>
      <c r="V116" s="180"/>
      <c r="W116" s="180"/>
      <c r="X116" s="180"/>
      <c r="Y116" s="180"/>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183"/>
      <c r="W119" s="183"/>
      <c r="X119" s="183"/>
      <c r="Y119" s="183"/>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183"/>
      <c r="W121" s="183"/>
      <c r="X121" s="183"/>
      <c r="Y121" s="183"/>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183"/>
      <c r="W123" s="183"/>
      <c r="X123" s="183"/>
      <c r="Y123" s="183"/>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183"/>
      <c r="X125" s="183"/>
      <c r="Y125" s="183"/>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181" t="s">
        <v>98</v>
      </c>
      <c r="D127" s="182"/>
      <c r="E127" s="182"/>
      <c r="F127" s="182"/>
      <c r="G127" s="182"/>
      <c r="H127" s="182"/>
      <c r="I127" s="182"/>
      <c r="J127" s="182"/>
      <c r="K127" s="67"/>
      <c r="L127" s="66"/>
      <c r="M127" s="42"/>
      <c r="N127" s="13"/>
      <c r="O127" s="13"/>
      <c r="P127" s="13"/>
      <c r="Q127" s="13"/>
      <c r="R127" s="13"/>
      <c r="S127" s="94"/>
      <c r="T127" s="36"/>
      <c r="V127" s="460"/>
      <c r="W127" s="460"/>
      <c r="X127" s="460"/>
      <c r="Y127" s="460"/>
    </row>
    <row r="128" spans="1:25" x14ac:dyDescent="0.2">
      <c r="A128" s="40"/>
      <c r="B128" s="181" t="s">
        <v>99</v>
      </c>
      <c r="D128" s="182"/>
      <c r="E128" s="182"/>
      <c r="F128" s="182"/>
      <c r="G128" s="182"/>
      <c r="H128" s="182"/>
      <c r="I128" s="182"/>
      <c r="J128" s="182"/>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315</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183"/>
      <c r="W131" s="183"/>
      <c r="X131" s="183"/>
      <c r="Y131" s="183"/>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183"/>
      <c r="X133" s="183"/>
      <c r="Y133" s="183"/>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181"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181"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128</v>
      </c>
    </row>
    <row r="139" spans="1:25" ht="19.5" x14ac:dyDescent="0.3">
      <c r="A139" s="333" t="s">
        <v>239</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178"/>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178"/>
      <c r="B147" s="369"/>
      <c r="C147" s="369"/>
      <c r="D147" s="369"/>
      <c r="E147" s="369"/>
      <c r="F147" s="369"/>
      <c r="G147" s="369"/>
      <c r="H147" s="369"/>
      <c r="I147" s="369"/>
      <c r="J147" s="369"/>
      <c r="K147" s="369"/>
      <c r="L147" s="369"/>
      <c r="M147" s="40"/>
      <c r="N147" s="257" t="s">
        <v>235</v>
      </c>
      <c r="O147" s="257"/>
      <c r="P147" s="257"/>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316</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317</v>
      </c>
      <c r="B181" s="154"/>
      <c r="C181" s="155"/>
      <c r="D181" s="155"/>
      <c r="E181" s="156"/>
      <c r="F181" s="157"/>
      <c r="G181" s="158"/>
      <c r="H181" s="159"/>
      <c r="I181" s="159"/>
      <c r="J181" s="159"/>
      <c r="K181" s="159"/>
      <c r="L181" s="180"/>
      <c r="M181" s="180"/>
      <c r="N181" s="180"/>
      <c r="O181" s="180"/>
      <c r="P181" s="160"/>
      <c r="Q181" s="180"/>
      <c r="R181" s="180"/>
      <c r="S181" s="180"/>
      <c r="T181" s="180"/>
      <c r="U181" s="161"/>
      <c r="V181" s="180"/>
      <c r="W181" s="180"/>
      <c r="X181" s="180"/>
      <c r="Y181" s="180"/>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40" t="s">
        <v>103</v>
      </c>
      <c r="C183" s="13"/>
      <c r="D183" s="40"/>
      <c r="E183" s="40"/>
      <c r="F183" s="40"/>
      <c r="G183" s="40"/>
      <c r="H183" s="40"/>
      <c r="I183" s="40"/>
      <c r="J183" s="40"/>
      <c r="K183" s="40"/>
      <c r="L183" s="40"/>
      <c r="M183" s="40"/>
      <c r="N183" s="40"/>
      <c r="O183" s="13"/>
      <c r="P183" s="13"/>
      <c r="Q183" s="13"/>
      <c r="R183" s="13"/>
      <c r="S183" s="94"/>
      <c r="T183" s="38"/>
      <c r="V183" s="460"/>
      <c r="W183" s="460"/>
      <c r="X183" s="460"/>
      <c r="Y183" s="460"/>
    </row>
    <row r="184" spans="1:25" ht="4.5" customHeight="1" x14ac:dyDescent="0.2">
      <c r="A184" s="40"/>
      <c r="C184" s="13"/>
      <c r="D184" s="40"/>
      <c r="E184" s="40"/>
      <c r="F184" s="40"/>
      <c r="G184" s="40"/>
      <c r="H184" s="40"/>
      <c r="I184" s="40"/>
      <c r="J184" s="40"/>
      <c r="K184" s="40"/>
      <c r="L184" s="40"/>
      <c r="M184" s="40"/>
      <c r="N184" s="40"/>
      <c r="O184" s="13"/>
      <c r="P184" s="13"/>
      <c r="Q184" s="13"/>
      <c r="R184" s="13"/>
      <c r="S184" s="94"/>
      <c r="T184" s="38"/>
      <c r="V184" s="183"/>
      <c r="W184" s="183"/>
      <c r="X184" s="183"/>
      <c r="Y184" s="183"/>
    </row>
    <row r="185" spans="1:25" x14ac:dyDescent="0.2">
      <c r="A185" s="94" t="s">
        <v>189</v>
      </c>
      <c r="C185" s="13"/>
      <c r="D185" s="94"/>
      <c r="E185" s="94"/>
      <c r="F185" s="94"/>
      <c r="G185" s="94"/>
      <c r="H185" s="94"/>
      <c r="I185" s="94"/>
      <c r="J185" s="94"/>
      <c r="K185" s="94"/>
      <c r="L185" s="94"/>
      <c r="M185" s="94"/>
      <c r="N185" s="94"/>
      <c r="O185" s="13"/>
      <c r="P185" s="13"/>
      <c r="Q185" s="13"/>
      <c r="R185" s="13"/>
      <c r="S185" s="94"/>
      <c r="T185" s="38"/>
      <c r="V185" s="460"/>
      <c r="W185" s="460"/>
      <c r="X185" s="460"/>
      <c r="Y185" s="460"/>
    </row>
    <row r="186" spans="1:25" ht="4.5" customHeight="1" x14ac:dyDescent="0.2">
      <c r="A186" s="94"/>
      <c r="C186" s="13"/>
      <c r="D186" s="94"/>
      <c r="E186" s="94"/>
      <c r="F186" s="94"/>
      <c r="G186" s="94"/>
      <c r="H186" s="94"/>
      <c r="I186" s="94"/>
      <c r="J186" s="94"/>
      <c r="K186" s="94"/>
      <c r="L186" s="94"/>
      <c r="M186" s="94"/>
      <c r="N186" s="94"/>
      <c r="O186" s="13"/>
      <c r="P186" s="13"/>
      <c r="Q186" s="13"/>
      <c r="R186" s="13"/>
      <c r="S186" s="94"/>
      <c r="T186" s="38"/>
      <c r="V186" s="183"/>
      <c r="W186" s="183"/>
      <c r="X186" s="183"/>
      <c r="Y186" s="183"/>
    </row>
    <row r="187" spans="1:25" x14ac:dyDescent="0.2">
      <c r="A187" s="94" t="s">
        <v>190</v>
      </c>
      <c r="C187" s="13"/>
      <c r="D187" s="94"/>
      <c r="E187" s="94"/>
      <c r="F187" s="94"/>
      <c r="G187" s="94"/>
      <c r="H187" s="94"/>
      <c r="I187" s="94"/>
      <c r="J187" s="94"/>
      <c r="K187" s="94"/>
      <c r="L187" s="94"/>
      <c r="M187" s="94"/>
      <c r="N187" s="94"/>
      <c r="O187" s="13"/>
      <c r="P187" s="13"/>
      <c r="Q187" s="13"/>
      <c r="R187" s="13"/>
      <c r="S187" s="94"/>
      <c r="T187" s="38"/>
      <c r="V187" s="460"/>
      <c r="W187" s="460"/>
      <c r="X187" s="460"/>
      <c r="Y187" s="460"/>
    </row>
    <row r="188" spans="1:25" ht="4.5" customHeight="1" x14ac:dyDescent="0.2">
      <c r="A188" s="94"/>
      <c r="C188" s="13"/>
      <c r="D188" s="94"/>
      <c r="E188" s="94"/>
      <c r="F188" s="94"/>
      <c r="G188" s="94"/>
      <c r="H188" s="94"/>
      <c r="I188" s="94"/>
      <c r="J188" s="94"/>
      <c r="K188" s="94"/>
      <c r="L188" s="94"/>
      <c r="M188" s="94"/>
      <c r="N188" s="94"/>
      <c r="O188" s="13"/>
      <c r="P188" s="13"/>
      <c r="Q188" s="13"/>
      <c r="R188" s="13"/>
      <c r="S188" s="94"/>
      <c r="T188" s="38"/>
      <c r="V188" s="183"/>
      <c r="W188" s="183"/>
      <c r="X188" s="183"/>
      <c r="Y188" s="183"/>
    </row>
    <row r="189" spans="1:25" x14ac:dyDescent="0.2">
      <c r="A189" s="94" t="s">
        <v>167</v>
      </c>
      <c r="C189" s="13"/>
      <c r="D189" s="94"/>
      <c r="E189" s="94"/>
      <c r="F189" s="94"/>
      <c r="G189" s="94"/>
      <c r="H189" s="94"/>
      <c r="I189" s="94"/>
      <c r="J189" s="94"/>
      <c r="K189" s="94"/>
      <c r="L189" s="94"/>
      <c r="M189" s="94"/>
      <c r="N189" s="94"/>
      <c r="O189" s="13"/>
      <c r="P189" s="13"/>
      <c r="Q189" s="13"/>
      <c r="R189" s="13"/>
      <c r="S189" s="94"/>
      <c r="T189" s="38"/>
      <c r="V189" s="460"/>
      <c r="W189" s="460"/>
      <c r="X189" s="460"/>
      <c r="Y189" s="460"/>
    </row>
    <row r="190" spans="1:25" ht="4.5" customHeight="1" x14ac:dyDescent="0.2">
      <c r="A190" s="94"/>
      <c r="C190" s="13"/>
      <c r="D190" s="94"/>
      <c r="E190" s="94"/>
      <c r="F190" s="94"/>
      <c r="G190" s="94"/>
      <c r="H190" s="94"/>
      <c r="I190" s="94"/>
      <c r="J190" s="94"/>
      <c r="K190" s="94"/>
      <c r="L190" s="94"/>
      <c r="M190" s="94"/>
      <c r="N190" s="94"/>
      <c r="O190" s="94"/>
      <c r="P190" s="94"/>
      <c r="Q190" s="94"/>
      <c r="R190" s="40"/>
      <c r="S190" s="94"/>
      <c r="T190" s="94"/>
      <c r="V190" s="36"/>
      <c r="W190" s="183"/>
      <c r="X190" s="183"/>
      <c r="Y190" s="183"/>
    </row>
    <row r="191" spans="1:25" ht="12" customHeight="1" x14ac:dyDescent="0.2">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
      <c r="A192" s="40"/>
      <c r="B192" s="181" t="s">
        <v>98</v>
      </c>
      <c r="D192" s="182"/>
      <c r="E192" s="182"/>
      <c r="F192" s="182"/>
      <c r="G192" s="182"/>
      <c r="H192" s="182"/>
      <c r="I192" s="182"/>
      <c r="J192" s="182"/>
      <c r="K192" s="67"/>
      <c r="L192" s="66"/>
      <c r="M192" s="42"/>
      <c r="N192" s="13"/>
      <c r="O192" s="13"/>
      <c r="P192" s="13"/>
      <c r="Q192" s="13"/>
      <c r="R192" s="13"/>
      <c r="S192" s="94"/>
      <c r="T192" s="36"/>
      <c r="V192" s="460"/>
      <c r="W192" s="460"/>
      <c r="X192" s="460"/>
      <c r="Y192" s="460"/>
    </row>
    <row r="193" spans="1:25" x14ac:dyDescent="0.2">
      <c r="A193" s="40"/>
      <c r="B193" s="181" t="s">
        <v>99</v>
      </c>
      <c r="D193" s="182"/>
      <c r="E193" s="182"/>
      <c r="F193" s="182"/>
      <c r="G193" s="182"/>
      <c r="H193" s="182"/>
      <c r="I193" s="182"/>
      <c r="J193" s="182"/>
      <c r="K193" s="13"/>
      <c r="L193" s="13"/>
      <c r="M193" s="42"/>
      <c r="N193" s="13"/>
      <c r="O193" s="13"/>
      <c r="P193" s="13"/>
      <c r="Q193" s="13"/>
      <c r="R193" s="13"/>
      <c r="S193" s="94"/>
      <c r="T193" s="110"/>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318</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183"/>
      <c r="W196" s="183"/>
      <c r="X196" s="183"/>
      <c r="Y196" s="183"/>
    </row>
    <row r="197" spans="1:25" x14ac:dyDescent="0.2">
      <c r="A197" s="94" t="s">
        <v>188</v>
      </c>
      <c r="C197" s="13"/>
      <c r="D197" s="94"/>
      <c r="E197" s="94"/>
      <c r="F197" s="94"/>
      <c r="G197" s="94"/>
      <c r="H197" s="94"/>
      <c r="I197" s="94"/>
      <c r="J197" s="94"/>
      <c r="K197" s="94"/>
      <c r="L197" s="94"/>
      <c r="M197" s="94"/>
      <c r="N197" s="36"/>
      <c r="O197" s="13"/>
      <c r="P197" s="13"/>
      <c r="Q197" s="94"/>
      <c r="R197" s="40"/>
      <c r="S197" s="94"/>
      <c r="T197" s="36"/>
      <c r="V197" s="36"/>
      <c r="W197" s="110"/>
      <c r="X197" s="458"/>
      <c r="Y197" s="458"/>
    </row>
    <row r="198" spans="1:25" ht="4.5" customHeight="1" x14ac:dyDescent="0.2">
      <c r="A198" s="94"/>
      <c r="C198" s="13"/>
      <c r="D198" s="13"/>
      <c r="E198" s="13"/>
      <c r="F198" s="13"/>
      <c r="G198" s="13"/>
      <c r="H198" s="13"/>
      <c r="I198" s="13"/>
      <c r="J198" s="13"/>
      <c r="K198" s="13"/>
      <c r="L198" s="13"/>
      <c r="M198" s="13"/>
      <c r="N198" s="13"/>
      <c r="O198" s="13"/>
      <c r="P198" s="13"/>
      <c r="Q198" s="13"/>
      <c r="R198" s="13"/>
      <c r="S198" s="94"/>
      <c r="T198" s="36"/>
      <c r="V198" s="36"/>
      <c r="W198" s="183"/>
      <c r="X198" s="183"/>
      <c r="Y198" s="183"/>
    </row>
    <row r="199" spans="1:25" ht="12" customHeight="1" x14ac:dyDescent="0.2">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
      <c r="A200" s="35"/>
      <c r="B200" s="181" t="s">
        <v>186</v>
      </c>
      <c r="D200" s="13"/>
      <c r="E200" s="35"/>
      <c r="F200" s="35"/>
      <c r="G200" s="35"/>
      <c r="H200" s="35"/>
      <c r="I200" s="35"/>
      <c r="J200" s="35"/>
      <c r="K200" s="35"/>
      <c r="L200" s="35"/>
      <c r="M200" s="42"/>
      <c r="N200" s="13"/>
      <c r="O200" s="13"/>
      <c r="P200" s="13"/>
      <c r="Q200" s="13"/>
      <c r="R200" s="41"/>
      <c r="S200" s="13"/>
      <c r="T200" s="38"/>
      <c r="V200" s="412">
        <f>M179</f>
        <v>0</v>
      </c>
      <c r="W200" s="412"/>
      <c r="X200" s="412"/>
      <c r="Y200" s="412"/>
    </row>
    <row r="201" spans="1:25" x14ac:dyDescent="0.2">
      <c r="A201" s="35"/>
      <c r="B201" s="181" t="s">
        <v>177</v>
      </c>
      <c r="D201" s="60"/>
      <c r="E201" s="60"/>
      <c r="F201" s="60"/>
      <c r="G201" s="60"/>
      <c r="H201" s="60"/>
      <c r="I201" s="60"/>
      <c r="J201" s="60"/>
      <c r="K201" s="60"/>
      <c r="L201" s="35"/>
      <c r="M201" s="42"/>
      <c r="N201" s="13"/>
      <c r="O201" s="13"/>
      <c r="P201" s="13"/>
      <c r="Q201" s="13"/>
      <c r="R201" s="41"/>
      <c r="S201" s="39"/>
      <c r="T201" s="39"/>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130</v>
      </c>
    </row>
    <row r="204" spans="1:25" ht="19.5" x14ac:dyDescent="0.3">
      <c r="A204" s="333" t="s">
        <v>240</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178"/>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178"/>
      <c r="B212" s="369"/>
      <c r="C212" s="369"/>
      <c r="D212" s="369"/>
      <c r="E212" s="369"/>
      <c r="F212" s="369"/>
      <c r="G212" s="369"/>
      <c r="H212" s="369"/>
      <c r="I212" s="369"/>
      <c r="J212" s="369"/>
      <c r="K212" s="369"/>
      <c r="L212" s="369"/>
      <c r="M212" s="40"/>
      <c r="N212" s="257" t="s">
        <v>235</v>
      </c>
      <c r="O212" s="257"/>
      <c r="P212" s="257"/>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319</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320</v>
      </c>
      <c r="B246" s="154"/>
      <c r="C246" s="155"/>
      <c r="D246" s="155"/>
      <c r="E246" s="156"/>
      <c r="F246" s="157"/>
      <c r="G246" s="158"/>
      <c r="H246" s="159"/>
      <c r="I246" s="159"/>
      <c r="J246" s="159"/>
      <c r="K246" s="159"/>
      <c r="L246" s="180"/>
      <c r="M246" s="180"/>
      <c r="N246" s="180"/>
      <c r="O246" s="180"/>
      <c r="P246" s="160"/>
      <c r="Q246" s="180"/>
      <c r="R246" s="180"/>
      <c r="S246" s="180"/>
      <c r="T246" s="180"/>
      <c r="U246" s="161"/>
      <c r="V246" s="180"/>
      <c r="W246" s="180"/>
      <c r="X246" s="180"/>
      <c r="Y246" s="180"/>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40" t="s">
        <v>103</v>
      </c>
      <c r="C248" s="13"/>
      <c r="D248" s="40"/>
      <c r="E248" s="40"/>
      <c r="F248" s="40"/>
      <c r="G248" s="40"/>
      <c r="H248" s="40"/>
      <c r="I248" s="40"/>
      <c r="J248" s="40"/>
      <c r="K248" s="40"/>
      <c r="L248" s="40"/>
      <c r="M248" s="40"/>
      <c r="N248" s="40"/>
      <c r="O248" s="13"/>
      <c r="P248" s="13"/>
      <c r="Q248" s="13"/>
      <c r="R248" s="13"/>
      <c r="S248" s="94"/>
      <c r="T248" s="38"/>
      <c r="V248" s="460"/>
      <c r="W248" s="460"/>
      <c r="X248" s="460"/>
      <c r="Y248" s="460"/>
    </row>
    <row r="249" spans="1:25" ht="4.5" customHeight="1" x14ac:dyDescent="0.2">
      <c r="A249" s="40"/>
      <c r="C249" s="13"/>
      <c r="D249" s="40"/>
      <c r="E249" s="40"/>
      <c r="F249" s="40"/>
      <c r="G249" s="40"/>
      <c r="H249" s="40"/>
      <c r="I249" s="40"/>
      <c r="J249" s="40"/>
      <c r="K249" s="40"/>
      <c r="L249" s="40"/>
      <c r="M249" s="40"/>
      <c r="N249" s="40"/>
      <c r="O249" s="13"/>
      <c r="P249" s="13"/>
      <c r="Q249" s="13"/>
      <c r="R249" s="13"/>
      <c r="S249" s="94"/>
      <c r="T249" s="38"/>
      <c r="V249" s="183"/>
      <c r="W249" s="183"/>
      <c r="X249" s="183"/>
      <c r="Y249" s="183"/>
    </row>
    <row r="250" spans="1:25" x14ac:dyDescent="0.2">
      <c r="A250" s="94" t="s">
        <v>189</v>
      </c>
      <c r="C250" s="13"/>
      <c r="D250" s="94"/>
      <c r="E250" s="94"/>
      <c r="F250" s="94"/>
      <c r="G250" s="94"/>
      <c r="H250" s="94"/>
      <c r="I250" s="94"/>
      <c r="J250" s="94"/>
      <c r="K250" s="94"/>
      <c r="L250" s="94"/>
      <c r="M250" s="94"/>
      <c r="N250" s="94"/>
      <c r="O250" s="13"/>
      <c r="P250" s="13"/>
      <c r="Q250" s="13"/>
      <c r="R250" s="13"/>
      <c r="S250" s="94"/>
      <c r="T250" s="38"/>
      <c r="V250" s="460"/>
      <c r="W250" s="460"/>
      <c r="X250" s="460"/>
      <c r="Y250" s="460"/>
    </row>
    <row r="251" spans="1:25" ht="4.5" customHeight="1" x14ac:dyDescent="0.2">
      <c r="A251" s="94"/>
      <c r="C251" s="13"/>
      <c r="D251" s="94"/>
      <c r="E251" s="94"/>
      <c r="F251" s="94"/>
      <c r="G251" s="94"/>
      <c r="H251" s="94"/>
      <c r="I251" s="94"/>
      <c r="J251" s="94"/>
      <c r="K251" s="94"/>
      <c r="L251" s="94"/>
      <c r="M251" s="94"/>
      <c r="N251" s="94"/>
      <c r="O251" s="13"/>
      <c r="P251" s="13"/>
      <c r="Q251" s="13"/>
      <c r="R251" s="13"/>
      <c r="S251" s="94"/>
      <c r="T251" s="38"/>
      <c r="V251" s="183"/>
      <c r="W251" s="183"/>
      <c r="X251" s="183"/>
      <c r="Y251" s="183"/>
    </row>
    <row r="252" spans="1:25" x14ac:dyDescent="0.2">
      <c r="A252" s="94" t="s">
        <v>190</v>
      </c>
      <c r="C252" s="13"/>
      <c r="D252" s="94"/>
      <c r="E252" s="94"/>
      <c r="F252" s="94"/>
      <c r="G252" s="94"/>
      <c r="H252" s="94"/>
      <c r="I252" s="94"/>
      <c r="J252" s="94"/>
      <c r="K252" s="94"/>
      <c r="L252" s="94"/>
      <c r="M252" s="94"/>
      <c r="N252" s="94"/>
      <c r="O252" s="13"/>
      <c r="P252" s="13"/>
      <c r="Q252" s="13"/>
      <c r="R252" s="13"/>
      <c r="S252" s="94"/>
      <c r="T252" s="38"/>
      <c r="V252" s="460"/>
      <c r="W252" s="460"/>
      <c r="X252" s="460"/>
      <c r="Y252" s="460"/>
    </row>
    <row r="253" spans="1:25" ht="4.5" customHeight="1" x14ac:dyDescent="0.2">
      <c r="A253" s="94"/>
      <c r="C253" s="13"/>
      <c r="D253" s="94"/>
      <c r="E253" s="94"/>
      <c r="F253" s="94"/>
      <c r="G253" s="94"/>
      <c r="H253" s="94"/>
      <c r="I253" s="94"/>
      <c r="J253" s="94"/>
      <c r="K253" s="94"/>
      <c r="L253" s="94"/>
      <c r="M253" s="94"/>
      <c r="N253" s="94"/>
      <c r="O253" s="13"/>
      <c r="P253" s="13"/>
      <c r="Q253" s="13"/>
      <c r="R253" s="13"/>
      <c r="S253" s="94"/>
      <c r="T253" s="38"/>
      <c r="V253" s="183"/>
      <c r="W253" s="183"/>
      <c r="X253" s="183"/>
      <c r="Y253" s="183"/>
    </row>
    <row r="254" spans="1:25" x14ac:dyDescent="0.2">
      <c r="A254" s="94" t="s">
        <v>167</v>
      </c>
      <c r="C254" s="13"/>
      <c r="D254" s="94"/>
      <c r="E254" s="94"/>
      <c r="F254" s="94"/>
      <c r="G254" s="94"/>
      <c r="H254" s="94"/>
      <c r="I254" s="94"/>
      <c r="J254" s="94"/>
      <c r="K254" s="94"/>
      <c r="L254" s="94"/>
      <c r="M254" s="94"/>
      <c r="N254" s="94"/>
      <c r="O254" s="13"/>
      <c r="P254" s="13"/>
      <c r="Q254" s="13"/>
      <c r="R254" s="13"/>
      <c r="S254" s="94"/>
      <c r="T254" s="38"/>
      <c r="V254" s="460"/>
      <c r="W254" s="460"/>
      <c r="X254" s="460"/>
      <c r="Y254" s="460"/>
    </row>
    <row r="255" spans="1:25" ht="4.5" customHeight="1" x14ac:dyDescent="0.2">
      <c r="A255" s="94"/>
      <c r="C255" s="13"/>
      <c r="D255" s="94"/>
      <c r="E255" s="94"/>
      <c r="F255" s="94"/>
      <c r="G255" s="94"/>
      <c r="H255" s="94"/>
      <c r="I255" s="94"/>
      <c r="J255" s="94"/>
      <c r="K255" s="94"/>
      <c r="L255" s="94"/>
      <c r="M255" s="94"/>
      <c r="N255" s="94"/>
      <c r="O255" s="94"/>
      <c r="P255" s="94"/>
      <c r="Q255" s="94"/>
      <c r="R255" s="40"/>
      <c r="S255" s="94"/>
      <c r="T255" s="94"/>
      <c r="V255" s="36"/>
      <c r="W255" s="183"/>
      <c r="X255" s="183"/>
      <c r="Y255" s="183"/>
    </row>
    <row r="256" spans="1:25" ht="12" customHeight="1" x14ac:dyDescent="0.2">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
      <c r="A257" s="40"/>
      <c r="B257" s="181" t="s">
        <v>98</v>
      </c>
      <c r="D257" s="182"/>
      <c r="E257" s="182"/>
      <c r="F257" s="182"/>
      <c r="G257" s="182"/>
      <c r="H257" s="182"/>
      <c r="I257" s="182"/>
      <c r="J257" s="182"/>
      <c r="K257" s="67"/>
      <c r="L257" s="66"/>
      <c r="M257" s="42"/>
      <c r="N257" s="13"/>
      <c r="O257" s="13"/>
      <c r="P257" s="13"/>
      <c r="Q257" s="13"/>
      <c r="R257" s="13"/>
      <c r="S257" s="94"/>
      <c r="T257" s="36"/>
      <c r="V257" s="460"/>
      <c r="W257" s="460"/>
      <c r="X257" s="460"/>
      <c r="Y257" s="460"/>
    </row>
    <row r="258" spans="1:41" x14ac:dyDescent="0.2">
      <c r="A258" s="40"/>
      <c r="B258" s="181" t="s">
        <v>99</v>
      </c>
      <c r="D258" s="182"/>
      <c r="E258" s="182"/>
      <c r="F258" s="182"/>
      <c r="G258" s="182"/>
      <c r="H258" s="182"/>
      <c r="I258" s="182"/>
      <c r="J258" s="182"/>
      <c r="K258" s="13"/>
      <c r="L258" s="13"/>
      <c r="M258" s="42"/>
      <c r="N258" s="13"/>
      <c r="O258" s="13"/>
      <c r="P258" s="13"/>
      <c r="Q258" s="13"/>
      <c r="R258" s="13"/>
      <c r="S258" s="94"/>
      <c r="T258" s="110"/>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321</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183"/>
      <c r="W261" s="183"/>
      <c r="X261" s="183"/>
      <c r="Y261" s="183"/>
    </row>
    <row r="262" spans="1:41" x14ac:dyDescent="0.2">
      <c r="A262" s="94" t="s">
        <v>188</v>
      </c>
      <c r="C262" s="13"/>
      <c r="D262" s="94"/>
      <c r="E262" s="94"/>
      <c r="F262" s="94"/>
      <c r="G262" s="94"/>
      <c r="H262" s="94"/>
      <c r="I262" s="94"/>
      <c r="J262" s="94"/>
      <c r="K262" s="94"/>
      <c r="L262" s="94"/>
      <c r="M262" s="94"/>
      <c r="N262" s="36"/>
      <c r="O262" s="13"/>
      <c r="P262" s="13"/>
      <c r="Q262" s="94"/>
      <c r="R262" s="40"/>
      <c r="S262" s="94"/>
      <c r="T262" s="36"/>
      <c r="V262" s="36"/>
      <c r="W262" s="110"/>
      <c r="X262" s="458"/>
      <c r="Y262" s="458"/>
    </row>
    <row r="263" spans="1:41" ht="4.5" customHeight="1" x14ac:dyDescent="0.2">
      <c r="A263" s="94"/>
      <c r="C263" s="13"/>
      <c r="D263" s="13"/>
      <c r="E263" s="13"/>
      <c r="F263" s="13"/>
      <c r="G263" s="13"/>
      <c r="H263" s="13"/>
      <c r="I263" s="13"/>
      <c r="J263" s="13"/>
      <c r="K263" s="13"/>
      <c r="L263" s="13"/>
      <c r="M263" s="13"/>
      <c r="N263" s="13"/>
      <c r="O263" s="13"/>
      <c r="P263" s="13"/>
      <c r="Q263" s="13"/>
      <c r="R263" s="13"/>
      <c r="S263" s="94"/>
      <c r="T263" s="36"/>
      <c r="V263" s="36"/>
      <c r="W263" s="183"/>
      <c r="X263" s="183"/>
      <c r="Y263" s="183"/>
    </row>
    <row r="264" spans="1:41" ht="12" customHeight="1" x14ac:dyDescent="0.2">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
      <c r="A265" s="35"/>
      <c r="B265" s="181" t="s">
        <v>186</v>
      </c>
      <c r="D265" s="13"/>
      <c r="E265" s="35"/>
      <c r="F265" s="35"/>
      <c r="G265" s="35"/>
      <c r="H265" s="35"/>
      <c r="I265" s="35"/>
      <c r="J265" s="35"/>
      <c r="K265" s="35"/>
      <c r="L265" s="35"/>
      <c r="M265" s="42"/>
      <c r="N265" s="13"/>
      <c r="O265" s="13"/>
      <c r="P265" s="13"/>
      <c r="Q265" s="13"/>
      <c r="R265" s="41"/>
      <c r="S265" s="13"/>
      <c r="T265" s="38"/>
      <c r="V265" s="412">
        <f>M244</f>
        <v>0</v>
      </c>
      <c r="W265" s="412"/>
      <c r="X265" s="412"/>
      <c r="Y265" s="412"/>
    </row>
    <row r="266" spans="1:41" x14ac:dyDescent="0.2">
      <c r="A266" s="35"/>
      <c r="B266" s="181" t="s">
        <v>177</v>
      </c>
      <c r="D266" s="60"/>
      <c r="E266" s="60"/>
      <c r="F266" s="60"/>
      <c r="G266" s="60"/>
      <c r="H266" s="60"/>
      <c r="I266" s="60"/>
      <c r="J266" s="60"/>
      <c r="K266" s="60"/>
      <c r="L266" s="35"/>
      <c r="M266" s="42"/>
      <c r="N266" s="13"/>
      <c r="O266" s="13"/>
      <c r="P266" s="13"/>
      <c r="Q266" s="13"/>
      <c r="R266" s="41"/>
      <c r="S266" s="39"/>
      <c r="T266" s="39"/>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132</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sheetData>
  <sheetProtection password="FD2B" sheet="1" objects="1" scenarios="1"/>
  <mergeCells count="1041">
    <mergeCell ref="Q147:Y147"/>
    <mergeCell ref="Q212:Y212"/>
    <mergeCell ref="L73:N73"/>
    <mergeCell ref="E114:G114"/>
    <mergeCell ref="H114:L114"/>
    <mergeCell ref="M114:Q114"/>
    <mergeCell ref="R114:U114"/>
    <mergeCell ref="V114:Y114"/>
    <mergeCell ref="L31:O31"/>
    <mergeCell ref="A26:H26"/>
    <mergeCell ref="A53:H53"/>
    <mergeCell ref="I53:J53"/>
    <mergeCell ref="L38:O38"/>
    <mergeCell ref="L41:O41"/>
    <mergeCell ref="L44:O44"/>
    <mergeCell ref="L47:O47"/>
    <mergeCell ref="L50:O50"/>
    <mergeCell ref="L51:O51"/>
    <mergeCell ref="L53:O53"/>
    <mergeCell ref="C50:K50"/>
    <mergeCell ref="A31:J31"/>
    <mergeCell ref="I26:J26"/>
    <mergeCell ref="A62:J62"/>
    <mergeCell ref="Q62:T62"/>
    <mergeCell ref="V62:Y62"/>
    <mergeCell ref="V64:Y64"/>
    <mergeCell ref="L62:O62"/>
    <mergeCell ref="V69:Y69"/>
    <mergeCell ref="Q29:T29"/>
    <mergeCell ref="V29:Y29"/>
    <mergeCell ref="Q60:T60"/>
    <mergeCell ref="V60:Y60"/>
    <mergeCell ref="L29:O29"/>
    <mergeCell ref="L60:O60"/>
    <mergeCell ref="V57:Y57"/>
    <mergeCell ref="C51:K51"/>
    <mergeCell ref="Q51:T51"/>
    <mergeCell ref="V51:Y51"/>
    <mergeCell ref="A55:H55"/>
    <mergeCell ref="I55:J55"/>
    <mergeCell ref="Q55:T55"/>
    <mergeCell ref="A57:H57"/>
    <mergeCell ref="I57:J57"/>
    <mergeCell ref="V33:Y33"/>
    <mergeCell ref="L35:O35"/>
    <mergeCell ref="Q35:T35"/>
    <mergeCell ref="V35:Y35"/>
    <mergeCell ref="Q38:T38"/>
    <mergeCell ref="V38:Y38"/>
    <mergeCell ref="Q50:T50"/>
    <mergeCell ref="V50:Y50"/>
    <mergeCell ref="Q41:T41"/>
    <mergeCell ref="V41:Y41"/>
    <mergeCell ref="Q44:T44"/>
    <mergeCell ref="V44:Y44"/>
    <mergeCell ref="Q47:T47"/>
    <mergeCell ref="V47:Y47"/>
    <mergeCell ref="Q31:T31"/>
    <mergeCell ref="V31:Y31"/>
    <mergeCell ref="Q14:T14"/>
    <mergeCell ref="V14:Y14"/>
    <mergeCell ref="Q17:T17"/>
    <mergeCell ref="V17:Y17"/>
    <mergeCell ref="Q20:T20"/>
    <mergeCell ref="V20:Y20"/>
    <mergeCell ref="V26:Y26"/>
    <mergeCell ref="A24:H24"/>
    <mergeCell ref="A22:H22"/>
    <mergeCell ref="L11:O11"/>
    <mergeCell ref="Q11:T11"/>
    <mergeCell ref="V11:Y11"/>
    <mergeCell ref="W7:Y7"/>
    <mergeCell ref="A8:L8"/>
    <mergeCell ref="R8:T8"/>
    <mergeCell ref="U8:V8"/>
    <mergeCell ref="I24:J24"/>
    <mergeCell ref="Q24:T24"/>
    <mergeCell ref="I22:J22"/>
    <mergeCell ref="L14:O14"/>
    <mergeCell ref="L17:O17"/>
    <mergeCell ref="L20:O20"/>
    <mergeCell ref="L22:O22"/>
    <mergeCell ref="W8:Y8"/>
    <mergeCell ref="B9:L9"/>
    <mergeCell ref="A7:D7"/>
    <mergeCell ref="E7:L7"/>
    <mergeCell ref="N7:Q7"/>
    <mergeCell ref="R7:T7"/>
    <mergeCell ref="U7:V7"/>
    <mergeCell ref="Q9:Y9"/>
    <mergeCell ref="A1:Y1"/>
    <mergeCell ref="A2:Y2"/>
    <mergeCell ref="A4:L4"/>
    <mergeCell ref="N4:Y4"/>
    <mergeCell ref="B5:L5"/>
    <mergeCell ref="Q5:T5"/>
    <mergeCell ref="U5:V5"/>
    <mergeCell ref="W5:Y5"/>
    <mergeCell ref="B6:L6"/>
    <mergeCell ref="N6:P6"/>
    <mergeCell ref="Q6:T6"/>
    <mergeCell ref="U6:V6"/>
    <mergeCell ref="W6:Y6"/>
    <mergeCell ref="A242:E242"/>
    <mergeCell ref="F242:G242"/>
    <mergeCell ref="H242:I242"/>
    <mergeCell ref="J242:L242"/>
    <mergeCell ref="M242:N242"/>
    <mergeCell ref="O242:Q242"/>
    <mergeCell ref="R242:S242"/>
    <mergeCell ref="V242:W242"/>
    <mergeCell ref="X242:Y242"/>
    <mergeCell ref="A241:E241"/>
    <mergeCell ref="F241:G241"/>
    <mergeCell ref="H241:I241"/>
    <mergeCell ref="J241:L241"/>
    <mergeCell ref="M241:N241"/>
    <mergeCell ref="O241:Q241"/>
    <mergeCell ref="R241:S241"/>
    <mergeCell ref="V241:W241"/>
    <mergeCell ref="X241:Y241"/>
    <mergeCell ref="R239:S239"/>
    <mergeCell ref="V239:W239"/>
    <mergeCell ref="X239:Y239"/>
    <mergeCell ref="A240:E240"/>
    <mergeCell ref="F240:G240"/>
    <mergeCell ref="H240:I240"/>
    <mergeCell ref="J240:L240"/>
    <mergeCell ref="M240:N240"/>
    <mergeCell ref="O240:Q240"/>
    <mergeCell ref="R240:S240"/>
    <mergeCell ref="A239:E239"/>
    <mergeCell ref="F239:G239"/>
    <mergeCell ref="H239:I239"/>
    <mergeCell ref="J239:L239"/>
    <mergeCell ref="M239:N239"/>
    <mergeCell ref="O239:Q239"/>
    <mergeCell ref="V240:W240"/>
    <mergeCell ref="X240:Y240"/>
    <mergeCell ref="A238:E238"/>
    <mergeCell ref="F238:G238"/>
    <mergeCell ref="H238:I238"/>
    <mergeCell ref="J238:L238"/>
    <mergeCell ref="M238:N238"/>
    <mergeCell ref="O238:Q238"/>
    <mergeCell ref="R238:S238"/>
    <mergeCell ref="V238:W238"/>
    <mergeCell ref="X238:Y238"/>
    <mergeCell ref="A237:E237"/>
    <mergeCell ref="F237:G237"/>
    <mergeCell ref="H237:I237"/>
    <mergeCell ref="J237:L237"/>
    <mergeCell ref="M237:N237"/>
    <mergeCell ref="O237:Q237"/>
    <mergeCell ref="R237:S237"/>
    <mergeCell ref="V237:W237"/>
    <mergeCell ref="X237:Y237"/>
    <mergeCell ref="R235:S235"/>
    <mergeCell ref="V235:W235"/>
    <mergeCell ref="X235:Y235"/>
    <mergeCell ref="A236:E236"/>
    <mergeCell ref="F236:G236"/>
    <mergeCell ref="H236:I236"/>
    <mergeCell ref="J236:L236"/>
    <mergeCell ref="M236:N236"/>
    <mergeCell ref="O236:Q236"/>
    <mergeCell ref="R236:S236"/>
    <mergeCell ref="A235:E235"/>
    <mergeCell ref="F235:G235"/>
    <mergeCell ref="H235:I235"/>
    <mergeCell ref="J235:L235"/>
    <mergeCell ref="M235:N235"/>
    <mergeCell ref="O235:Q235"/>
    <mergeCell ref="V236:W236"/>
    <mergeCell ref="X236:Y236"/>
    <mergeCell ref="A234:E234"/>
    <mergeCell ref="F234:G234"/>
    <mergeCell ref="H234:I234"/>
    <mergeCell ref="J234:L234"/>
    <mergeCell ref="M234:N234"/>
    <mergeCell ref="O234:Q234"/>
    <mergeCell ref="R234:S234"/>
    <mergeCell ref="V234:W234"/>
    <mergeCell ref="X234:Y234"/>
    <mergeCell ref="A233:E233"/>
    <mergeCell ref="F233:G233"/>
    <mergeCell ref="H233:I233"/>
    <mergeCell ref="J233:L233"/>
    <mergeCell ref="M233:N233"/>
    <mergeCell ref="O233:Q233"/>
    <mergeCell ref="R233:S233"/>
    <mergeCell ref="V233:W233"/>
    <mergeCell ref="X233:Y233"/>
    <mergeCell ref="R231:S231"/>
    <mergeCell ref="V231:W231"/>
    <mergeCell ref="X231:Y231"/>
    <mergeCell ref="A232:E232"/>
    <mergeCell ref="F232:G232"/>
    <mergeCell ref="H232:I232"/>
    <mergeCell ref="J232:L232"/>
    <mergeCell ref="M232:N232"/>
    <mergeCell ref="O232:Q232"/>
    <mergeCell ref="R232:S232"/>
    <mergeCell ref="A231:E231"/>
    <mergeCell ref="F231:G231"/>
    <mergeCell ref="H231:I231"/>
    <mergeCell ref="J231:L231"/>
    <mergeCell ref="M231:N231"/>
    <mergeCell ref="O231:Q231"/>
    <mergeCell ref="V232:W232"/>
    <mergeCell ref="X232:Y232"/>
    <mergeCell ref="A230:E230"/>
    <mergeCell ref="F230:G230"/>
    <mergeCell ref="H230:I230"/>
    <mergeCell ref="J230:L230"/>
    <mergeCell ref="M230:N230"/>
    <mergeCell ref="O230:Q230"/>
    <mergeCell ref="R230:S230"/>
    <mergeCell ref="V230:W230"/>
    <mergeCell ref="X230:Y230"/>
    <mergeCell ref="A229:E229"/>
    <mergeCell ref="F229:G229"/>
    <mergeCell ref="H229:I229"/>
    <mergeCell ref="J229:L229"/>
    <mergeCell ref="M229:N229"/>
    <mergeCell ref="O229:Q229"/>
    <mergeCell ref="R229:S229"/>
    <mergeCell ref="V229:W229"/>
    <mergeCell ref="X229:Y229"/>
    <mergeCell ref="R227:S227"/>
    <mergeCell ref="V227:W227"/>
    <mergeCell ref="X227:Y227"/>
    <mergeCell ref="A228:E228"/>
    <mergeCell ref="F228:G228"/>
    <mergeCell ref="H228:I228"/>
    <mergeCell ref="J228:L228"/>
    <mergeCell ref="M228:N228"/>
    <mergeCell ref="O228:Q228"/>
    <mergeCell ref="R228:S228"/>
    <mergeCell ref="A227:E227"/>
    <mergeCell ref="F227:G227"/>
    <mergeCell ref="H227:I227"/>
    <mergeCell ref="J227:L227"/>
    <mergeCell ref="M227:N227"/>
    <mergeCell ref="O227:Q227"/>
    <mergeCell ref="T227:U227"/>
    <mergeCell ref="V228:W228"/>
    <mergeCell ref="X228:Y228"/>
    <mergeCell ref="X225:Y225"/>
    <mergeCell ref="A226:E226"/>
    <mergeCell ref="F226:G226"/>
    <mergeCell ref="H226:I226"/>
    <mergeCell ref="J226:L226"/>
    <mergeCell ref="M226:N226"/>
    <mergeCell ref="O226:Q226"/>
    <mergeCell ref="R226:S226"/>
    <mergeCell ref="V226:W226"/>
    <mergeCell ref="X226:Y226"/>
    <mergeCell ref="T226:U226"/>
    <mergeCell ref="A225:E225"/>
    <mergeCell ref="F225:G225"/>
    <mergeCell ref="H225:I225"/>
    <mergeCell ref="J225:L225"/>
    <mergeCell ref="M225:N225"/>
    <mergeCell ref="O225:Q225"/>
    <mergeCell ref="R225:S225"/>
    <mergeCell ref="V225:W225"/>
    <mergeCell ref="T225:U225"/>
    <mergeCell ref="R223:S223"/>
    <mergeCell ref="V223:W223"/>
    <mergeCell ref="X223:Y223"/>
    <mergeCell ref="A224:E224"/>
    <mergeCell ref="F224:G224"/>
    <mergeCell ref="H224:I224"/>
    <mergeCell ref="J224:L224"/>
    <mergeCell ref="M224:N224"/>
    <mergeCell ref="O224:Q224"/>
    <mergeCell ref="R224:S224"/>
    <mergeCell ref="A223:E223"/>
    <mergeCell ref="F223:G223"/>
    <mergeCell ref="H223:I223"/>
    <mergeCell ref="J223:L223"/>
    <mergeCell ref="M223:N223"/>
    <mergeCell ref="O223:Q223"/>
    <mergeCell ref="T224:U224"/>
    <mergeCell ref="T223:U223"/>
    <mergeCell ref="V224:W224"/>
    <mergeCell ref="X224:Y224"/>
    <mergeCell ref="X221:Y221"/>
    <mergeCell ref="A222:E222"/>
    <mergeCell ref="F222:G222"/>
    <mergeCell ref="H222:I222"/>
    <mergeCell ref="J222:L222"/>
    <mergeCell ref="M222:N222"/>
    <mergeCell ref="O222:Q222"/>
    <mergeCell ref="R222:S222"/>
    <mergeCell ref="V222:W222"/>
    <mergeCell ref="X222:Y222"/>
    <mergeCell ref="T222:U222"/>
    <mergeCell ref="A221:E221"/>
    <mergeCell ref="F221:G221"/>
    <mergeCell ref="H221:I221"/>
    <mergeCell ref="J221:L221"/>
    <mergeCell ref="M221:N221"/>
    <mergeCell ref="O221:Q221"/>
    <mergeCell ref="R221:S221"/>
    <mergeCell ref="V221:W221"/>
    <mergeCell ref="T221:U221"/>
    <mergeCell ref="H220:I220"/>
    <mergeCell ref="J220:L220"/>
    <mergeCell ref="M220:N220"/>
    <mergeCell ref="O220:Q220"/>
    <mergeCell ref="R220:S220"/>
    <mergeCell ref="T220:U220"/>
    <mergeCell ref="V220:W220"/>
    <mergeCell ref="X220:Y220"/>
    <mergeCell ref="A219:E219"/>
    <mergeCell ref="F219:G219"/>
    <mergeCell ref="H219:I219"/>
    <mergeCell ref="J219:L219"/>
    <mergeCell ref="M219:N219"/>
    <mergeCell ref="O219:Q219"/>
    <mergeCell ref="T219:U219"/>
    <mergeCell ref="R219:S219"/>
    <mergeCell ref="V219:W219"/>
    <mergeCell ref="B209:L209"/>
    <mergeCell ref="N209:P209"/>
    <mergeCell ref="Q209:T209"/>
    <mergeCell ref="U209:V209"/>
    <mergeCell ref="W209:Y209"/>
    <mergeCell ref="R210:T210"/>
    <mergeCell ref="U210:V210"/>
    <mergeCell ref="M217:N217"/>
    <mergeCell ref="O217:Q217"/>
    <mergeCell ref="R217:S217"/>
    <mergeCell ref="V217:W217"/>
    <mergeCell ref="X217:Y217"/>
    <mergeCell ref="A218:E218"/>
    <mergeCell ref="F218:G218"/>
    <mergeCell ref="H218:I218"/>
    <mergeCell ref="J218:L218"/>
    <mergeCell ref="M218:N218"/>
    <mergeCell ref="T218:U218"/>
    <mergeCell ref="T217:U217"/>
    <mergeCell ref="A217:E217"/>
    <mergeCell ref="F217:G217"/>
    <mergeCell ref="H217:I217"/>
    <mergeCell ref="J217:L217"/>
    <mergeCell ref="O218:Q218"/>
    <mergeCell ref="R218:S218"/>
    <mergeCell ref="V218:W218"/>
    <mergeCell ref="X218:Y218"/>
    <mergeCell ref="R177:S177"/>
    <mergeCell ref="V177:W177"/>
    <mergeCell ref="X177:Y177"/>
    <mergeCell ref="A178:E178"/>
    <mergeCell ref="F178:G178"/>
    <mergeCell ref="H178:I178"/>
    <mergeCell ref="J178:L178"/>
    <mergeCell ref="M178:N178"/>
    <mergeCell ref="O178:Q178"/>
    <mergeCell ref="R178:S178"/>
    <mergeCell ref="A177:E177"/>
    <mergeCell ref="F177:G177"/>
    <mergeCell ref="H177:I177"/>
    <mergeCell ref="J177:L177"/>
    <mergeCell ref="M177:N177"/>
    <mergeCell ref="O177:Q177"/>
    <mergeCell ref="E179:G179"/>
    <mergeCell ref="H179:L179"/>
    <mergeCell ref="M179:Q179"/>
    <mergeCell ref="V178:W178"/>
    <mergeCell ref="X178:Y178"/>
    <mergeCell ref="R179:U179"/>
    <mergeCell ref="V179:Y179"/>
    <mergeCell ref="T177:U177"/>
    <mergeCell ref="T178:U178"/>
    <mergeCell ref="A174:E174"/>
    <mergeCell ref="F174:G174"/>
    <mergeCell ref="H174:I174"/>
    <mergeCell ref="J174:L174"/>
    <mergeCell ref="M174:N174"/>
    <mergeCell ref="O174:Q174"/>
    <mergeCell ref="R174:S174"/>
    <mergeCell ref="A173:E173"/>
    <mergeCell ref="F173:G173"/>
    <mergeCell ref="H173:I173"/>
    <mergeCell ref="J173:L173"/>
    <mergeCell ref="M173:N173"/>
    <mergeCell ref="O173:Q173"/>
    <mergeCell ref="V174:W174"/>
    <mergeCell ref="X174:Y174"/>
    <mergeCell ref="A176:E176"/>
    <mergeCell ref="F176:G176"/>
    <mergeCell ref="H176:I176"/>
    <mergeCell ref="J176:L176"/>
    <mergeCell ref="M176:N176"/>
    <mergeCell ref="O176:Q176"/>
    <mergeCell ref="R176:S176"/>
    <mergeCell ref="V176:W176"/>
    <mergeCell ref="X176:Y176"/>
    <mergeCell ref="A175:E175"/>
    <mergeCell ref="F175:G175"/>
    <mergeCell ref="H175:I175"/>
    <mergeCell ref="J175:L175"/>
    <mergeCell ref="M175:N175"/>
    <mergeCell ref="O175:Q175"/>
    <mergeCell ref="R175:S175"/>
    <mergeCell ref="V175:W175"/>
    <mergeCell ref="A172:E172"/>
    <mergeCell ref="F172:G172"/>
    <mergeCell ref="H172:I172"/>
    <mergeCell ref="J172:L172"/>
    <mergeCell ref="M172:N172"/>
    <mergeCell ref="O172:Q172"/>
    <mergeCell ref="R172:S172"/>
    <mergeCell ref="V172:W172"/>
    <mergeCell ref="X172:Y172"/>
    <mergeCell ref="A171:E171"/>
    <mergeCell ref="F171:G171"/>
    <mergeCell ref="H171:I171"/>
    <mergeCell ref="J171:L171"/>
    <mergeCell ref="M171:N171"/>
    <mergeCell ref="O171:Q171"/>
    <mergeCell ref="R171:S171"/>
    <mergeCell ref="V171:W171"/>
    <mergeCell ref="X171:Y171"/>
    <mergeCell ref="T171:U171"/>
    <mergeCell ref="R169:S169"/>
    <mergeCell ref="V169:W169"/>
    <mergeCell ref="X169:Y169"/>
    <mergeCell ref="A170:E170"/>
    <mergeCell ref="F170:G170"/>
    <mergeCell ref="H170:I170"/>
    <mergeCell ref="J170:L170"/>
    <mergeCell ref="M170:N170"/>
    <mergeCell ref="O170:Q170"/>
    <mergeCell ref="R170:S170"/>
    <mergeCell ref="A169:E169"/>
    <mergeCell ref="F169:G169"/>
    <mergeCell ref="H169:I169"/>
    <mergeCell ref="J169:L169"/>
    <mergeCell ref="M169:N169"/>
    <mergeCell ref="O169:Q169"/>
    <mergeCell ref="V170:W170"/>
    <mergeCell ref="X170:Y170"/>
    <mergeCell ref="T169:U169"/>
    <mergeCell ref="T170:U170"/>
    <mergeCell ref="X167:Y167"/>
    <mergeCell ref="A168:E168"/>
    <mergeCell ref="F168:G168"/>
    <mergeCell ref="H168:I168"/>
    <mergeCell ref="J168:L168"/>
    <mergeCell ref="M168:N168"/>
    <mergeCell ref="O168:Q168"/>
    <mergeCell ref="R168:S168"/>
    <mergeCell ref="V168:W168"/>
    <mergeCell ref="X168:Y168"/>
    <mergeCell ref="T168:U168"/>
    <mergeCell ref="A167:E167"/>
    <mergeCell ref="F167:G167"/>
    <mergeCell ref="H167:I167"/>
    <mergeCell ref="J167:L167"/>
    <mergeCell ref="M167:N167"/>
    <mergeCell ref="O167:Q167"/>
    <mergeCell ref="R167:S167"/>
    <mergeCell ref="V167:W167"/>
    <mergeCell ref="T167:U167"/>
    <mergeCell ref="R165:S165"/>
    <mergeCell ref="V165:W165"/>
    <mergeCell ref="X165:Y165"/>
    <mergeCell ref="A166:E166"/>
    <mergeCell ref="F166:G166"/>
    <mergeCell ref="H166:I166"/>
    <mergeCell ref="J166:L166"/>
    <mergeCell ref="M166:N166"/>
    <mergeCell ref="O166:Q166"/>
    <mergeCell ref="R166:S166"/>
    <mergeCell ref="A165:E165"/>
    <mergeCell ref="F165:G165"/>
    <mergeCell ref="H165:I165"/>
    <mergeCell ref="J165:L165"/>
    <mergeCell ref="M165:N165"/>
    <mergeCell ref="O165:Q165"/>
    <mergeCell ref="T165:U165"/>
    <mergeCell ref="T166:U166"/>
    <mergeCell ref="V166:W166"/>
    <mergeCell ref="X166:Y166"/>
    <mergeCell ref="X163:Y163"/>
    <mergeCell ref="A164:E164"/>
    <mergeCell ref="F164:G164"/>
    <mergeCell ref="H164:I164"/>
    <mergeCell ref="J164:L164"/>
    <mergeCell ref="M164:N164"/>
    <mergeCell ref="O164:Q164"/>
    <mergeCell ref="R164:S164"/>
    <mergeCell ref="V164:W164"/>
    <mergeCell ref="X164:Y164"/>
    <mergeCell ref="T164:U164"/>
    <mergeCell ref="A163:E163"/>
    <mergeCell ref="F163:G163"/>
    <mergeCell ref="H163:I163"/>
    <mergeCell ref="J163:L163"/>
    <mergeCell ref="M163:N163"/>
    <mergeCell ref="O163:Q163"/>
    <mergeCell ref="R163:S163"/>
    <mergeCell ref="V163:W163"/>
    <mergeCell ref="T163:U163"/>
    <mergeCell ref="R161:S161"/>
    <mergeCell ref="V161:W161"/>
    <mergeCell ref="X161:Y161"/>
    <mergeCell ref="A162:E162"/>
    <mergeCell ref="F162:G162"/>
    <mergeCell ref="H162:I162"/>
    <mergeCell ref="J162:L162"/>
    <mergeCell ref="M162:N162"/>
    <mergeCell ref="O162:Q162"/>
    <mergeCell ref="R162:S162"/>
    <mergeCell ref="A161:E161"/>
    <mergeCell ref="F161:G161"/>
    <mergeCell ref="H161:I161"/>
    <mergeCell ref="J161:L161"/>
    <mergeCell ref="M161:N161"/>
    <mergeCell ref="O161:Q161"/>
    <mergeCell ref="T161:U161"/>
    <mergeCell ref="T162:U162"/>
    <mergeCell ref="V162:W162"/>
    <mergeCell ref="X162:Y162"/>
    <mergeCell ref="X159:Y159"/>
    <mergeCell ref="A160:E160"/>
    <mergeCell ref="F160:G160"/>
    <mergeCell ref="H160:I160"/>
    <mergeCell ref="J160:L160"/>
    <mergeCell ref="M160:N160"/>
    <mergeCell ref="O160:Q160"/>
    <mergeCell ref="R160:S160"/>
    <mergeCell ref="V160:W160"/>
    <mergeCell ref="X160:Y160"/>
    <mergeCell ref="T160:U160"/>
    <mergeCell ref="A159:E159"/>
    <mergeCell ref="F159:G159"/>
    <mergeCell ref="H159:I159"/>
    <mergeCell ref="J159:L159"/>
    <mergeCell ref="M159:N159"/>
    <mergeCell ref="O159:Q159"/>
    <mergeCell ref="R159:S159"/>
    <mergeCell ref="V159:W159"/>
    <mergeCell ref="T159:U159"/>
    <mergeCell ref="J154:L154"/>
    <mergeCell ref="M154:N154"/>
    <mergeCell ref="O154:Q154"/>
    <mergeCell ref="R154:S154"/>
    <mergeCell ref="T154:U154"/>
    <mergeCell ref="V154:W154"/>
    <mergeCell ref="R157:S157"/>
    <mergeCell ref="V157:W157"/>
    <mergeCell ref="X157:Y157"/>
    <mergeCell ref="A158:E158"/>
    <mergeCell ref="F158:G158"/>
    <mergeCell ref="H158:I158"/>
    <mergeCell ref="J158:L158"/>
    <mergeCell ref="M158:N158"/>
    <mergeCell ref="O158:Q158"/>
    <mergeCell ref="R158:S158"/>
    <mergeCell ref="A157:E157"/>
    <mergeCell ref="F157:G157"/>
    <mergeCell ref="H157:I157"/>
    <mergeCell ref="J157:L157"/>
    <mergeCell ref="M157:N157"/>
    <mergeCell ref="O157:Q157"/>
    <mergeCell ref="T157:U157"/>
    <mergeCell ref="T158:U158"/>
    <mergeCell ref="V158:W158"/>
    <mergeCell ref="X158:Y158"/>
    <mergeCell ref="T152:U152"/>
    <mergeCell ref="F152:G152"/>
    <mergeCell ref="H152:I152"/>
    <mergeCell ref="J152:L152"/>
    <mergeCell ref="M152:N152"/>
    <mergeCell ref="R153:S153"/>
    <mergeCell ref="V153:W153"/>
    <mergeCell ref="X153:Y153"/>
    <mergeCell ref="A156:E156"/>
    <mergeCell ref="F156:G156"/>
    <mergeCell ref="H156:I156"/>
    <mergeCell ref="J156:L156"/>
    <mergeCell ref="M156:N156"/>
    <mergeCell ref="O156:Q156"/>
    <mergeCell ref="R156:S156"/>
    <mergeCell ref="V156:W156"/>
    <mergeCell ref="X156:Y156"/>
    <mergeCell ref="T156:U156"/>
    <mergeCell ref="X154:Y154"/>
    <mergeCell ref="A155:E155"/>
    <mergeCell ref="F155:G155"/>
    <mergeCell ref="H155:I155"/>
    <mergeCell ref="J155:L155"/>
    <mergeCell ref="M155:N155"/>
    <mergeCell ref="O155:Q155"/>
    <mergeCell ref="R155:S155"/>
    <mergeCell ref="V155:W155"/>
    <mergeCell ref="T155:U155"/>
    <mergeCell ref="X155:Y155"/>
    <mergeCell ref="A154:E154"/>
    <mergeCell ref="F154:G154"/>
    <mergeCell ref="H154:I154"/>
    <mergeCell ref="T242:U242"/>
    <mergeCell ref="T241:U241"/>
    <mergeCell ref="T240:U240"/>
    <mergeCell ref="T238:U238"/>
    <mergeCell ref="T239:U239"/>
    <mergeCell ref="T237:U237"/>
    <mergeCell ref="T236:U236"/>
    <mergeCell ref="T234:U234"/>
    <mergeCell ref="T235:U235"/>
    <mergeCell ref="T233:U233"/>
    <mergeCell ref="T232:U232"/>
    <mergeCell ref="T230:U230"/>
    <mergeCell ref="T231:U231"/>
    <mergeCell ref="T229:U229"/>
    <mergeCell ref="T228:U228"/>
    <mergeCell ref="W210:Y210"/>
    <mergeCell ref="A211:L211"/>
    <mergeCell ref="R211:T211"/>
    <mergeCell ref="U211:V211"/>
    <mergeCell ref="W211:Y211"/>
    <mergeCell ref="A210:D210"/>
    <mergeCell ref="E210:L210"/>
    <mergeCell ref="N210:Q210"/>
    <mergeCell ref="A216:E216"/>
    <mergeCell ref="H216:L216"/>
    <mergeCell ref="M216:Q216"/>
    <mergeCell ref="R216:U216"/>
    <mergeCell ref="V216:Y216"/>
    <mergeCell ref="B212:L212"/>
    <mergeCell ref="X219:Y219"/>
    <mergeCell ref="A220:E220"/>
    <mergeCell ref="F220:G220"/>
    <mergeCell ref="L268:N268"/>
    <mergeCell ref="V248:Y248"/>
    <mergeCell ref="V250:Y250"/>
    <mergeCell ref="V252:Y252"/>
    <mergeCell ref="V254:Y254"/>
    <mergeCell ref="V257:Y257"/>
    <mergeCell ref="V258:Y258"/>
    <mergeCell ref="A243:E243"/>
    <mergeCell ref="F243:G243"/>
    <mergeCell ref="H243:I243"/>
    <mergeCell ref="J243:L243"/>
    <mergeCell ref="T243:U243"/>
    <mergeCell ref="M243:N243"/>
    <mergeCell ref="O243:Q243"/>
    <mergeCell ref="R243:S243"/>
    <mergeCell ref="V243:W243"/>
    <mergeCell ref="X243:Y243"/>
    <mergeCell ref="E244:G244"/>
    <mergeCell ref="H244:L244"/>
    <mergeCell ref="M244:Q244"/>
    <mergeCell ref="R244:U244"/>
    <mergeCell ref="V244:Y244"/>
    <mergeCell ref="X262:Y262"/>
    <mergeCell ref="V265:Y265"/>
    <mergeCell ref="V266:Y266"/>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T176:U176"/>
    <mergeCell ref="T175:U175"/>
    <mergeCell ref="T173:U173"/>
    <mergeCell ref="T174:U174"/>
    <mergeCell ref="T172:U172"/>
    <mergeCell ref="R173:S173"/>
    <mergeCell ref="V173:W173"/>
    <mergeCell ref="X173:Y173"/>
    <mergeCell ref="X175:Y175"/>
    <mergeCell ref="W145:Y145"/>
    <mergeCell ref="A146:L146"/>
    <mergeCell ref="R146:T146"/>
    <mergeCell ref="U146:V146"/>
    <mergeCell ref="W146:Y146"/>
    <mergeCell ref="B147:L147"/>
    <mergeCell ref="A151:E151"/>
    <mergeCell ref="H151:L151"/>
    <mergeCell ref="M151:Q151"/>
    <mergeCell ref="R151:U151"/>
    <mergeCell ref="V151:Y151"/>
    <mergeCell ref="A152:E152"/>
    <mergeCell ref="O152:Q152"/>
    <mergeCell ref="R152:S152"/>
    <mergeCell ref="V152:W152"/>
    <mergeCell ref="X152:Y152"/>
    <mergeCell ref="A153:E153"/>
    <mergeCell ref="F153:G153"/>
    <mergeCell ref="H153:I153"/>
    <mergeCell ref="J153:L153"/>
    <mergeCell ref="M153:N153"/>
    <mergeCell ref="O153:Q153"/>
    <mergeCell ref="T153:U153"/>
    <mergeCell ref="B144:L144"/>
    <mergeCell ref="N144:P144"/>
    <mergeCell ref="Q144:T144"/>
    <mergeCell ref="U144:V144"/>
    <mergeCell ref="W144:Y144"/>
    <mergeCell ref="A145:D145"/>
    <mergeCell ref="E145:L145"/>
    <mergeCell ref="N145:Q145"/>
    <mergeCell ref="R145:T145"/>
    <mergeCell ref="U145:V145"/>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R113:S113"/>
    <mergeCell ref="T113:U113"/>
    <mergeCell ref="V113:W113"/>
    <mergeCell ref="X113:Y113"/>
    <mergeCell ref="R112:S112"/>
    <mergeCell ref="T112:U112"/>
    <mergeCell ref="V112:W112"/>
    <mergeCell ref="X112:Y112"/>
    <mergeCell ref="A113:E113"/>
    <mergeCell ref="F113:G113"/>
    <mergeCell ref="H113:I113"/>
    <mergeCell ref="J113:L113"/>
    <mergeCell ref="M113:N113"/>
    <mergeCell ref="O113:Q113"/>
    <mergeCell ref="R111:S111"/>
    <mergeCell ref="T111:U111"/>
    <mergeCell ref="V111:W111"/>
    <mergeCell ref="A110:E110"/>
    <mergeCell ref="F110:G110"/>
    <mergeCell ref="H110:I110"/>
    <mergeCell ref="J110:L110"/>
    <mergeCell ref="M110:N110"/>
    <mergeCell ref="O110:Q110"/>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V109:W109"/>
    <mergeCell ref="X107:Y107"/>
    <mergeCell ref="A108:E108"/>
    <mergeCell ref="F108:G108"/>
    <mergeCell ref="H108:I108"/>
    <mergeCell ref="J108:L108"/>
    <mergeCell ref="M108:N108"/>
    <mergeCell ref="O108:Q108"/>
    <mergeCell ref="R108:S108"/>
    <mergeCell ref="T108:U108"/>
    <mergeCell ref="V108:W108"/>
    <mergeCell ref="X108:Y108"/>
    <mergeCell ref="A107:E107"/>
    <mergeCell ref="F107:G107"/>
    <mergeCell ref="H107:I107"/>
    <mergeCell ref="J107:L107"/>
    <mergeCell ref="M107:N107"/>
    <mergeCell ref="O107:Q107"/>
    <mergeCell ref="R107:S107"/>
    <mergeCell ref="T107:U107"/>
    <mergeCell ref="V107:W107"/>
    <mergeCell ref="X109:Y109"/>
    <mergeCell ref="A109:E109"/>
    <mergeCell ref="F109:G109"/>
    <mergeCell ref="H109:I109"/>
    <mergeCell ref="J109:L109"/>
    <mergeCell ref="M109:N109"/>
    <mergeCell ref="O109:Q109"/>
    <mergeCell ref="R109:S109"/>
    <mergeCell ref="T109:U109"/>
    <mergeCell ref="X105:Y105"/>
    <mergeCell ref="A106:E106"/>
    <mergeCell ref="F106:G106"/>
    <mergeCell ref="H106:I106"/>
    <mergeCell ref="J106:L106"/>
    <mergeCell ref="M106:N106"/>
    <mergeCell ref="O106:Q106"/>
    <mergeCell ref="R106:S106"/>
    <mergeCell ref="T106:U106"/>
    <mergeCell ref="V106:W106"/>
    <mergeCell ref="X106:Y106"/>
    <mergeCell ref="A105:E105"/>
    <mergeCell ref="F105:G105"/>
    <mergeCell ref="H105:I105"/>
    <mergeCell ref="J105:L105"/>
    <mergeCell ref="M105:N105"/>
    <mergeCell ref="O105:Q105"/>
    <mergeCell ref="R105:S105"/>
    <mergeCell ref="T105:U105"/>
    <mergeCell ref="V105:W105"/>
    <mergeCell ref="X103:Y103"/>
    <mergeCell ref="A104:E104"/>
    <mergeCell ref="F104:G104"/>
    <mergeCell ref="H104:I104"/>
    <mergeCell ref="J104:L104"/>
    <mergeCell ref="M104:N104"/>
    <mergeCell ref="O104:Q104"/>
    <mergeCell ref="R104:S104"/>
    <mergeCell ref="T104:U104"/>
    <mergeCell ref="V104:W104"/>
    <mergeCell ref="X104:Y104"/>
    <mergeCell ref="A103:E103"/>
    <mergeCell ref="F103:G103"/>
    <mergeCell ref="H103:I103"/>
    <mergeCell ref="J103:L103"/>
    <mergeCell ref="M103:N103"/>
    <mergeCell ref="O103:Q103"/>
    <mergeCell ref="R103:S103"/>
    <mergeCell ref="T103:U103"/>
    <mergeCell ref="V103:W103"/>
    <mergeCell ref="X101:Y101"/>
    <mergeCell ref="A102:E102"/>
    <mergeCell ref="F102:G102"/>
    <mergeCell ref="H102:I102"/>
    <mergeCell ref="J102:L102"/>
    <mergeCell ref="M102:N102"/>
    <mergeCell ref="O102:Q102"/>
    <mergeCell ref="R102:S102"/>
    <mergeCell ref="T102:U102"/>
    <mergeCell ref="V102:W102"/>
    <mergeCell ref="X102:Y102"/>
    <mergeCell ref="A101:E101"/>
    <mergeCell ref="F101:G101"/>
    <mergeCell ref="H101:I101"/>
    <mergeCell ref="J101:L101"/>
    <mergeCell ref="M101:N101"/>
    <mergeCell ref="O101:Q101"/>
    <mergeCell ref="R101:S101"/>
    <mergeCell ref="T101:U101"/>
    <mergeCell ref="V101:W101"/>
    <mergeCell ref="X99:Y99"/>
    <mergeCell ref="A100:E100"/>
    <mergeCell ref="F100:G100"/>
    <mergeCell ref="H100:I100"/>
    <mergeCell ref="J100:L100"/>
    <mergeCell ref="M100:N100"/>
    <mergeCell ref="O100:Q100"/>
    <mergeCell ref="R100:S100"/>
    <mergeCell ref="T100:U100"/>
    <mergeCell ref="V100:W100"/>
    <mergeCell ref="X100:Y100"/>
    <mergeCell ref="A99:E99"/>
    <mergeCell ref="F99:G99"/>
    <mergeCell ref="H99:I99"/>
    <mergeCell ref="J99:L99"/>
    <mergeCell ref="M99:N99"/>
    <mergeCell ref="O99:Q99"/>
    <mergeCell ref="R99:S99"/>
    <mergeCell ref="T99:U99"/>
    <mergeCell ref="V99:W99"/>
    <mergeCell ref="X97:Y97"/>
    <mergeCell ref="A98:E98"/>
    <mergeCell ref="F98:G98"/>
    <mergeCell ref="H98:I98"/>
    <mergeCell ref="J98:L98"/>
    <mergeCell ref="M98:N98"/>
    <mergeCell ref="O98:Q98"/>
    <mergeCell ref="R98:S98"/>
    <mergeCell ref="T98:U98"/>
    <mergeCell ref="V98:W98"/>
    <mergeCell ref="X98:Y98"/>
    <mergeCell ref="A97:E97"/>
    <mergeCell ref="F97:G97"/>
    <mergeCell ref="H97:I97"/>
    <mergeCell ref="J97:L97"/>
    <mergeCell ref="M97:N97"/>
    <mergeCell ref="O97:Q97"/>
    <mergeCell ref="R97:S97"/>
    <mergeCell ref="T97:U97"/>
    <mergeCell ref="V97:W97"/>
    <mergeCell ref="X95:Y95"/>
    <mergeCell ref="A96:E96"/>
    <mergeCell ref="F96:G96"/>
    <mergeCell ref="H96:I96"/>
    <mergeCell ref="J96:L96"/>
    <mergeCell ref="M96:N96"/>
    <mergeCell ref="O96:Q96"/>
    <mergeCell ref="R96:S96"/>
    <mergeCell ref="T96:U96"/>
    <mergeCell ref="V96:W96"/>
    <mergeCell ref="X96:Y96"/>
    <mergeCell ref="A95:E95"/>
    <mergeCell ref="F95:G95"/>
    <mergeCell ref="H95:I95"/>
    <mergeCell ref="J95:L95"/>
    <mergeCell ref="M95:N95"/>
    <mergeCell ref="O95:Q95"/>
    <mergeCell ref="R95:S95"/>
    <mergeCell ref="T95:U95"/>
    <mergeCell ref="V95:W95"/>
    <mergeCell ref="X93:Y93"/>
    <mergeCell ref="A94:E94"/>
    <mergeCell ref="F94:G94"/>
    <mergeCell ref="H94:I94"/>
    <mergeCell ref="J94:L94"/>
    <mergeCell ref="M94:N94"/>
    <mergeCell ref="O94:Q94"/>
    <mergeCell ref="R94:S94"/>
    <mergeCell ref="T94:U94"/>
    <mergeCell ref="V94:W94"/>
    <mergeCell ref="X94:Y94"/>
    <mergeCell ref="A93:E93"/>
    <mergeCell ref="F93:G93"/>
    <mergeCell ref="H93:I93"/>
    <mergeCell ref="J93:L93"/>
    <mergeCell ref="M93:N93"/>
    <mergeCell ref="O93:Q93"/>
    <mergeCell ref="R93:S93"/>
    <mergeCell ref="T93:U93"/>
    <mergeCell ref="V93:W93"/>
    <mergeCell ref="X91:Y91"/>
    <mergeCell ref="A92:E92"/>
    <mergeCell ref="F92:G92"/>
    <mergeCell ref="H92:I92"/>
    <mergeCell ref="J92:L92"/>
    <mergeCell ref="M92:N92"/>
    <mergeCell ref="O92:Q92"/>
    <mergeCell ref="R92:S92"/>
    <mergeCell ref="T92:U92"/>
    <mergeCell ref="V92:W92"/>
    <mergeCell ref="X92:Y92"/>
    <mergeCell ref="A91:E91"/>
    <mergeCell ref="F91:G91"/>
    <mergeCell ref="H91:I91"/>
    <mergeCell ref="J91:L91"/>
    <mergeCell ref="M91:N91"/>
    <mergeCell ref="O91:Q91"/>
    <mergeCell ref="R91:S91"/>
    <mergeCell ref="T91:U91"/>
    <mergeCell ref="V91:W91"/>
    <mergeCell ref="X89:Y89"/>
    <mergeCell ref="A90:E90"/>
    <mergeCell ref="F90:G90"/>
    <mergeCell ref="H90:I90"/>
    <mergeCell ref="J90:L90"/>
    <mergeCell ref="M90:N90"/>
    <mergeCell ref="O90:Q90"/>
    <mergeCell ref="R90:S90"/>
    <mergeCell ref="T90:U90"/>
    <mergeCell ref="V90:W90"/>
    <mergeCell ref="X90:Y90"/>
    <mergeCell ref="A89:E89"/>
    <mergeCell ref="F89:G89"/>
    <mergeCell ref="H89:I89"/>
    <mergeCell ref="J89:L89"/>
    <mergeCell ref="M89:N89"/>
    <mergeCell ref="O89:Q89"/>
    <mergeCell ref="R89:S89"/>
    <mergeCell ref="T89:U89"/>
    <mergeCell ref="V89:W89"/>
    <mergeCell ref="A88:E88"/>
    <mergeCell ref="F88:G88"/>
    <mergeCell ref="H88:I88"/>
    <mergeCell ref="J88:L88"/>
    <mergeCell ref="M88:N88"/>
    <mergeCell ref="O88:Q88"/>
    <mergeCell ref="A87:E87"/>
    <mergeCell ref="F87:G87"/>
    <mergeCell ref="H87:I87"/>
    <mergeCell ref="J87:L87"/>
    <mergeCell ref="M87:N87"/>
    <mergeCell ref="O87:Q87"/>
    <mergeCell ref="R88:S88"/>
    <mergeCell ref="T88:U88"/>
    <mergeCell ref="V88:W88"/>
    <mergeCell ref="X88:Y88"/>
    <mergeCell ref="Q82:Y82"/>
    <mergeCell ref="A86:E86"/>
    <mergeCell ref="H86:L86"/>
    <mergeCell ref="M86:Q86"/>
    <mergeCell ref="R86:U86"/>
    <mergeCell ref="V86:Y86"/>
    <mergeCell ref="B82:L82"/>
    <mergeCell ref="R87:S87"/>
    <mergeCell ref="T87:U87"/>
    <mergeCell ref="V87:W87"/>
    <mergeCell ref="X87:Y87"/>
    <mergeCell ref="A81:L81"/>
    <mergeCell ref="R81:T81"/>
    <mergeCell ref="U81:V81"/>
    <mergeCell ref="W81:Y81"/>
    <mergeCell ref="A74:Y74"/>
    <mergeCell ref="A75:Y75"/>
    <mergeCell ref="A77:L77"/>
    <mergeCell ref="N77:Y77"/>
    <mergeCell ref="B78:L78"/>
    <mergeCell ref="Q78:T78"/>
    <mergeCell ref="U78:V78"/>
    <mergeCell ref="W78:Y78"/>
    <mergeCell ref="B79:L79"/>
    <mergeCell ref="N79:P79"/>
    <mergeCell ref="Q79:T79"/>
    <mergeCell ref="U79:V79"/>
    <mergeCell ref="W79:Y79"/>
    <mergeCell ref="A80:D80"/>
    <mergeCell ref="E80:L80"/>
    <mergeCell ref="N80:Q80"/>
    <mergeCell ref="R80:T80"/>
    <mergeCell ref="U80:V80"/>
    <mergeCell ref="W80:Y80"/>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371"/>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173</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23"/>
      <c r="Q5" s="404">
        <f>'Prime Detail'!Q5</f>
        <v>0</v>
      </c>
      <c r="R5" s="404"/>
      <c r="S5" s="404"/>
      <c r="T5" s="404"/>
      <c r="U5" s="404">
        <f>'Prime Detail'!U5</f>
        <v>0</v>
      </c>
      <c r="V5" s="404"/>
      <c r="W5" s="404">
        <f>'Prime Detail'!W5</f>
        <v>0</v>
      </c>
      <c r="X5" s="404"/>
      <c r="Y5" s="404"/>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5" customHeight="1" x14ac:dyDescent="0.2">
      <c r="A9" s="223"/>
      <c r="B9" s="503">
        <f>B82</f>
        <v>0</v>
      </c>
      <c r="C9" s="503"/>
      <c r="D9" s="503"/>
      <c r="E9" s="503"/>
      <c r="F9" s="503"/>
      <c r="G9" s="503"/>
      <c r="H9" s="503"/>
      <c r="I9" s="503"/>
      <c r="J9" s="503"/>
      <c r="K9" s="503"/>
      <c r="L9" s="503"/>
      <c r="M9" s="40"/>
      <c r="N9" s="257" t="s">
        <v>235</v>
      </c>
      <c r="O9" s="257"/>
      <c r="P9" s="257"/>
      <c r="Q9" s="413">
        <f>'Prime Detail'!Q9</f>
        <v>0</v>
      </c>
      <c r="R9" s="414"/>
      <c r="S9" s="414"/>
      <c r="T9" s="414"/>
      <c r="U9" s="414"/>
      <c r="V9" s="414"/>
      <c r="W9" s="414"/>
      <c r="X9" s="414"/>
      <c r="Y9" s="414"/>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259</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29"/>
      <c r="D33" s="229"/>
      <c r="E33" s="229"/>
      <c r="F33" s="229"/>
      <c r="G33" s="229"/>
      <c r="H33" s="229"/>
      <c r="I33" s="229"/>
      <c r="J33" s="229"/>
      <c r="K33" s="229"/>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260</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24"/>
      <c r="AF50" s="226"/>
      <c r="AG50" s="226"/>
      <c r="AH50" s="226"/>
      <c r="AI50" s="226"/>
      <c r="AJ50" s="224"/>
      <c r="AK50" s="226"/>
      <c r="AL50" s="226"/>
      <c r="AM50" s="226"/>
      <c r="AN50" s="226"/>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24"/>
      <c r="AF60" s="226"/>
      <c r="AG60" s="226"/>
      <c r="AH60" s="226"/>
      <c r="AI60" s="226"/>
      <c r="AJ60" s="224"/>
      <c r="AK60" s="226"/>
      <c r="AL60" s="226"/>
      <c r="AM60" s="226"/>
      <c r="AN60" s="226"/>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22" customFormat="1" ht="4.5" customHeight="1" x14ac:dyDescent="0.2">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28"/>
      <c r="B64" s="13"/>
      <c r="C64" s="229"/>
      <c r="D64" s="229"/>
      <c r="E64" s="229"/>
      <c r="F64" s="229"/>
      <c r="G64" s="229"/>
      <c r="H64" s="229"/>
      <c r="I64" s="229"/>
      <c r="J64" s="229"/>
      <c r="K64" s="229"/>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
      <c r="A66" s="153" t="s">
        <v>261</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127</v>
      </c>
    </row>
    <row r="74" spans="1:40" ht="19.5" customHeight="1" x14ac:dyDescent="0.3">
      <c r="A74" s="333" t="s">
        <v>241</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23"/>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23"/>
      <c r="B82" s="369"/>
      <c r="C82" s="369"/>
      <c r="D82" s="369"/>
      <c r="E82" s="369"/>
      <c r="F82" s="369"/>
      <c r="G82" s="369"/>
      <c r="H82" s="369"/>
      <c r="I82" s="369"/>
      <c r="J82" s="369"/>
      <c r="K82" s="369"/>
      <c r="L82" s="369"/>
      <c r="M82" s="40"/>
      <c r="N82" s="257" t="s">
        <v>235</v>
      </c>
      <c r="O82" s="257"/>
      <c r="P82" s="257"/>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304</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305</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32" t="s">
        <v>98</v>
      </c>
      <c r="D127" s="230"/>
      <c r="E127" s="230"/>
      <c r="F127" s="230"/>
      <c r="G127" s="230"/>
      <c r="H127" s="230"/>
      <c r="I127" s="230"/>
      <c r="J127" s="230"/>
      <c r="K127" s="67"/>
      <c r="L127" s="66"/>
      <c r="M127" s="42"/>
      <c r="N127" s="13"/>
      <c r="O127" s="13"/>
      <c r="P127" s="13"/>
      <c r="Q127" s="13"/>
      <c r="R127" s="13"/>
      <c r="S127" s="94"/>
      <c r="T127" s="36"/>
      <c r="V127" s="460"/>
      <c r="W127" s="460"/>
      <c r="X127" s="460"/>
      <c r="Y127" s="460"/>
    </row>
    <row r="128" spans="1:25" x14ac:dyDescent="0.2">
      <c r="A128" s="40"/>
      <c r="B128" s="232" t="s">
        <v>99</v>
      </c>
      <c r="D128" s="230"/>
      <c r="E128" s="230"/>
      <c r="F128" s="230"/>
      <c r="G128" s="230"/>
      <c r="H128" s="230"/>
      <c r="I128" s="230"/>
      <c r="J128" s="230"/>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306</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32"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32"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129</v>
      </c>
    </row>
    <row r="139" spans="1:25" ht="19.5" x14ac:dyDescent="0.3">
      <c r="A139" s="333" t="s">
        <v>242</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'Prime Detail'!B5</f>
        <v>0</v>
      </c>
      <c r="C143" s="456"/>
      <c r="D143" s="456"/>
      <c r="E143" s="456"/>
      <c r="F143" s="456"/>
      <c r="G143" s="456"/>
      <c r="H143" s="456"/>
      <c r="I143" s="456"/>
      <c r="J143" s="456"/>
      <c r="K143" s="456"/>
      <c r="L143" s="456"/>
      <c r="M143" s="40"/>
      <c r="N143" s="40"/>
      <c r="O143" s="40"/>
      <c r="P143" s="223"/>
      <c r="Q143" s="454">
        <f>Q5</f>
        <v>0</v>
      </c>
      <c r="R143" s="492"/>
      <c r="S143" s="492"/>
      <c r="T143" s="492"/>
      <c r="U143" s="454">
        <f>U5</f>
        <v>0</v>
      </c>
      <c r="V143" s="454"/>
      <c r="W143" s="454">
        <f>W5</f>
        <v>0</v>
      </c>
      <c r="X143" s="454"/>
      <c r="Y143" s="454"/>
    </row>
    <row r="144" spans="1:25" ht="15.75" customHeight="1" x14ac:dyDescent="0.2">
      <c r="A144" s="14"/>
      <c r="B144" s="452">
        <f>'Prime Detail'!B6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23"/>
      <c r="B147" s="369"/>
      <c r="C147" s="369"/>
      <c r="D147" s="369"/>
      <c r="E147" s="369"/>
      <c r="F147" s="369"/>
      <c r="G147" s="369"/>
      <c r="H147" s="369"/>
      <c r="I147" s="369"/>
      <c r="J147" s="369"/>
      <c r="K147" s="369"/>
      <c r="L147" s="369"/>
      <c r="M147" s="40"/>
      <c r="N147" s="257" t="s">
        <v>235</v>
      </c>
      <c r="O147" s="257"/>
      <c r="P147" s="257"/>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307</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308</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40" t="s">
        <v>103</v>
      </c>
      <c r="C183" s="13"/>
      <c r="D183" s="40"/>
      <c r="E183" s="40"/>
      <c r="F183" s="40"/>
      <c r="G183" s="40"/>
      <c r="H183" s="40"/>
      <c r="I183" s="40"/>
      <c r="J183" s="40"/>
      <c r="K183" s="40"/>
      <c r="L183" s="40"/>
      <c r="M183" s="40"/>
      <c r="N183" s="40"/>
      <c r="O183" s="13"/>
      <c r="P183" s="13"/>
      <c r="Q183" s="13"/>
      <c r="R183" s="13"/>
      <c r="S183" s="94"/>
      <c r="T183" s="38"/>
      <c r="V183" s="460"/>
      <c r="W183" s="460"/>
      <c r="X183" s="460"/>
      <c r="Y183" s="460"/>
    </row>
    <row r="184" spans="1:25" ht="4.5" customHeight="1" x14ac:dyDescent="0.2">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
      <c r="A185" s="94" t="s">
        <v>189</v>
      </c>
      <c r="C185" s="13"/>
      <c r="D185" s="94"/>
      <c r="E185" s="94"/>
      <c r="F185" s="94"/>
      <c r="G185" s="94"/>
      <c r="H185" s="94"/>
      <c r="I185" s="94"/>
      <c r="J185" s="94"/>
      <c r="K185" s="94"/>
      <c r="L185" s="94"/>
      <c r="M185" s="94"/>
      <c r="N185" s="94"/>
      <c r="O185" s="13"/>
      <c r="P185" s="13"/>
      <c r="Q185" s="13"/>
      <c r="R185" s="13"/>
      <c r="S185" s="94"/>
      <c r="T185" s="38"/>
      <c r="V185" s="460"/>
      <c r="W185" s="460"/>
      <c r="X185" s="460"/>
      <c r="Y185" s="460"/>
    </row>
    <row r="186" spans="1:25" ht="4.5" customHeight="1" x14ac:dyDescent="0.2">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
      <c r="A187" s="94" t="s">
        <v>190</v>
      </c>
      <c r="C187" s="13"/>
      <c r="D187" s="94"/>
      <c r="E187" s="94"/>
      <c r="F187" s="94"/>
      <c r="G187" s="94"/>
      <c r="H187" s="94"/>
      <c r="I187" s="94"/>
      <c r="J187" s="94"/>
      <c r="K187" s="94"/>
      <c r="L187" s="94"/>
      <c r="M187" s="94"/>
      <c r="N187" s="94"/>
      <c r="O187" s="13"/>
      <c r="P187" s="13"/>
      <c r="Q187" s="13"/>
      <c r="R187" s="13"/>
      <c r="S187" s="94"/>
      <c r="T187" s="38"/>
      <c r="V187" s="460"/>
      <c r="W187" s="460"/>
      <c r="X187" s="460"/>
      <c r="Y187" s="460"/>
    </row>
    <row r="188" spans="1:25" ht="4.5" customHeight="1" x14ac:dyDescent="0.2">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
      <c r="A189" s="94" t="s">
        <v>167</v>
      </c>
      <c r="C189" s="13"/>
      <c r="D189" s="94"/>
      <c r="E189" s="94"/>
      <c r="F189" s="94"/>
      <c r="G189" s="94"/>
      <c r="H189" s="94"/>
      <c r="I189" s="94"/>
      <c r="J189" s="94"/>
      <c r="K189" s="94"/>
      <c r="L189" s="94"/>
      <c r="M189" s="94"/>
      <c r="N189" s="94"/>
      <c r="O189" s="13"/>
      <c r="P189" s="13"/>
      <c r="Q189" s="13"/>
      <c r="R189" s="13"/>
      <c r="S189" s="94"/>
      <c r="T189" s="38"/>
      <c r="V189" s="460"/>
      <c r="W189" s="460"/>
      <c r="X189" s="460"/>
      <c r="Y189" s="460"/>
    </row>
    <row r="190" spans="1:25" ht="4.5" customHeight="1" x14ac:dyDescent="0.2">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
      <c r="A192" s="40"/>
      <c r="B192" s="232" t="s">
        <v>98</v>
      </c>
      <c r="D192" s="230"/>
      <c r="E192" s="230"/>
      <c r="F192" s="230"/>
      <c r="G192" s="230"/>
      <c r="H192" s="230"/>
      <c r="I192" s="230"/>
      <c r="J192" s="230"/>
      <c r="K192" s="67"/>
      <c r="L192" s="66"/>
      <c r="M192" s="42"/>
      <c r="N192" s="13"/>
      <c r="O192" s="13"/>
      <c r="P192" s="13"/>
      <c r="Q192" s="13"/>
      <c r="R192" s="13"/>
      <c r="S192" s="94"/>
      <c r="T192" s="36"/>
      <c r="V192" s="460"/>
      <c r="W192" s="460"/>
      <c r="X192" s="460"/>
      <c r="Y192" s="460"/>
    </row>
    <row r="193" spans="1:25" x14ac:dyDescent="0.2">
      <c r="A193" s="40"/>
      <c r="B193" s="232" t="s">
        <v>99</v>
      </c>
      <c r="D193" s="230"/>
      <c r="E193" s="230"/>
      <c r="F193" s="230"/>
      <c r="G193" s="230"/>
      <c r="H193" s="230"/>
      <c r="I193" s="230"/>
      <c r="J193" s="230"/>
      <c r="K193" s="13"/>
      <c r="L193" s="13"/>
      <c r="M193" s="42"/>
      <c r="N193" s="13"/>
      <c r="O193" s="13"/>
      <c r="P193" s="13"/>
      <c r="Q193" s="13"/>
      <c r="R193" s="13"/>
      <c r="S193" s="94"/>
      <c r="T193" s="110"/>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309</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
      <c r="A197" s="94" t="s">
        <v>188</v>
      </c>
      <c r="C197" s="13"/>
      <c r="D197" s="94"/>
      <c r="E197" s="94"/>
      <c r="F197" s="94"/>
      <c r="G197" s="94"/>
      <c r="H197" s="94"/>
      <c r="I197" s="94"/>
      <c r="J197" s="94"/>
      <c r="K197" s="94"/>
      <c r="L197" s="94"/>
      <c r="M197" s="94"/>
      <c r="N197" s="36"/>
      <c r="O197" s="13"/>
      <c r="P197" s="13"/>
      <c r="Q197" s="94"/>
      <c r="R197" s="40"/>
      <c r="S197" s="94"/>
      <c r="T197" s="36"/>
      <c r="V197" s="36"/>
      <c r="W197" s="110"/>
      <c r="X197" s="458"/>
      <c r="Y197" s="458"/>
    </row>
    <row r="198" spans="1:25" ht="4.5" customHeight="1" x14ac:dyDescent="0.2">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
      <c r="A200" s="35"/>
      <c r="B200" s="232" t="s">
        <v>186</v>
      </c>
      <c r="D200" s="13"/>
      <c r="E200" s="35"/>
      <c r="F200" s="35"/>
      <c r="G200" s="35"/>
      <c r="H200" s="35"/>
      <c r="I200" s="35"/>
      <c r="J200" s="35"/>
      <c r="K200" s="35"/>
      <c r="L200" s="35"/>
      <c r="M200" s="42"/>
      <c r="N200" s="13"/>
      <c r="O200" s="13"/>
      <c r="P200" s="13"/>
      <c r="Q200" s="13"/>
      <c r="R200" s="41"/>
      <c r="S200" s="13"/>
      <c r="T200" s="38"/>
      <c r="V200" s="412">
        <f>M179</f>
        <v>0</v>
      </c>
      <c r="W200" s="412"/>
      <c r="X200" s="412"/>
      <c r="Y200" s="412"/>
    </row>
    <row r="201" spans="1:25" x14ac:dyDescent="0.2">
      <c r="A201" s="35"/>
      <c r="B201" s="232" t="s">
        <v>177</v>
      </c>
      <c r="D201" s="60"/>
      <c r="E201" s="60"/>
      <c r="F201" s="60"/>
      <c r="G201" s="60"/>
      <c r="H201" s="60"/>
      <c r="I201" s="60"/>
      <c r="J201" s="60"/>
      <c r="K201" s="60"/>
      <c r="L201" s="35"/>
      <c r="M201" s="42"/>
      <c r="N201" s="13"/>
      <c r="O201" s="13"/>
      <c r="P201" s="13"/>
      <c r="Q201" s="13"/>
      <c r="R201" s="41"/>
      <c r="S201" s="39"/>
      <c r="T201" s="39"/>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131</v>
      </c>
    </row>
    <row r="204" spans="1:25" ht="19.5" x14ac:dyDescent="0.3">
      <c r="A204" s="333" t="s">
        <v>243</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23"/>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23"/>
      <c r="B212" s="369"/>
      <c r="C212" s="369"/>
      <c r="D212" s="369"/>
      <c r="E212" s="369"/>
      <c r="F212" s="369"/>
      <c r="G212" s="369"/>
      <c r="H212" s="369"/>
      <c r="I212" s="369"/>
      <c r="J212" s="369"/>
      <c r="K212" s="369"/>
      <c r="L212" s="369"/>
      <c r="M212" s="40"/>
      <c r="N212" s="257" t="s">
        <v>235</v>
      </c>
      <c r="O212" s="257"/>
      <c r="P212" s="257"/>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310</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311</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40" t="s">
        <v>103</v>
      </c>
      <c r="C248" s="13"/>
      <c r="D248" s="40"/>
      <c r="E248" s="40"/>
      <c r="F248" s="40"/>
      <c r="G248" s="40"/>
      <c r="H248" s="40"/>
      <c r="I248" s="40"/>
      <c r="J248" s="40"/>
      <c r="K248" s="40"/>
      <c r="L248" s="40"/>
      <c r="M248" s="40"/>
      <c r="N248" s="40"/>
      <c r="O248" s="13"/>
      <c r="P248" s="13"/>
      <c r="Q248" s="13"/>
      <c r="R248" s="13"/>
      <c r="S248" s="94"/>
      <c r="T248" s="38"/>
      <c r="V248" s="460"/>
      <c r="W248" s="460"/>
      <c r="X248" s="460"/>
      <c r="Y248" s="460"/>
    </row>
    <row r="249" spans="1:25" ht="4.5" customHeight="1" x14ac:dyDescent="0.2">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
      <c r="A250" s="94" t="s">
        <v>189</v>
      </c>
      <c r="C250" s="13"/>
      <c r="D250" s="94"/>
      <c r="E250" s="94"/>
      <c r="F250" s="94"/>
      <c r="G250" s="94"/>
      <c r="H250" s="94"/>
      <c r="I250" s="94"/>
      <c r="J250" s="94"/>
      <c r="K250" s="94"/>
      <c r="L250" s="94"/>
      <c r="M250" s="94"/>
      <c r="N250" s="94"/>
      <c r="O250" s="13"/>
      <c r="P250" s="13"/>
      <c r="Q250" s="13"/>
      <c r="R250" s="13"/>
      <c r="S250" s="94"/>
      <c r="T250" s="38"/>
      <c r="V250" s="460"/>
      <c r="W250" s="460"/>
      <c r="X250" s="460"/>
      <c r="Y250" s="460"/>
    </row>
    <row r="251" spans="1:25" ht="4.5" customHeight="1" x14ac:dyDescent="0.2">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
      <c r="A252" s="94" t="s">
        <v>190</v>
      </c>
      <c r="C252" s="13"/>
      <c r="D252" s="94"/>
      <c r="E252" s="94"/>
      <c r="F252" s="94"/>
      <c r="G252" s="94"/>
      <c r="H252" s="94"/>
      <c r="I252" s="94"/>
      <c r="J252" s="94"/>
      <c r="K252" s="94"/>
      <c r="L252" s="94"/>
      <c r="M252" s="94"/>
      <c r="N252" s="94"/>
      <c r="O252" s="13"/>
      <c r="P252" s="13"/>
      <c r="Q252" s="13"/>
      <c r="R252" s="13"/>
      <c r="S252" s="94"/>
      <c r="T252" s="38"/>
      <c r="V252" s="460"/>
      <c r="W252" s="460"/>
      <c r="X252" s="460"/>
      <c r="Y252" s="460"/>
    </row>
    <row r="253" spans="1:25" ht="4.5" customHeight="1" x14ac:dyDescent="0.2">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
      <c r="A254" s="94" t="s">
        <v>167</v>
      </c>
      <c r="C254" s="13"/>
      <c r="D254" s="94"/>
      <c r="E254" s="94"/>
      <c r="F254" s="94"/>
      <c r="G254" s="94"/>
      <c r="H254" s="94"/>
      <c r="I254" s="94"/>
      <c r="J254" s="94"/>
      <c r="K254" s="94"/>
      <c r="L254" s="94"/>
      <c r="M254" s="94"/>
      <c r="N254" s="94"/>
      <c r="O254" s="13"/>
      <c r="P254" s="13"/>
      <c r="Q254" s="13"/>
      <c r="R254" s="13"/>
      <c r="S254" s="94"/>
      <c r="T254" s="38"/>
      <c r="V254" s="460"/>
      <c r="W254" s="460"/>
      <c r="X254" s="460"/>
      <c r="Y254" s="460"/>
    </row>
    <row r="255" spans="1:25" ht="4.5" customHeight="1" x14ac:dyDescent="0.2">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
      <c r="A257" s="40"/>
      <c r="B257" s="232" t="s">
        <v>98</v>
      </c>
      <c r="D257" s="230"/>
      <c r="E257" s="230"/>
      <c r="F257" s="230"/>
      <c r="G257" s="230"/>
      <c r="H257" s="230"/>
      <c r="I257" s="230"/>
      <c r="J257" s="230"/>
      <c r="K257" s="67"/>
      <c r="L257" s="66"/>
      <c r="M257" s="42"/>
      <c r="N257" s="13"/>
      <c r="O257" s="13"/>
      <c r="P257" s="13"/>
      <c r="Q257" s="13"/>
      <c r="R257" s="13"/>
      <c r="S257" s="94"/>
      <c r="T257" s="36"/>
      <c r="V257" s="460"/>
      <c r="W257" s="460"/>
      <c r="X257" s="460"/>
      <c r="Y257" s="460"/>
    </row>
    <row r="258" spans="1:41" x14ac:dyDescent="0.2">
      <c r="A258" s="40"/>
      <c r="B258" s="232" t="s">
        <v>99</v>
      </c>
      <c r="D258" s="230"/>
      <c r="E258" s="230"/>
      <c r="F258" s="230"/>
      <c r="G258" s="230"/>
      <c r="H258" s="230"/>
      <c r="I258" s="230"/>
      <c r="J258" s="230"/>
      <c r="K258" s="13"/>
      <c r="L258" s="13"/>
      <c r="M258" s="42"/>
      <c r="N258" s="13"/>
      <c r="O258" s="13"/>
      <c r="P258" s="13"/>
      <c r="Q258" s="13"/>
      <c r="R258" s="13"/>
      <c r="S258" s="94"/>
      <c r="T258" s="110"/>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312</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
      <c r="A262" s="94" t="s">
        <v>188</v>
      </c>
      <c r="C262" s="13"/>
      <c r="D262" s="94"/>
      <c r="E262" s="94"/>
      <c r="F262" s="94"/>
      <c r="G262" s="94"/>
      <c r="H262" s="94"/>
      <c r="I262" s="94"/>
      <c r="J262" s="94"/>
      <c r="K262" s="94"/>
      <c r="L262" s="94"/>
      <c r="M262" s="94"/>
      <c r="N262" s="36"/>
      <c r="O262" s="13"/>
      <c r="P262" s="13"/>
      <c r="Q262" s="94"/>
      <c r="R262" s="40"/>
      <c r="S262" s="94"/>
      <c r="T262" s="36"/>
      <c r="V262" s="36"/>
      <c r="W262" s="110"/>
      <c r="X262" s="458"/>
      <c r="Y262" s="458"/>
    </row>
    <row r="263" spans="1:41" ht="4.5" customHeight="1" x14ac:dyDescent="0.2">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
      <c r="A265" s="35"/>
      <c r="B265" s="232" t="s">
        <v>186</v>
      </c>
      <c r="D265" s="13"/>
      <c r="E265" s="35"/>
      <c r="F265" s="35"/>
      <c r="G265" s="35"/>
      <c r="H265" s="35"/>
      <c r="I265" s="35"/>
      <c r="J265" s="35"/>
      <c r="K265" s="35"/>
      <c r="L265" s="35"/>
      <c r="M265" s="42"/>
      <c r="N265" s="13"/>
      <c r="O265" s="13"/>
      <c r="P265" s="13"/>
      <c r="Q265" s="13"/>
      <c r="R265" s="41"/>
      <c r="S265" s="13"/>
      <c r="T265" s="38"/>
      <c r="V265" s="412">
        <f>M244</f>
        <v>0</v>
      </c>
      <c r="W265" s="412"/>
      <c r="X265" s="412"/>
      <c r="Y265" s="412"/>
    </row>
    <row r="266" spans="1:41" x14ac:dyDescent="0.2">
      <c r="A266" s="35"/>
      <c r="B266" s="232" t="s">
        <v>177</v>
      </c>
      <c r="D266" s="60"/>
      <c r="E266" s="60"/>
      <c r="F266" s="60"/>
      <c r="G266" s="60"/>
      <c r="H266" s="60"/>
      <c r="I266" s="60"/>
      <c r="J266" s="60"/>
      <c r="K266" s="60"/>
      <c r="L266" s="35"/>
      <c r="M266" s="42"/>
      <c r="N266" s="13"/>
      <c r="O266" s="13"/>
      <c r="P266" s="13"/>
      <c r="Q266" s="13"/>
      <c r="R266" s="41"/>
      <c r="S266" s="39"/>
      <c r="T266" s="39"/>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133</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721"/>
  <sheetViews>
    <sheetView showZeros="0" zoomScaleNormal="100" zoomScalePageLayoutView="150" workbookViewId="0">
      <selection activeCell="B5" sqref="B5:L5"/>
    </sheetView>
  </sheetViews>
  <sheetFormatPr defaultRowHeight="12.75" x14ac:dyDescent="0.2"/>
  <cols>
    <col min="1" max="5" width="3.7109375" customWidth="1"/>
    <col min="6" max="6" width="3.85546875" customWidth="1"/>
    <col min="7" max="18" width="3.7109375" customWidth="1"/>
    <col min="19" max="19" width="4.28515625" customWidth="1"/>
    <col min="20" max="20" width="3.7109375" style="83" customWidth="1"/>
    <col min="21" max="25" width="3.7109375" customWidth="1"/>
    <col min="26" max="26" width="3.7109375" style="47" customWidth="1"/>
    <col min="27" max="41" width="3.7109375" style="98" customWidth="1"/>
    <col min="42" max="54" width="3.7109375" style="13" customWidth="1"/>
    <col min="55" max="59" width="3.7109375" customWidth="1"/>
  </cols>
  <sheetData>
    <row r="1" spans="1:54" ht="19.5" customHeight="1" x14ac:dyDescent="0.3">
      <c r="A1" s="333" t="s">
        <v>174</v>
      </c>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54" ht="15.75" customHeight="1" thickBot="1" x14ac:dyDescent="0.3">
      <c r="A2" s="334" t="s">
        <v>39</v>
      </c>
      <c r="B2" s="334"/>
      <c r="C2" s="334"/>
      <c r="D2" s="334"/>
      <c r="E2" s="334"/>
      <c r="F2" s="334"/>
      <c r="G2" s="334"/>
      <c r="H2" s="334"/>
      <c r="I2" s="334"/>
      <c r="J2" s="334"/>
      <c r="K2" s="334"/>
      <c r="L2" s="334"/>
      <c r="M2" s="334"/>
      <c r="N2" s="334"/>
      <c r="O2" s="334"/>
      <c r="P2" s="334"/>
      <c r="Q2" s="334"/>
      <c r="R2" s="334"/>
      <c r="S2" s="334"/>
      <c r="T2" s="334"/>
      <c r="U2" s="334"/>
      <c r="V2" s="334"/>
      <c r="W2" s="334"/>
      <c r="X2" s="334"/>
      <c r="Y2" s="334"/>
      <c r="Z2" s="97"/>
      <c r="AA2" s="96"/>
      <c r="AB2" s="96"/>
      <c r="AC2" s="97"/>
      <c r="AD2" s="97"/>
      <c r="AE2" s="97"/>
      <c r="AF2" s="97"/>
    </row>
    <row r="3" spans="1:54" ht="4.5" customHeight="1" x14ac:dyDescent="0.2">
      <c r="A3" s="56"/>
      <c r="B3" s="56"/>
      <c r="C3" s="56"/>
      <c r="D3" s="56"/>
      <c r="E3" s="56"/>
      <c r="F3" s="56"/>
      <c r="G3" s="56"/>
      <c r="H3" s="56"/>
      <c r="I3" s="56"/>
      <c r="J3" s="56"/>
      <c r="K3" s="56"/>
      <c r="L3" s="56"/>
      <c r="M3" s="56"/>
      <c r="N3" s="56"/>
      <c r="O3" s="56"/>
      <c r="P3" s="56"/>
      <c r="Q3" s="56"/>
      <c r="R3" s="56"/>
      <c r="S3" s="56"/>
      <c r="T3" s="56"/>
      <c r="U3" s="55"/>
      <c r="V3" s="55"/>
      <c r="W3" s="55"/>
      <c r="X3" s="55"/>
      <c r="Y3" s="13"/>
      <c r="AA3" s="99"/>
      <c r="AB3" s="99"/>
    </row>
    <row r="4" spans="1:54" ht="12" customHeight="1" x14ac:dyDescent="0.2">
      <c r="A4" s="402" t="s">
        <v>51</v>
      </c>
      <c r="B4" s="402"/>
      <c r="C4" s="402"/>
      <c r="D4" s="402"/>
      <c r="E4" s="402"/>
      <c r="F4" s="402"/>
      <c r="G4" s="402"/>
      <c r="H4" s="402"/>
      <c r="I4" s="402"/>
      <c r="J4" s="402"/>
      <c r="K4" s="402"/>
      <c r="L4" s="402"/>
      <c r="M4" s="55"/>
      <c r="N4" s="391" t="s">
        <v>224</v>
      </c>
      <c r="O4" s="391"/>
      <c r="P4" s="391"/>
      <c r="Q4" s="391"/>
      <c r="R4" s="391"/>
      <c r="S4" s="391"/>
      <c r="T4" s="391"/>
      <c r="U4" s="391"/>
      <c r="V4" s="391"/>
      <c r="W4" s="391"/>
      <c r="X4" s="391"/>
      <c r="Y4" s="391"/>
      <c r="AA4" s="99"/>
      <c r="AB4" s="99"/>
    </row>
    <row r="5" spans="1:54" s="3" customFormat="1" ht="15.95" customHeight="1" x14ac:dyDescent="0.2">
      <c r="A5" s="28"/>
      <c r="B5" s="403">
        <f>'Prime Detail'!B5</f>
        <v>0</v>
      </c>
      <c r="C5" s="403"/>
      <c r="D5" s="403"/>
      <c r="E5" s="403"/>
      <c r="F5" s="403"/>
      <c r="G5" s="403"/>
      <c r="H5" s="403"/>
      <c r="I5" s="403"/>
      <c r="J5" s="403"/>
      <c r="K5" s="403"/>
      <c r="L5" s="403"/>
      <c r="M5" s="40"/>
      <c r="N5" s="40"/>
      <c r="O5" s="40"/>
      <c r="P5" s="223"/>
      <c r="Q5" s="404">
        <f>'Prime Detail'!Q5</f>
        <v>0</v>
      </c>
      <c r="R5" s="404"/>
      <c r="S5" s="404"/>
      <c r="T5" s="404"/>
      <c r="U5" s="404">
        <f>'Prime Detail'!U5</f>
        <v>0</v>
      </c>
      <c r="V5" s="404"/>
      <c r="W5" s="404">
        <f>'Prime Detail'!W5</f>
        <v>0</v>
      </c>
      <c r="X5" s="404"/>
      <c r="Y5" s="404"/>
      <c r="Z5" s="50"/>
      <c r="AA5" s="224"/>
      <c r="AB5" s="224"/>
      <c r="AC5" s="224"/>
      <c r="AD5" s="224"/>
      <c r="AE5" s="224"/>
      <c r="AF5" s="224"/>
      <c r="AG5" s="224"/>
      <c r="AH5" s="224"/>
      <c r="AI5" s="224"/>
      <c r="AJ5" s="224"/>
      <c r="AK5" s="224"/>
      <c r="AL5" s="224"/>
      <c r="AM5" s="224"/>
      <c r="AN5" s="224"/>
      <c r="AO5" s="224"/>
      <c r="AP5" s="40"/>
      <c r="AQ5" s="40"/>
      <c r="AR5" s="40"/>
      <c r="AS5" s="40"/>
      <c r="AT5" s="40"/>
      <c r="AU5" s="40"/>
      <c r="AV5" s="40"/>
      <c r="AW5" s="40"/>
      <c r="AX5" s="40"/>
      <c r="AY5" s="40"/>
      <c r="AZ5" s="40"/>
      <c r="BA5" s="40"/>
      <c r="BB5" s="40"/>
    </row>
    <row r="6" spans="1:54" s="3" customFormat="1" ht="15.95" customHeight="1" x14ac:dyDescent="0.2">
      <c r="A6" s="14"/>
      <c r="B6" s="410">
        <f>'Prime Detail'!B6</f>
        <v>0</v>
      </c>
      <c r="C6" s="410"/>
      <c r="D6" s="410"/>
      <c r="E6" s="410"/>
      <c r="F6" s="410"/>
      <c r="G6" s="410"/>
      <c r="H6" s="410"/>
      <c r="I6" s="410"/>
      <c r="J6" s="410"/>
      <c r="K6" s="410"/>
      <c r="L6" s="410"/>
      <c r="M6" s="40"/>
      <c r="N6" s="391"/>
      <c r="O6" s="391"/>
      <c r="P6" s="391"/>
      <c r="Q6" s="405" t="s">
        <v>20</v>
      </c>
      <c r="R6" s="405"/>
      <c r="S6" s="405"/>
      <c r="T6" s="405"/>
      <c r="U6" s="405" t="s">
        <v>21</v>
      </c>
      <c r="V6" s="405"/>
      <c r="W6" s="405" t="s">
        <v>40</v>
      </c>
      <c r="X6" s="405"/>
      <c r="Y6" s="405"/>
      <c r="Z6" s="50"/>
      <c r="AA6" s="224"/>
      <c r="AB6" s="224"/>
      <c r="AC6" s="224"/>
      <c r="AD6" s="224"/>
      <c r="AE6" s="224"/>
      <c r="AF6" s="224"/>
      <c r="AG6" s="224"/>
      <c r="AH6" s="224"/>
      <c r="AI6" s="224"/>
      <c r="AJ6" s="224"/>
      <c r="AK6" s="224"/>
      <c r="AL6" s="224"/>
      <c r="AM6" s="224"/>
      <c r="AN6" s="224"/>
      <c r="AO6" s="224"/>
      <c r="AP6" s="40"/>
      <c r="AQ6" s="40"/>
      <c r="AR6" s="40"/>
      <c r="AS6" s="40"/>
      <c r="AT6" s="40"/>
      <c r="AU6" s="40"/>
      <c r="AV6" s="40"/>
      <c r="AW6" s="40"/>
      <c r="AX6" s="40"/>
      <c r="AY6" s="40"/>
      <c r="AZ6" s="40"/>
      <c r="BA6" s="40"/>
      <c r="BB6" s="40"/>
    </row>
    <row r="7" spans="1:54" s="3" customFormat="1" ht="15.95" customHeight="1" x14ac:dyDescent="0.2">
      <c r="A7" s="391" t="s">
        <v>120</v>
      </c>
      <c r="B7" s="391"/>
      <c r="C7" s="391"/>
      <c r="D7" s="391"/>
      <c r="E7" s="406">
        <f>E80</f>
        <v>0</v>
      </c>
      <c r="F7" s="406"/>
      <c r="G7" s="406"/>
      <c r="H7" s="406"/>
      <c r="I7" s="406"/>
      <c r="J7" s="406"/>
      <c r="K7" s="406"/>
      <c r="L7" s="406"/>
      <c r="M7" s="40"/>
      <c r="N7" s="391" t="s">
        <v>79</v>
      </c>
      <c r="O7" s="391"/>
      <c r="P7" s="391"/>
      <c r="Q7" s="391"/>
      <c r="R7" s="407">
        <f>'Prime Detail'!R7</f>
        <v>0</v>
      </c>
      <c r="S7" s="408"/>
      <c r="T7" s="408"/>
      <c r="U7" s="409">
        <f>U5</f>
        <v>0</v>
      </c>
      <c r="V7" s="409"/>
      <c r="W7" s="409">
        <f>W5</f>
        <v>0</v>
      </c>
      <c r="X7" s="409"/>
      <c r="Y7" s="409"/>
      <c r="Z7" s="50"/>
      <c r="AA7" s="224"/>
      <c r="AB7" s="224"/>
      <c r="AC7" s="224"/>
      <c r="AD7" s="224"/>
      <c r="AE7" s="224"/>
      <c r="AF7" s="224"/>
      <c r="AG7" s="224"/>
      <c r="AH7" s="224"/>
      <c r="AI7" s="224"/>
      <c r="AJ7" s="224"/>
      <c r="AK7" s="224"/>
      <c r="AL7" s="224"/>
      <c r="AM7" s="224"/>
      <c r="AN7" s="224"/>
      <c r="AO7" s="224"/>
      <c r="AP7" s="40"/>
      <c r="AQ7" s="40"/>
      <c r="AR7" s="40"/>
      <c r="AS7" s="40"/>
      <c r="AT7" s="40"/>
      <c r="AU7" s="40"/>
      <c r="AV7" s="40"/>
      <c r="AW7" s="40"/>
      <c r="AX7" s="40"/>
      <c r="AY7" s="40"/>
      <c r="AZ7" s="40"/>
      <c r="BA7" s="40"/>
      <c r="BB7" s="40"/>
    </row>
    <row r="8" spans="1:54" s="3" customFormat="1" ht="12" customHeight="1" x14ac:dyDescent="0.2">
      <c r="A8" s="391" t="s">
        <v>195</v>
      </c>
      <c r="B8" s="391"/>
      <c r="C8" s="391"/>
      <c r="D8" s="391"/>
      <c r="E8" s="391"/>
      <c r="F8" s="391"/>
      <c r="G8" s="391"/>
      <c r="H8" s="391"/>
      <c r="I8" s="391"/>
      <c r="J8" s="391"/>
      <c r="K8" s="391"/>
      <c r="L8" s="391"/>
      <c r="M8" s="40"/>
      <c r="N8" s="40"/>
      <c r="O8" s="40"/>
      <c r="P8" s="40"/>
      <c r="Q8" s="40"/>
      <c r="R8" s="405" t="s">
        <v>94</v>
      </c>
      <c r="S8" s="405"/>
      <c r="T8" s="405"/>
      <c r="U8" s="405" t="s">
        <v>21</v>
      </c>
      <c r="V8" s="405"/>
      <c r="W8" s="405" t="s">
        <v>40</v>
      </c>
      <c r="X8" s="405"/>
      <c r="Y8" s="405"/>
      <c r="Z8" s="50"/>
      <c r="AA8" s="224"/>
      <c r="AB8" s="224"/>
      <c r="AC8" s="224"/>
      <c r="AD8" s="224"/>
      <c r="AE8" s="224"/>
      <c r="AF8" s="224"/>
      <c r="AG8" s="224"/>
      <c r="AH8" s="224"/>
      <c r="AI8" s="224"/>
      <c r="AJ8" s="224"/>
      <c r="AK8" s="224"/>
      <c r="AL8" s="224"/>
      <c r="AM8" s="224"/>
      <c r="AN8" s="224"/>
      <c r="AO8" s="224"/>
      <c r="AP8" s="40"/>
      <c r="AQ8" s="40"/>
      <c r="AR8" s="40"/>
      <c r="AS8" s="40"/>
      <c r="AT8" s="40"/>
      <c r="AU8" s="40"/>
      <c r="AV8" s="40"/>
      <c r="AW8" s="40"/>
      <c r="AX8" s="40"/>
      <c r="AY8" s="40"/>
      <c r="AZ8" s="40"/>
      <c r="BA8" s="40"/>
      <c r="BB8" s="40"/>
    </row>
    <row r="9" spans="1:54" s="3" customFormat="1" ht="15.95" customHeight="1" x14ac:dyDescent="0.2">
      <c r="A9" s="223"/>
      <c r="B9" s="503">
        <f>B82</f>
        <v>0</v>
      </c>
      <c r="C9" s="503"/>
      <c r="D9" s="503"/>
      <c r="E9" s="503"/>
      <c r="F9" s="503"/>
      <c r="G9" s="503"/>
      <c r="H9" s="503"/>
      <c r="I9" s="503"/>
      <c r="J9" s="503"/>
      <c r="K9" s="503"/>
      <c r="L9" s="503"/>
      <c r="M9" s="40"/>
      <c r="N9" s="257" t="s">
        <v>235</v>
      </c>
      <c r="O9" s="257"/>
      <c r="P9" s="257"/>
      <c r="Q9" s="413">
        <f>'Prime Detail'!Q9</f>
        <v>0</v>
      </c>
      <c r="R9" s="414"/>
      <c r="S9" s="414"/>
      <c r="T9" s="414"/>
      <c r="U9" s="414"/>
      <c r="V9" s="414"/>
      <c r="W9" s="414"/>
      <c r="X9" s="414"/>
      <c r="Y9" s="414"/>
      <c r="Z9" s="50"/>
      <c r="AA9" s="101"/>
      <c r="AB9" s="101"/>
      <c r="AC9" s="101"/>
      <c r="AD9" s="101"/>
      <c r="AE9" s="224"/>
      <c r="AF9" s="101"/>
      <c r="AG9" s="101"/>
      <c r="AH9" s="101"/>
      <c r="AI9" s="101"/>
      <c r="AJ9" s="224"/>
      <c r="AK9" s="101"/>
      <c r="AL9" s="101"/>
      <c r="AM9" s="101"/>
      <c r="AN9" s="101"/>
      <c r="AO9" s="224"/>
      <c r="AP9" s="40"/>
      <c r="AQ9" s="40"/>
      <c r="AR9" s="40"/>
      <c r="AS9" s="40"/>
      <c r="AT9" s="40"/>
      <c r="AU9" s="40"/>
      <c r="AV9" s="40"/>
      <c r="AW9" s="40"/>
      <c r="AX9" s="40"/>
      <c r="AY9" s="40"/>
      <c r="AZ9" s="40"/>
      <c r="BA9" s="40"/>
      <c r="BB9" s="40"/>
    </row>
    <row r="10" spans="1:54" ht="8.25" customHeight="1"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8"/>
    </row>
    <row r="11" spans="1:54" s="104" customFormat="1" ht="15" customHeight="1" x14ac:dyDescent="0.2">
      <c r="A11" s="153" t="s">
        <v>262</v>
      </c>
      <c r="B11" s="164"/>
      <c r="C11" s="164"/>
      <c r="D11" s="164"/>
      <c r="E11" s="164"/>
      <c r="F11" s="164"/>
      <c r="G11" s="164"/>
      <c r="H11" s="164"/>
      <c r="I11" s="164"/>
      <c r="J11" s="164"/>
      <c r="K11" s="164"/>
      <c r="L11" s="411" t="s">
        <v>249</v>
      </c>
      <c r="M11" s="411"/>
      <c r="N11" s="411"/>
      <c r="O11" s="411"/>
      <c r="P11" s="164"/>
      <c r="Q11" s="411" t="s">
        <v>248</v>
      </c>
      <c r="R11" s="411"/>
      <c r="S11" s="411"/>
      <c r="T11" s="411"/>
      <c r="U11" s="164"/>
      <c r="V11" s="411" t="s">
        <v>247</v>
      </c>
      <c r="W11" s="411"/>
      <c r="X11" s="411"/>
      <c r="Y11" s="411"/>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row>
    <row r="12" spans="1:54" s="3" customFormat="1" ht="4.5" customHeight="1" x14ac:dyDescent="0.2">
      <c r="A12" s="224"/>
      <c r="B12" s="52"/>
      <c r="C12" s="51"/>
      <c r="D12" s="51"/>
      <c r="E12" s="50"/>
      <c r="F12" s="47"/>
      <c r="G12" s="49"/>
      <c r="H12" s="226"/>
      <c r="I12" s="226"/>
      <c r="J12" s="226"/>
      <c r="K12" s="226"/>
      <c r="L12" s="50"/>
      <c r="M12" s="47"/>
      <c r="N12" s="49"/>
      <c r="O12" s="231"/>
      <c r="P12" s="231"/>
      <c r="Q12" s="231"/>
      <c r="R12" s="46"/>
      <c r="S12" s="46"/>
      <c r="T12" s="46"/>
      <c r="U12" s="45"/>
      <c r="V12" s="226"/>
      <c r="W12" s="226"/>
      <c r="X12" s="226"/>
      <c r="Y12" s="226"/>
      <c r="Z12" s="50"/>
      <c r="AA12" s="224"/>
      <c r="AB12" s="224"/>
      <c r="AC12" s="224"/>
      <c r="AD12" s="224"/>
      <c r="AE12" s="224"/>
      <c r="AF12" s="224"/>
      <c r="AG12" s="224"/>
      <c r="AH12" s="224"/>
      <c r="AI12" s="224"/>
      <c r="AJ12" s="224"/>
      <c r="AK12" s="224"/>
      <c r="AL12" s="224"/>
      <c r="AM12" s="224"/>
      <c r="AN12" s="224"/>
      <c r="AO12" s="224"/>
      <c r="AP12" s="40"/>
      <c r="AQ12" s="40"/>
      <c r="AR12" s="40"/>
      <c r="AS12" s="40"/>
      <c r="AT12" s="40"/>
      <c r="AU12" s="40"/>
      <c r="AV12" s="40"/>
      <c r="AW12" s="40"/>
      <c r="AX12" s="40"/>
      <c r="AY12" s="40"/>
      <c r="AZ12" s="40"/>
      <c r="BA12" s="40"/>
      <c r="BB12" s="40"/>
    </row>
    <row r="13" spans="1:54" ht="12" customHeight="1" x14ac:dyDescent="0.2">
      <c r="A13" s="40"/>
      <c r="B13" s="94" t="s">
        <v>91</v>
      </c>
      <c r="C13" s="94"/>
      <c r="D13" s="94"/>
      <c r="E13" s="94"/>
      <c r="F13" s="94"/>
      <c r="G13" s="94"/>
      <c r="H13" s="94"/>
      <c r="I13" s="94"/>
      <c r="J13" s="94"/>
      <c r="K13" s="94"/>
      <c r="L13" s="41"/>
      <c r="M13" s="94"/>
      <c r="N13" s="94"/>
      <c r="O13" s="94"/>
      <c r="P13" s="94"/>
      <c r="Q13" s="94"/>
      <c r="R13" s="94"/>
      <c r="S13" s="94"/>
      <c r="T13" s="94"/>
      <c r="U13" s="75"/>
      <c r="V13" s="296"/>
      <c r="W13" s="296"/>
      <c r="X13" s="296"/>
      <c r="Y13" s="296"/>
      <c r="Z13" s="100"/>
      <c r="AH13" s="186"/>
      <c r="AP13" s="41"/>
      <c r="AQ13" s="41"/>
      <c r="AR13" s="41"/>
      <c r="AS13" s="41"/>
      <c r="AT13" s="41"/>
      <c r="AU13" s="41"/>
      <c r="AV13" s="41"/>
      <c r="AW13" s="186"/>
      <c r="AX13" s="41"/>
    </row>
    <row r="14" spans="1:54" ht="12.75" customHeight="1" x14ac:dyDescent="0.2">
      <c r="A14" s="39"/>
      <c r="B14" s="94" t="s">
        <v>90</v>
      </c>
      <c r="C14" s="39"/>
      <c r="D14" s="39"/>
      <c r="E14" s="39"/>
      <c r="F14" s="39"/>
      <c r="G14" s="39"/>
      <c r="H14" s="39"/>
      <c r="I14" s="39"/>
      <c r="J14" s="39"/>
      <c r="K14" s="36"/>
      <c r="L14" s="412">
        <f>ROUND(H244,2)</f>
        <v>0</v>
      </c>
      <c r="M14" s="412"/>
      <c r="N14" s="412"/>
      <c r="O14" s="412"/>
      <c r="P14" s="45"/>
      <c r="Q14" s="412">
        <f>ROUND(H179,2)</f>
        <v>0</v>
      </c>
      <c r="R14" s="412"/>
      <c r="S14" s="412"/>
      <c r="T14" s="412"/>
      <c r="U14" s="45"/>
      <c r="V14" s="412">
        <f>ROUND(H114,2)</f>
        <v>0</v>
      </c>
      <c r="W14" s="412"/>
      <c r="X14" s="412"/>
      <c r="Y14" s="412"/>
      <c r="Z14" s="101"/>
      <c r="AH14" s="55"/>
      <c r="AP14" s="41"/>
      <c r="AQ14" s="41"/>
      <c r="AR14" s="41"/>
      <c r="AS14" s="41"/>
      <c r="AT14" s="41"/>
      <c r="AU14" s="41"/>
      <c r="AV14" s="41"/>
      <c r="AW14" s="55"/>
      <c r="AX14" s="41"/>
    </row>
    <row r="15" spans="1:54" ht="4.5" customHeight="1" x14ac:dyDescent="0.2">
      <c r="A15" s="298"/>
      <c r="B15" s="52"/>
      <c r="C15" s="51"/>
      <c r="D15" s="51"/>
      <c r="E15" s="50"/>
      <c r="F15" s="47"/>
      <c r="G15" s="49"/>
      <c r="H15" s="296"/>
      <c r="I15" s="296"/>
      <c r="J15" s="296"/>
      <c r="K15" s="296"/>
      <c r="L15" s="296"/>
      <c r="M15" s="296"/>
      <c r="N15" s="296"/>
      <c r="O15" s="296"/>
      <c r="P15" s="296"/>
      <c r="Q15" s="50"/>
      <c r="R15" s="47"/>
      <c r="S15" s="49"/>
      <c r="T15" s="294"/>
      <c r="U15" s="294"/>
      <c r="V15" s="294"/>
      <c r="W15" s="47"/>
      <c r="X15" s="46"/>
      <c r="Y15" s="46"/>
      <c r="Z15" s="29"/>
      <c r="AH15" s="187"/>
      <c r="AP15" s="41"/>
      <c r="AQ15" s="41"/>
      <c r="AR15" s="41"/>
      <c r="AS15" s="41"/>
      <c r="AT15" s="41"/>
      <c r="AU15" s="41"/>
      <c r="AV15" s="41"/>
      <c r="AW15" s="187"/>
      <c r="AX15" s="41"/>
    </row>
    <row r="16" spans="1:54" ht="12" customHeight="1" x14ac:dyDescent="0.2">
      <c r="A16" s="40"/>
      <c r="B16" s="94" t="s">
        <v>92</v>
      </c>
      <c r="C16" s="94"/>
      <c r="D16" s="94"/>
      <c r="E16" s="94"/>
      <c r="F16" s="94"/>
      <c r="G16" s="94"/>
      <c r="H16" s="94"/>
      <c r="I16" s="94"/>
      <c r="J16" s="94"/>
      <c r="K16" s="94"/>
      <c r="L16" s="46"/>
      <c r="M16" s="46"/>
      <c r="N16" s="46"/>
      <c r="O16" s="46"/>
      <c r="P16" s="46"/>
      <c r="Q16" s="46"/>
      <c r="R16" s="46"/>
      <c r="S16" s="46"/>
      <c r="T16" s="46"/>
      <c r="U16" s="46"/>
      <c r="V16" s="46"/>
      <c r="W16" s="46"/>
      <c r="X16" s="46"/>
      <c r="Y16" s="46"/>
      <c r="Z16" s="29"/>
      <c r="AH16" s="187"/>
      <c r="AP16" s="41"/>
      <c r="AQ16" s="41"/>
      <c r="AR16" s="41"/>
      <c r="AS16" s="41"/>
      <c r="AT16" s="41"/>
      <c r="AU16" s="41"/>
      <c r="AV16" s="41"/>
      <c r="AW16" s="187"/>
      <c r="AX16" s="41"/>
    </row>
    <row r="17" spans="1:50" ht="12.75" customHeight="1" x14ac:dyDescent="0.2">
      <c r="A17" s="39"/>
      <c r="B17" s="94" t="s">
        <v>88</v>
      </c>
      <c r="C17" s="39"/>
      <c r="D17" s="39"/>
      <c r="E17" s="39"/>
      <c r="F17" s="39"/>
      <c r="G17" s="39"/>
      <c r="H17" s="39"/>
      <c r="I17" s="39"/>
      <c r="J17" s="39"/>
      <c r="K17" s="36"/>
      <c r="L17" s="412">
        <f>ROUND(R244,2)</f>
        <v>0</v>
      </c>
      <c r="M17" s="412"/>
      <c r="N17" s="412"/>
      <c r="O17" s="412"/>
      <c r="P17" s="45"/>
      <c r="Q17" s="412">
        <f>ROUND(R179,2)</f>
        <v>0</v>
      </c>
      <c r="R17" s="412"/>
      <c r="S17" s="412"/>
      <c r="T17" s="412"/>
      <c r="U17" s="45"/>
      <c r="V17" s="412">
        <f>ROUND(R114,2)</f>
        <v>0</v>
      </c>
      <c r="W17" s="412"/>
      <c r="X17" s="412"/>
      <c r="Y17" s="412"/>
      <c r="Z17" s="29"/>
      <c r="AH17" s="187"/>
      <c r="AP17" s="41"/>
      <c r="AQ17" s="41"/>
      <c r="AR17" s="41"/>
      <c r="AS17" s="41"/>
      <c r="AT17" s="41"/>
      <c r="AU17" s="41"/>
      <c r="AV17" s="41"/>
      <c r="AW17" s="187"/>
      <c r="AX17" s="41"/>
    </row>
    <row r="18" spans="1:50" ht="4.5" customHeight="1" x14ac:dyDescent="0.2">
      <c r="A18" s="298"/>
      <c r="B18" s="53"/>
      <c r="C18" s="51"/>
      <c r="D18" s="51"/>
      <c r="E18" s="50"/>
      <c r="F18" s="47"/>
      <c r="G18" s="49"/>
      <c r="H18" s="296"/>
      <c r="I18" s="296"/>
      <c r="J18" s="296"/>
      <c r="K18" s="296"/>
      <c r="L18" s="296"/>
      <c r="M18" s="296"/>
      <c r="N18" s="296"/>
      <c r="O18" s="296"/>
      <c r="P18" s="296"/>
      <c r="Q18" s="50"/>
      <c r="R18" s="47"/>
      <c r="S18" s="49"/>
      <c r="T18" s="294"/>
      <c r="U18" s="294"/>
      <c r="V18" s="294"/>
      <c r="W18" s="50"/>
      <c r="X18" s="46"/>
      <c r="Y18" s="46"/>
      <c r="Z18" s="29"/>
      <c r="AH18" s="187"/>
      <c r="AP18" s="41"/>
      <c r="AQ18" s="41"/>
      <c r="AR18" s="41"/>
      <c r="AS18" s="41"/>
      <c r="AT18" s="41"/>
      <c r="AU18" s="41"/>
      <c r="AV18" s="41"/>
      <c r="AW18" s="187"/>
      <c r="AX18" s="41"/>
    </row>
    <row r="19" spans="1:50" ht="12" customHeight="1" x14ac:dyDescent="0.2">
      <c r="A19" s="40"/>
      <c r="B19" s="94" t="s">
        <v>93</v>
      </c>
      <c r="C19" s="94"/>
      <c r="D19" s="94"/>
      <c r="E19" s="94"/>
      <c r="F19" s="94"/>
      <c r="G19" s="94"/>
      <c r="H19" s="94"/>
      <c r="I19" s="94"/>
      <c r="J19" s="94"/>
      <c r="K19" s="94"/>
      <c r="L19" s="46"/>
      <c r="M19" s="46"/>
      <c r="N19" s="46"/>
      <c r="O19" s="46"/>
      <c r="P19" s="46"/>
      <c r="Q19" s="98"/>
      <c r="R19" s="46"/>
      <c r="S19" s="46"/>
      <c r="T19" s="46"/>
      <c r="U19" s="46"/>
      <c r="V19" s="46"/>
      <c r="W19" s="46"/>
      <c r="X19" s="46"/>
      <c r="Y19" s="45"/>
      <c r="Z19" s="29"/>
      <c r="AH19" s="187"/>
      <c r="AP19" s="41"/>
      <c r="AQ19" s="41"/>
      <c r="AR19" s="41"/>
      <c r="AS19" s="41"/>
      <c r="AT19" s="41"/>
      <c r="AU19" s="41"/>
      <c r="AV19" s="41"/>
      <c r="AW19" s="187"/>
      <c r="AX19" s="41"/>
    </row>
    <row r="20" spans="1:50" ht="12.75" customHeight="1" x14ac:dyDescent="0.2">
      <c r="A20" s="39"/>
      <c r="B20" s="94" t="s">
        <v>89</v>
      </c>
      <c r="C20" s="39"/>
      <c r="D20" s="39"/>
      <c r="E20" s="39"/>
      <c r="F20" s="39"/>
      <c r="G20" s="39"/>
      <c r="H20" s="39"/>
      <c r="I20" s="39"/>
      <c r="J20" s="39"/>
      <c r="K20" s="36"/>
      <c r="L20" s="412">
        <f>ROUND(V244,2)</f>
        <v>0</v>
      </c>
      <c r="M20" s="412"/>
      <c r="N20" s="412"/>
      <c r="O20" s="412"/>
      <c r="P20" s="45"/>
      <c r="Q20" s="412">
        <f>ROUND(V179,2)</f>
        <v>0</v>
      </c>
      <c r="R20" s="412"/>
      <c r="S20" s="412"/>
      <c r="T20" s="412"/>
      <c r="U20" s="45"/>
      <c r="V20" s="412">
        <f>ROUND(V114,2)</f>
        <v>0</v>
      </c>
      <c r="W20" s="412"/>
      <c r="X20" s="412"/>
      <c r="Y20" s="412"/>
      <c r="Z20" s="29"/>
      <c r="AH20" s="187"/>
      <c r="AP20" s="41"/>
      <c r="AQ20" s="41"/>
      <c r="AR20" s="41"/>
      <c r="AS20" s="41"/>
      <c r="AT20" s="41"/>
      <c r="AU20" s="41"/>
      <c r="AV20" s="41"/>
      <c r="AW20" s="187"/>
      <c r="AX20" s="41"/>
    </row>
    <row r="21" spans="1:50" ht="4.5" customHeight="1" x14ac:dyDescent="0.2">
      <c r="A21" s="47"/>
      <c r="B21" s="47"/>
      <c r="C21" s="76"/>
      <c r="D21" s="76"/>
      <c r="E21" s="76"/>
      <c r="F21" s="76"/>
      <c r="G21" s="76"/>
      <c r="H21" s="76"/>
      <c r="I21" s="76"/>
      <c r="J21" s="95"/>
      <c r="K21" s="34"/>
      <c r="L21" s="312"/>
      <c r="M21" s="312"/>
      <c r="N21" s="312"/>
      <c r="O21" s="312"/>
      <c r="P21" s="312"/>
      <c r="Q21" s="120"/>
      <c r="R21" s="120"/>
      <c r="S21" s="120"/>
      <c r="T21" s="120"/>
      <c r="U21" s="312"/>
      <c r="V21" s="120"/>
      <c r="W21" s="120"/>
      <c r="X21" s="120"/>
      <c r="Y21" s="120"/>
      <c r="Z21" s="29"/>
      <c r="AH21" s="187"/>
      <c r="AP21" s="41"/>
      <c r="AQ21" s="41"/>
      <c r="AR21" s="41"/>
      <c r="AS21" s="41"/>
      <c r="AT21" s="41"/>
      <c r="AU21" s="41"/>
      <c r="AV21" s="41"/>
      <c r="AW21" s="187"/>
      <c r="AX21" s="41"/>
    </row>
    <row r="22" spans="1:50" ht="12.75" customHeight="1" x14ac:dyDescent="0.2">
      <c r="A22" s="502" t="s">
        <v>251</v>
      </c>
      <c r="B22" s="502"/>
      <c r="C22" s="502"/>
      <c r="D22" s="502"/>
      <c r="E22" s="502"/>
      <c r="F22" s="502"/>
      <c r="G22" s="502"/>
      <c r="H22" s="502"/>
      <c r="I22" s="415">
        <f>ROUND(X262,4)</f>
        <v>0</v>
      </c>
      <c r="J22" s="415"/>
      <c r="K22" s="58" t="s">
        <v>345</v>
      </c>
      <c r="L22" s="412">
        <f>ROUND(((L14+L17+L20)*I22),2)</f>
        <v>0</v>
      </c>
      <c r="M22" s="412"/>
      <c r="N22" s="412"/>
      <c r="O22" s="412"/>
      <c r="P22" s="312"/>
      <c r="Q22" s="120"/>
      <c r="R22" s="120"/>
      <c r="S22" s="120"/>
      <c r="T22" s="120"/>
      <c r="U22" s="312"/>
      <c r="V22" s="120"/>
      <c r="W22" s="120"/>
      <c r="X22" s="120"/>
      <c r="Y22" s="120"/>
      <c r="Z22" s="29"/>
      <c r="AH22" s="187"/>
      <c r="AP22" s="41"/>
      <c r="AQ22" s="41"/>
      <c r="AR22" s="41"/>
      <c r="AS22" s="41"/>
      <c r="AT22" s="41"/>
      <c r="AU22" s="41"/>
      <c r="AV22" s="41"/>
      <c r="AW22" s="187"/>
      <c r="AX22" s="41"/>
    </row>
    <row r="23" spans="1:50" ht="4.5" customHeight="1" x14ac:dyDescent="0.2">
      <c r="A23" s="47"/>
      <c r="B23" s="47"/>
      <c r="C23" s="76"/>
      <c r="D23" s="76"/>
      <c r="E23" s="76"/>
      <c r="F23" s="76"/>
      <c r="G23" s="76"/>
      <c r="H23" s="76"/>
      <c r="I23" s="313"/>
      <c r="J23" s="129"/>
      <c r="K23" s="34"/>
      <c r="L23" s="312"/>
      <c r="M23" s="312"/>
      <c r="N23" s="312"/>
      <c r="O23" s="312"/>
      <c r="P23" s="312"/>
      <c r="Q23" s="120"/>
      <c r="R23" s="120"/>
      <c r="S23" s="120"/>
      <c r="T23" s="120"/>
      <c r="U23" s="312"/>
      <c r="V23" s="120"/>
      <c r="W23" s="120"/>
      <c r="X23" s="120"/>
      <c r="Y23" s="120"/>
      <c r="Z23" s="29"/>
      <c r="AH23" s="187"/>
      <c r="AP23" s="41"/>
      <c r="AQ23" s="41"/>
      <c r="AR23" s="41"/>
      <c r="AS23" s="41"/>
      <c r="AT23" s="41"/>
      <c r="AU23" s="41"/>
      <c r="AV23" s="41"/>
      <c r="AW23" s="187"/>
      <c r="AX23" s="41"/>
    </row>
    <row r="24" spans="1:50" ht="12.75" customHeight="1" x14ac:dyDescent="0.2">
      <c r="A24" s="502" t="s">
        <v>250</v>
      </c>
      <c r="B24" s="502"/>
      <c r="C24" s="502"/>
      <c r="D24" s="502"/>
      <c r="E24" s="502"/>
      <c r="F24" s="502"/>
      <c r="G24" s="502"/>
      <c r="H24" s="502"/>
      <c r="I24" s="415">
        <f>ROUND(X197,4)</f>
        <v>0</v>
      </c>
      <c r="J24" s="415"/>
      <c r="K24" s="58" t="s">
        <v>345</v>
      </c>
      <c r="L24" s="100"/>
      <c r="M24" s="100"/>
      <c r="N24" s="100"/>
      <c r="O24" s="100"/>
      <c r="P24" s="100"/>
      <c r="Q24" s="412">
        <f>ROUND(((L14+L17+L20+L22+Q14+Q17+Q20)*I24),2)</f>
        <v>0</v>
      </c>
      <c r="R24" s="412"/>
      <c r="S24" s="412"/>
      <c r="T24" s="412"/>
      <c r="U24" s="312"/>
      <c r="V24" s="296"/>
      <c r="W24" s="296"/>
      <c r="X24" s="296"/>
      <c r="Y24" s="296"/>
      <c r="Z24" s="29"/>
      <c r="AH24" s="187"/>
      <c r="AP24" s="41"/>
      <c r="AQ24" s="41"/>
      <c r="AR24" s="41"/>
      <c r="AS24" s="41"/>
      <c r="AT24" s="41"/>
      <c r="AU24" s="41"/>
      <c r="AV24" s="41"/>
      <c r="AW24" s="187"/>
      <c r="AX24" s="41"/>
    </row>
    <row r="25" spans="1:50" ht="4.5" customHeight="1" x14ac:dyDescent="0.2">
      <c r="A25" s="47"/>
      <c r="B25" s="47"/>
      <c r="C25" s="76"/>
      <c r="D25" s="76"/>
      <c r="E25" s="76"/>
      <c r="F25" s="76"/>
      <c r="G25" s="76"/>
      <c r="H25" s="76"/>
      <c r="I25" s="313"/>
      <c r="J25" s="129"/>
      <c r="K25" s="34"/>
      <c r="L25" s="312"/>
      <c r="M25" s="312"/>
      <c r="N25" s="312"/>
      <c r="O25" s="312"/>
      <c r="P25" s="312"/>
      <c r="Q25" s="120"/>
      <c r="R25" s="120"/>
      <c r="S25" s="120"/>
      <c r="T25" s="120"/>
      <c r="U25" s="312"/>
      <c r="V25" s="120"/>
      <c r="W25" s="120"/>
      <c r="X25" s="120"/>
      <c r="Y25" s="120"/>
      <c r="Z25" s="29"/>
      <c r="AH25" s="187"/>
      <c r="AP25" s="41"/>
      <c r="AQ25" s="41"/>
      <c r="AR25" s="41"/>
      <c r="AS25" s="41"/>
      <c r="AT25" s="41"/>
      <c r="AU25" s="41"/>
      <c r="AV25" s="41"/>
      <c r="AW25" s="187"/>
      <c r="AX25" s="41"/>
    </row>
    <row r="26" spans="1:50" ht="12.75" customHeight="1" x14ac:dyDescent="0.2">
      <c r="A26" s="502" t="s">
        <v>252</v>
      </c>
      <c r="B26" s="502"/>
      <c r="C26" s="502"/>
      <c r="D26" s="502"/>
      <c r="E26" s="502"/>
      <c r="F26" s="502"/>
      <c r="G26" s="502"/>
      <c r="H26" s="502"/>
      <c r="I26" s="415">
        <f>ROUND(X132,4)</f>
        <v>0</v>
      </c>
      <c r="J26" s="415"/>
      <c r="K26" s="58" t="s">
        <v>345</v>
      </c>
      <c r="L26" s="100"/>
      <c r="M26" s="100"/>
      <c r="N26" s="100"/>
      <c r="O26" s="100"/>
      <c r="P26" s="100"/>
      <c r="Q26" s="296"/>
      <c r="R26" s="296"/>
      <c r="S26" s="296"/>
      <c r="T26" s="296"/>
      <c r="U26" s="45"/>
      <c r="V26" s="412">
        <f>ROUND(((L14+L17+L20+L22+Q14+Q17+Q20+Q24+V14+V17+V20)*I26),2)</f>
        <v>0</v>
      </c>
      <c r="W26" s="412"/>
      <c r="X26" s="412"/>
      <c r="Y26" s="412"/>
      <c r="Z26" s="29"/>
      <c r="AH26" s="187"/>
      <c r="AP26" s="41"/>
      <c r="AQ26" s="41"/>
      <c r="AR26" s="41"/>
      <c r="AS26" s="41"/>
      <c r="AT26" s="41"/>
      <c r="AU26" s="41"/>
      <c r="AV26" s="41"/>
      <c r="AW26" s="187"/>
      <c r="AX26" s="41"/>
    </row>
    <row r="27" spans="1:50" ht="4.5" customHeight="1" x14ac:dyDescent="0.2">
      <c r="A27" s="47"/>
      <c r="B27" s="47"/>
      <c r="C27" s="76"/>
      <c r="D27" s="76"/>
      <c r="E27" s="76"/>
      <c r="F27" s="76"/>
      <c r="G27" s="76"/>
      <c r="H27" s="76"/>
      <c r="I27" s="76"/>
      <c r="J27" s="95"/>
      <c r="K27" s="34"/>
      <c r="L27" s="312"/>
      <c r="M27" s="312"/>
      <c r="N27" s="312"/>
      <c r="O27" s="312"/>
      <c r="P27" s="312"/>
      <c r="Q27" s="120"/>
      <c r="R27" s="120"/>
      <c r="S27" s="120"/>
      <c r="T27" s="120"/>
      <c r="U27" s="312"/>
      <c r="V27" s="120"/>
      <c r="W27" s="120"/>
      <c r="X27" s="120"/>
      <c r="Y27" s="120"/>
      <c r="Z27" s="29"/>
      <c r="AH27" s="187"/>
      <c r="AP27" s="41"/>
      <c r="AQ27" s="41"/>
      <c r="AR27" s="41"/>
      <c r="AS27" s="41"/>
      <c r="AT27" s="41"/>
      <c r="AU27" s="41"/>
      <c r="AV27" s="41"/>
      <c r="AW27" s="187"/>
      <c r="AX27" s="41"/>
    </row>
    <row r="28" spans="1:50" ht="12" customHeight="1" x14ac:dyDescent="0.2">
      <c r="A28" s="292"/>
      <c r="B28" s="94" t="s">
        <v>97</v>
      </c>
      <c r="C28" s="295"/>
      <c r="D28" s="295"/>
      <c r="E28" s="295"/>
      <c r="F28" s="295"/>
      <c r="G28" s="295"/>
      <c r="H28" s="295"/>
      <c r="I28" s="295"/>
      <c r="J28" s="295"/>
      <c r="K28" s="76"/>
      <c r="L28" s="313"/>
      <c r="M28" s="313"/>
      <c r="N28" s="313"/>
      <c r="O28" s="313"/>
      <c r="P28" s="313"/>
      <c r="Q28" s="132"/>
      <c r="R28" s="132"/>
      <c r="S28" s="132"/>
      <c r="T28" s="132"/>
      <c r="U28" s="312"/>
      <c r="V28" s="132"/>
      <c r="W28" s="132"/>
      <c r="X28" s="132"/>
      <c r="Y28" s="132"/>
      <c r="Z28" s="29"/>
      <c r="AH28" s="187"/>
      <c r="AP28" s="41"/>
      <c r="AQ28" s="41"/>
      <c r="AR28" s="41"/>
      <c r="AS28" s="41"/>
      <c r="AT28" s="41"/>
      <c r="AU28" s="41"/>
      <c r="AV28" s="41"/>
      <c r="AW28" s="187"/>
      <c r="AX28" s="41"/>
    </row>
    <row r="29" spans="1:50" ht="12.75" customHeight="1" x14ac:dyDescent="0.2">
      <c r="A29" s="35"/>
      <c r="B29" s="59"/>
      <c r="C29" s="293" t="s">
        <v>102</v>
      </c>
      <c r="D29" s="13"/>
      <c r="E29" s="35"/>
      <c r="F29" s="35"/>
      <c r="G29" s="35"/>
      <c r="H29" s="35"/>
      <c r="I29" s="35"/>
      <c r="J29" s="35"/>
      <c r="K29" s="35"/>
      <c r="L29" s="420">
        <f>ROUND(V265,2)</f>
        <v>0</v>
      </c>
      <c r="M29" s="420"/>
      <c r="N29" s="420"/>
      <c r="O29" s="420"/>
      <c r="P29" s="128"/>
      <c r="Q29" s="420">
        <f>ROUND(V200,2)</f>
        <v>0</v>
      </c>
      <c r="R29" s="420"/>
      <c r="S29" s="420"/>
      <c r="T29" s="420"/>
      <c r="U29" s="47"/>
      <c r="V29" s="420">
        <f>ROUND(V135,2)</f>
        <v>0</v>
      </c>
      <c r="W29" s="420"/>
      <c r="X29" s="420"/>
      <c r="Y29" s="420"/>
      <c r="Z29" s="29"/>
      <c r="AH29" s="187"/>
      <c r="AP29" s="41"/>
      <c r="AQ29" s="41"/>
      <c r="AR29" s="41"/>
      <c r="AS29" s="41"/>
      <c r="AT29" s="41"/>
      <c r="AU29" s="41"/>
      <c r="AV29" s="41"/>
      <c r="AW29" s="187"/>
      <c r="AX29" s="41"/>
    </row>
    <row r="30" spans="1:50" ht="4.5" customHeight="1" x14ac:dyDescent="0.2">
      <c r="A30" s="292"/>
      <c r="B30" s="295"/>
      <c r="C30" s="295"/>
      <c r="D30" s="295"/>
      <c r="E30" s="295"/>
      <c r="F30" s="295"/>
      <c r="G30" s="295"/>
      <c r="H30" s="295"/>
      <c r="I30" s="295"/>
      <c r="J30" s="295"/>
      <c r="K30" s="76"/>
      <c r="L30" s="76"/>
      <c r="M30" s="76"/>
      <c r="N30" s="76"/>
      <c r="O30" s="76"/>
      <c r="P30" s="76"/>
      <c r="Q30" s="132"/>
      <c r="R30" s="132"/>
      <c r="S30" s="132"/>
      <c r="T30" s="132"/>
      <c r="U30" s="34"/>
      <c r="V30" s="132"/>
      <c r="W30" s="132"/>
      <c r="X30" s="132"/>
      <c r="Y30" s="132"/>
      <c r="Z30" s="29"/>
      <c r="AH30" s="187"/>
      <c r="AP30" s="41"/>
      <c r="AQ30" s="41"/>
      <c r="AR30" s="41"/>
      <c r="AS30" s="41"/>
      <c r="AT30" s="41"/>
      <c r="AU30" s="41"/>
      <c r="AV30" s="41"/>
      <c r="AW30" s="187"/>
      <c r="AX30" s="41"/>
    </row>
    <row r="31" spans="1:50" ht="12.75" customHeight="1" x14ac:dyDescent="0.2">
      <c r="A31" s="416" t="s">
        <v>347</v>
      </c>
      <c r="B31" s="417"/>
      <c r="C31" s="417"/>
      <c r="D31" s="417"/>
      <c r="E31" s="417"/>
      <c r="F31" s="417"/>
      <c r="G31" s="417"/>
      <c r="H31" s="417"/>
      <c r="I31" s="417"/>
      <c r="J31" s="417"/>
      <c r="K31" s="76"/>
      <c r="L31" s="504">
        <f>ROUND((L14+L17+L20+L22+L29),2)</f>
        <v>0</v>
      </c>
      <c r="M31" s="504"/>
      <c r="N31" s="504"/>
      <c r="O31" s="504"/>
      <c r="P31" s="246"/>
      <c r="Q31" s="504">
        <f>ROUND((Q14+Q17+Q20+Q24+Q29),2)</f>
        <v>0</v>
      </c>
      <c r="R31" s="504"/>
      <c r="S31" s="504"/>
      <c r="T31" s="504"/>
      <c r="U31" s="34"/>
      <c r="V31" s="504">
        <f>ROUND((V14+V17+V20+V26+V29),2)</f>
        <v>0</v>
      </c>
      <c r="W31" s="504"/>
      <c r="X31" s="504"/>
      <c r="Y31" s="504"/>
      <c r="Z31" s="29"/>
      <c r="AH31" s="187"/>
      <c r="AP31" s="41"/>
      <c r="AQ31" s="41"/>
      <c r="AR31" s="41"/>
      <c r="AS31" s="41"/>
      <c r="AT31" s="41"/>
      <c r="AU31" s="41"/>
      <c r="AV31" s="41"/>
      <c r="AW31" s="187"/>
      <c r="AX31" s="41"/>
    </row>
    <row r="32" spans="1:50" ht="4.5" customHeight="1" x14ac:dyDescent="0.2">
      <c r="A32" s="228"/>
      <c r="B32" s="229"/>
      <c r="C32" s="229"/>
      <c r="D32" s="229"/>
      <c r="E32" s="229"/>
      <c r="F32" s="229"/>
      <c r="G32" s="229"/>
      <c r="H32" s="229"/>
      <c r="I32" s="229"/>
      <c r="J32" s="229"/>
      <c r="K32" s="76"/>
      <c r="L32" s="76"/>
      <c r="M32" s="76"/>
      <c r="N32" s="76"/>
      <c r="O32" s="76"/>
      <c r="P32" s="76"/>
      <c r="Q32" s="132"/>
      <c r="R32" s="132"/>
      <c r="S32" s="132"/>
      <c r="T32" s="132"/>
      <c r="U32" s="34"/>
      <c r="V32" s="132"/>
      <c r="W32" s="132"/>
      <c r="X32" s="132"/>
      <c r="Y32" s="132"/>
      <c r="Z32" s="29"/>
      <c r="AH32" s="187"/>
      <c r="AP32" s="41"/>
      <c r="AQ32" s="41"/>
      <c r="AR32" s="41"/>
      <c r="AS32" s="41"/>
      <c r="AT32" s="41"/>
      <c r="AU32" s="41"/>
      <c r="AV32" s="41"/>
      <c r="AW32" s="187"/>
      <c r="AX32" s="41"/>
    </row>
    <row r="33" spans="1:54" ht="12.75" customHeight="1" thickBot="1" x14ac:dyDescent="0.25">
      <c r="A33" s="31"/>
      <c r="B33" s="31"/>
      <c r="C33" s="229"/>
      <c r="D33" s="229"/>
      <c r="E33" s="229"/>
      <c r="F33" s="229"/>
      <c r="G33" s="229"/>
      <c r="H33" s="229"/>
      <c r="I33" s="229"/>
      <c r="J33" s="229"/>
      <c r="K33" s="229"/>
      <c r="L33" s="76"/>
      <c r="M33" s="76"/>
      <c r="N33" s="76"/>
      <c r="O33" s="76"/>
      <c r="P33" s="76"/>
      <c r="Q33" s="132"/>
      <c r="R33" s="132"/>
      <c r="S33" s="132"/>
      <c r="T33" s="95" t="s">
        <v>193</v>
      </c>
      <c r="U33" s="82" t="s">
        <v>83</v>
      </c>
      <c r="V33" s="419">
        <f>L31+Q31+V31</f>
        <v>0</v>
      </c>
      <c r="W33" s="419"/>
      <c r="X33" s="419"/>
      <c r="Y33" s="419"/>
      <c r="Z33" s="29"/>
      <c r="AH33" s="187"/>
      <c r="AP33" s="41"/>
      <c r="AQ33" s="41"/>
      <c r="AR33" s="41"/>
      <c r="AS33" s="41"/>
      <c r="AT33" s="41"/>
      <c r="AU33" s="41"/>
      <c r="AV33" s="41"/>
      <c r="AW33" s="187"/>
      <c r="AX33" s="41"/>
    </row>
    <row r="34" spans="1:54" ht="7.5" customHeight="1" x14ac:dyDescent="0.2">
      <c r="A34" s="169"/>
      <c r="B34" s="169"/>
      <c r="C34" s="174"/>
      <c r="D34" s="174"/>
      <c r="E34" s="174"/>
      <c r="F34" s="174"/>
      <c r="G34" s="174"/>
      <c r="H34" s="174"/>
      <c r="I34" s="174"/>
      <c r="J34" s="175"/>
      <c r="K34" s="175"/>
      <c r="L34" s="176"/>
      <c r="M34" s="176"/>
      <c r="N34" s="176"/>
      <c r="O34" s="176"/>
      <c r="P34" s="175"/>
      <c r="Q34" s="176"/>
      <c r="R34" s="176"/>
      <c r="S34" s="176"/>
      <c r="T34" s="176"/>
      <c r="U34" s="175"/>
      <c r="V34" s="176"/>
      <c r="W34" s="176"/>
      <c r="X34" s="176"/>
      <c r="Y34" s="176"/>
      <c r="Z34" s="29"/>
      <c r="AH34" s="187"/>
      <c r="AP34" s="41"/>
      <c r="AQ34" s="41"/>
      <c r="AR34" s="41"/>
      <c r="AS34" s="41"/>
      <c r="AT34" s="41"/>
      <c r="AU34" s="41"/>
      <c r="AV34" s="41"/>
      <c r="AW34" s="187"/>
      <c r="AX34" s="41"/>
    </row>
    <row r="35" spans="1:54" ht="15" customHeight="1" x14ac:dyDescent="0.2">
      <c r="A35" s="153" t="s">
        <v>263</v>
      </c>
      <c r="B35" s="154"/>
      <c r="C35" s="155"/>
      <c r="D35" s="155"/>
      <c r="E35" s="156"/>
      <c r="F35" s="157"/>
      <c r="G35" s="158"/>
      <c r="H35" s="159"/>
      <c r="I35" s="159"/>
      <c r="J35" s="159"/>
      <c r="K35" s="159"/>
      <c r="L35" s="411" t="s">
        <v>249</v>
      </c>
      <c r="M35" s="411"/>
      <c r="N35" s="411"/>
      <c r="O35" s="411"/>
      <c r="P35" s="160"/>
      <c r="Q35" s="411" t="s">
        <v>248</v>
      </c>
      <c r="R35" s="411"/>
      <c r="S35" s="411"/>
      <c r="T35" s="411"/>
      <c r="U35" s="161"/>
      <c r="V35" s="411" t="s">
        <v>247</v>
      </c>
      <c r="W35" s="411"/>
      <c r="X35" s="411"/>
      <c r="Y35" s="411"/>
      <c r="Z35" s="29"/>
      <c r="AH35" s="187"/>
      <c r="AP35" s="41"/>
      <c r="AQ35" s="41"/>
      <c r="AR35" s="41"/>
      <c r="AS35" s="41"/>
      <c r="AT35" s="41"/>
      <c r="AU35" s="41"/>
      <c r="AV35" s="41"/>
      <c r="AW35" s="187"/>
      <c r="AX35" s="41"/>
    </row>
    <row r="36" spans="1:54" ht="4.5" customHeight="1" x14ac:dyDescent="0.2">
      <c r="A36" s="40"/>
      <c r="B36" s="13"/>
      <c r="C36" s="13"/>
      <c r="D36" s="40"/>
      <c r="E36" s="40"/>
      <c r="F36" s="40"/>
      <c r="G36" s="40"/>
      <c r="H36" s="40"/>
      <c r="I36" s="40"/>
      <c r="J36" s="40"/>
      <c r="K36" s="40"/>
      <c r="L36" s="40"/>
      <c r="M36" s="40"/>
      <c r="N36" s="40"/>
      <c r="O36" s="40"/>
      <c r="P36" s="40"/>
      <c r="Q36" s="40"/>
      <c r="R36" s="40"/>
      <c r="S36" s="94"/>
      <c r="T36" s="29"/>
      <c r="U36" s="77"/>
      <c r="V36" s="226"/>
      <c r="W36" s="226"/>
      <c r="X36" s="226"/>
      <c r="Y36" s="226"/>
      <c r="Z36" s="29"/>
      <c r="AH36" s="187"/>
      <c r="AP36" s="41"/>
      <c r="AQ36" s="41"/>
      <c r="AR36" s="41"/>
      <c r="AS36" s="41"/>
      <c r="AT36" s="41"/>
      <c r="AU36" s="41"/>
      <c r="AV36" s="41"/>
      <c r="AW36" s="187"/>
      <c r="AX36" s="41"/>
    </row>
    <row r="37" spans="1:54" ht="12" customHeight="1" x14ac:dyDescent="0.2">
      <c r="A37" s="40"/>
      <c r="B37" s="40" t="s">
        <v>171</v>
      </c>
      <c r="C37" s="13"/>
      <c r="D37" s="40"/>
      <c r="E37" s="40"/>
      <c r="F37" s="40"/>
      <c r="G37" s="40"/>
      <c r="H37" s="40"/>
      <c r="I37" s="40"/>
      <c r="J37" s="40"/>
      <c r="K37" s="40"/>
      <c r="L37" s="40"/>
      <c r="M37" s="40"/>
      <c r="N37" s="40"/>
      <c r="O37" s="40"/>
      <c r="P37" s="40"/>
      <c r="Q37" s="40"/>
      <c r="R37" s="40"/>
      <c r="S37" s="94"/>
      <c r="T37" s="29"/>
      <c r="U37" s="77"/>
      <c r="V37" s="296"/>
      <c r="W37" s="296"/>
      <c r="X37" s="296"/>
      <c r="Y37" s="296"/>
      <c r="Z37" s="29"/>
      <c r="AH37" s="187"/>
      <c r="AP37" s="41"/>
      <c r="AQ37" s="41"/>
      <c r="AR37" s="41"/>
      <c r="AS37" s="41"/>
      <c r="AT37" s="41"/>
      <c r="AU37" s="41"/>
      <c r="AV37" s="41"/>
      <c r="AW37" s="187"/>
      <c r="AX37" s="41"/>
    </row>
    <row r="38" spans="1:54" ht="12.75" customHeight="1" x14ac:dyDescent="0.2">
      <c r="A38" s="39"/>
      <c r="B38" s="40" t="s">
        <v>198</v>
      </c>
      <c r="C38" s="39"/>
      <c r="D38" s="39"/>
      <c r="E38" s="39"/>
      <c r="F38" s="39"/>
      <c r="G38" s="39"/>
      <c r="H38" s="39"/>
      <c r="I38" s="39"/>
      <c r="J38" s="39"/>
      <c r="K38" s="36"/>
      <c r="L38" s="412">
        <f>ROUND(V248,2)</f>
        <v>0</v>
      </c>
      <c r="M38" s="412"/>
      <c r="N38" s="412"/>
      <c r="O38" s="412"/>
      <c r="P38" s="45"/>
      <c r="Q38" s="412">
        <f>ROUND(V183,2)</f>
        <v>0</v>
      </c>
      <c r="R38" s="412"/>
      <c r="S38" s="412"/>
      <c r="T38" s="412"/>
      <c r="U38" s="45"/>
      <c r="V38" s="412">
        <f>ROUND(V118,2)</f>
        <v>0</v>
      </c>
      <c r="W38" s="412"/>
      <c r="X38" s="412"/>
      <c r="Y38" s="412"/>
      <c r="Z38" s="29"/>
      <c r="AH38" s="187"/>
      <c r="AP38" s="41"/>
      <c r="AQ38" s="41"/>
      <c r="AR38" s="41"/>
      <c r="AS38" s="41"/>
      <c r="AT38" s="41"/>
      <c r="AU38" s="41"/>
      <c r="AV38" s="41"/>
      <c r="AW38" s="187"/>
      <c r="AX38" s="41"/>
    </row>
    <row r="39" spans="1:54" ht="4.5" customHeight="1" x14ac:dyDescent="0.2">
      <c r="A39" s="40"/>
      <c r="B39" s="40"/>
      <c r="C39" s="13"/>
      <c r="D39" s="40"/>
      <c r="E39" s="40"/>
      <c r="F39" s="40"/>
      <c r="G39" s="40"/>
      <c r="H39" s="40"/>
      <c r="I39" s="40"/>
      <c r="J39" s="40"/>
      <c r="K39" s="40"/>
      <c r="L39" s="50"/>
      <c r="M39" s="50"/>
      <c r="N39" s="50"/>
      <c r="O39" s="50"/>
      <c r="P39" s="50"/>
      <c r="Q39" s="50"/>
      <c r="R39" s="50"/>
      <c r="S39" s="50"/>
      <c r="T39" s="50"/>
      <c r="U39" s="50"/>
      <c r="V39" s="50"/>
      <c r="W39" s="50"/>
      <c r="X39" s="46"/>
      <c r="Y39" s="29"/>
      <c r="Z39" s="29"/>
      <c r="AH39" s="187"/>
      <c r="AP39" s="41"/>
      <c r="AQ39" s="41"/>
      <c r="AR39" s="41"/>
      <c r="AS39" s="41"/>
      <c r="AT39" s="41"/>
      <c r="AU39" s="41"/>
      <c r="AV39" s="41"/>
      <c r="AW39" s="187"/>
      <c r="AX39" s="41"/>
    </row>
    <row r="40" spans="1:54" ht="12" customHeight="1" x14ac:dyDescent="0.2">
      <c r="A40" s="13"/>
      <c r="B40" s="94" t="s">
        <v>196</v>
      </c>
      <c r="C40" s="13"/>
      <c r="D40" s="94"/>
      <c r="E40" s="94"/>
      <c r="F40" s="94"/>
      <c r="G40" s="94"/>
      <c r="H40" s="94"/>
      <c r="I40" s="94"/>
      <c r="J40" s="94"/>
      <c r="K40" s="94"/>
      <c r="L40" s="46"/>
      <c r="M40" s="46"/>
      <c r="N40" s="46"/>
      <c r="O40" s="46"/>
      <c r="P40" s="46"/>
      <c r="Q40" s="46"/>
      <c r="R40" s="46"/>
      <c r="S40" s="46"/>
      <c r="T40" s="46"/>
      <c r="U40" s="46"/>
      <c r="V40" s="46"/>
      <c r="W40" s="50"/>
      <c r="X40" s="46"/>
      <c r="Y40" s="29"/>
      <c r="Z40" s="46"/>
      <c r="AH40" s="187"/>
      <c r="AP40" s="41"/>
      <c r="AQ40" s="41"/>
      <c r="AR40" s="41"/>
      <c r="AS40" s="41"/>
      <c r="AT40" s="41"/>
      <c r="AU40" s="41"/>
      <c r="AV40" s="41"/>
      <c r="AW40" s="187"/>
      <c r="AX40" s="41"/>
    </row>
    <row r="41" spans="1:54" ht="12.75" customHeight="1" x14ac:dyDescent="0.2">
      <c r="A41" s="94"/>
      <c r="B41" s="94" t="s">
        <v>197</v>
      </c>
      <c r="C41" s="13"/>
      <c r="D41" s="94"/>
      <c r="E41" s="94"/>
      <c r="F41" s="94"/>
      <c r="G41" s="94"/>
      <c r="H41" s="94"/>
      <c r="I41" s="94"/>
      <c r="J41" s="94"/>
      <c r="K41" s="94"/>
      <c r="L41" s="412">
        <f>ROUND(V250,2)</f>
        <v>0</v>
      </c>
      <c r="M41" s="412"/>
      <c r="N41" s="412"/>
      <c r="O41" s="412"/>
      <c r="P41" s="46"/>
      <c r="Q41" s="412">
        <f>ROUND(V185,2)</f>
        <v>0</v>
      </c>
      <c r="R41" s="412"/>
      <c r="S41" s="412"/>
      <c r="T41" s="412"/>
      <c r="U41" s="45"/>
      <c r="V41" s="412">
        <f>ROUND(V120,2)</f>
        <v>0</v>
      </c>
      <c r="W41" s="412"/>
      <c r="X41" s="412"/>
      <c r="Y41" s="412"/>
      <c r="Z41" s="46"/>
      <c r="AH41" s="187"/>
      <c r="AP41" s="41"/>
      <c r="AQ41" s="41"/>
      <c r="AR41" s="41"/>
      <c r="AS41" s="41"/>
      <c r="AT41" s="41"/>
      <c r="AU41" s="41"/>
      <c r="AV41" s="41"/>
      <c r="AW41" s="187"/>
      <c r="AX41" s="41"/>
    </row>
    <row r="42" spans="1:54" ht="4.5" customHeight="1" x14ac:dyDescent="0.2">
      <c r="A42" s="40"/>
      <c r="B42" s="94"/>
      <c r="C42" s="13"/>
      <c r="D42" s="94"/>
      <c r="E42" s="94"/>
      <c r="F42" s="94"/>
      <c r="G42" s="94"/>
      <c r="H42" s="94"/>
      <c r="I42" s="94"/>
      <c r="J42" s="94"/>
      <c r="K42" s="94"/>
      <c r="L42" s="46"/>
      <c r="M42" s="46"/>
      <c r="N42" s="46"/>
      <c r="O42" s="46"/>
      <c r="P42" s="46"/>
      <c r="Q42" s="46"/>
      <c r="R42" s="46"/>
      <c r="S42" s="46"/>
      <c r="T42" s="46"/>
      <c r="U42" s="46"/>
      <c r="V42" s="46"/>
      <c r="W42" s="50"/>
      <c r="X42" s="46"/>
      <c r="Y42" s="29"/>
      <c r="Z42" s="46"/>
      <c r="AH42" s="187"/>
      <c r="AP42" s="41"/>
      <c r="AQ42" s="41"/>
      <c r="AR42" s="41"/>
      <c r="AS42" s="41"/>
      <c r="AT42" s="41"/>
      <c r="AU42" s="41"/>
      <c r="AV42" s="41"/>
      <c r="AW42" s="187"/>
      <c r="AX42" s="41"/>
    </row>
    <row r="43" spans="1:54" ht="12" customHeight="1" x14ac:dyDescent="0.2">
      <c r="A43" s="13"/>
      <c r="B43" s="94" t="s">
        <v>192</v>
      </c>
      <c r="C43" s="13"/>
      <c r="D43" s="94"/>
      <c r="E43" s="94"/>
      <c r="F43" s="94"/>
      <c r="G43" s="94"/>
      <c r="H43" s="94"/>
      <c r="I43" s="94"/>
      <c r="J43" s="94"/>
      <c r="K43" s="94"/>
      <c r="L43" s="46"/>
      <c r="M43" s="46"/>
      <c r="N43" s="46"/>
      <c r="O43" s="46"/>
      <c r="P43" s="46"/>
      <c r="Q43" s="46"/>
      <c r="R43" s="46"/>
      <c r="S43" s="46"/>
      <c r="T43" s="46"/>
      <c r="U43" s="46"/>
      <c r="V43" s="46"/>
      <c r="W43" s="50"/>
      <c r="X43" s="46"/>
      <c r="Y43" s="29"/>
      <c r="Z43" s="46"/>
      <c r="AH43" s="187"/>
      <c r="AP43" s="41"/>
      <c r="AQ43" s="41"/>
      <c r="AR43" s="41"/>
      <c r="AS43" s="41"/>
      <c r="AT43" s="41"/>
      <c r="AU43" s="41"/>
      <c r="AV43" s="41"/>
      <c r="AW43" s="187"/>
      <c r="AX43" s="41"/>
    </row>
    <row r="44" spans="1:54" ht="12.75" customHeight="1" x14ac:dyDescent="0.2">
      <c r="A44" s="94"/>
      <c r="B44" s="94" t="s">
        <v>197</v>
      </c>
      <c r="C44" s="13"/>
      <c r="D44" s="94"/>
      <c r="E44" s="94"/>
      <c r="F44" s="94"/>
      <c r="G44" s="94"/>
      <c r="H44" s="94"/>
      <c r="I44" s="94"/>
      <c r="J44" s="94"/>
      <c r="K44" s="94"/>
      <c r="L44" s="412">
        <f>ROUND(V252,2)</f>
        <v>0</v>
      </c>
      <c r="M44" s="412"/>
      <c r="N44" s="412"/>
      <c r="O44" s="412"/>
      <c r="P44" s="46"/>
      <c r="Q44" s="412">
        <f>ROUND(V187,2)</f>
        <v>0</v>
      </c>
      <c r="R44" s="412"/>
      <c r="S44" s="412"/>
      <c r="T44" s="412"/>
      <c r="U44" s="45"/>
      <c r="V44" s="412">
        <f>ROUND(V122,2)</f>
        <v>0</v>
      </c>
      <c r="W44" s="412"/>
      <c r="X44" s="412"/>
      <c r="Y44" s="412"/>
      <c r="AH44" s="188"/>
      <c r="AP44" s="41"/>
      <c r="AQ44" s="41"/>
      <c r="AR44" s="41"/>
      <c r="AS44" s="41"/>
      <c r="AT44" s="41"/>
      <c r="AU44" s="41"/>
      <c r="AV44" s="41"/>
      <c r="AW44" s="188"/>
      <c r="AX44" s="41"/>
    </row>
    <row r="45" spans="1:54" ht="4.5" customHeight="1" x14ac:dyDescent="0.2">
      <c r="A45" s="40"/>
      <c r="B45" s="94"/>
      <c r="C45" s="13"/>
      <c r="D45" s="94"/>
      <c r="E45" s="94"/>
      <c r="F45" s="94"/>
      <c r="G45" s="94"/>
      <c r="H45" s="94"/>
      <c r="I45" s="94"/>
      <c r="J45" s="94"/>
      <c r="K45" s="94"/>
      <c r="L45" s="46"/>
      <c r="M45" s="46"/>
      <c r="N45" s="46"/>
      <c r="O45" s="46"/>
      <c r="P45" s="46"/>
      <c r="Q45" s="46"/>
      <c r="R45" s="46"/>
      <c r="S45" s="46"/>
      <c r="T45" s="46"/>
      <c r="U45" s="46"/>
      <c r="V45" s="46"/>
      <c r="W45" s="50"/>
      <c r="X45" s="46"/>
      <c r="Y45" s="29"/>
      <c r="AP45" s="41"/>
      <c r="AQ45" s="41"/>
      <c r="AR45" s="41"/>
      <c r="AS45" s="41"/>
      <c r="AT45" s="41"/>
      <c r="AU45" s="41"/>
      <c r="AV45" s="41"/>
      <c r="AW45" s="41"/>
      <c r="AX45" s="41"/>
    </row>
    <row r="46" spans="1:54" s="104" customFormat="1" ht="12" customHeight="1" x14ac:dyDescent="0.2">
      <c r="A46" s="13"/>
      <c r="B46" s="94" t="s">
        <v>170</v>
      </c>
      <c r="C46" s="13"/>
      <c r="D46" s="94"/>
      <c r="E46" s="94"/>
      <c r="F46" s="94"/>
      <c r="G46" s="94"/>
      <c r="H46" s="94"/>
      <c r="I46" s="94"/>
      <c r="J46" s="94"/>
      <c r="K46" s="94"/>
      <c r="L46" s="46"/>
      <c r="M46" s="46"/>
      <c r="N46" s="46"/>
      <c r="O46" s="46"/>
      <c r="P46" s="46"/>
      <c r="Q46" s="46"/>
      <c r="R46" s="46"/>
      <c r="S46" s="46"/>
      <c r="T46" s="46"/>
      <c r="U46" s="46"/>
      <c r="V46" s="46"/>
      <c r="W46" s="50"/>
      <c r="X46" s="46"/>
      <c r="Y46" s="29"/>
      <c r="Z46" s="102"/>
      <c r="AA46" s="103"/>
      <c r="AB46" s="103"/>
      <c r="AC46" s="103"/>
      <c r="AD46" s="103"/>
      <c r="AE46" s="103"/>
      <c r="AF46" s="103"/>
      <c r="AG46" s="103"/>
      <c r="AH46" s="103"/>
      <c r="AI46" s="103"/>
      <c r="AJ46" s="103"/>
      <c r="AK46" s="103"/>
      <c r="AL46" s="103"/>
      <c r="AM46" s="103"/>
      <c r="AN46" s="103"/>
      <c r="AO46" s="103"/>
      <c r="AP46" s="102"/>
      <c r="AQ46" s="102"/>
      <c r="AR46" s="102"/>
      <c r="AS46" s="102"/>
      <c r="AT46" s="102"/>
      <c r="AU46" s="102"/>
      <c r="AV46" s="102"/>
      <c r="AW46" s="102"/>
      <c r="AX46" s="102"/>
      <c r="AY46" s="102"/>
      <c r="AZ46" s="102"/>
      <c r="BA46" s="102"/>
      <c r="BB46" s="102"/>
    </row>
    <row r="47" spans="1:54" s="31" customFormat="1" ht="12.75" customHeight="1" x14ac:dyDescent="0.2">
      <c r="A47" s="94"/>
      <c r="B47" s="94" t="s">
        <v>199</v>
      </c>
      <c r="C47" s="13"/>
      <c r="D47" s="94"/>
      <c r="E47" s="94"/>
      <c r="F47" s="94"/>
      <c r="G47" s="94"/>
      <c r="H47" s="94"/>
      <c r="I47" s="94"/>
      <c r="J47" s="94"/>
      <c r="K47" s="94"/>
      <c r="L47" s="412">
        <f>ROUND(V254,2)</f>
        <v>0</v>
      </c>
      <c r="M47" s="412"/>
      <c r="N47" s="412"/>
      <c r="O47" s="412"/>
      <c r="P47" s="46"/>
      <c r="Q47" s="412">
        <f>ROUND(V189,2)</f>
        <v>0</v>
      </c>
      <c r="R47" s="412"/>
      <c r="S47" s="412"/>
      <c r="T47" s="412"/>
      <c r="U47" s="45"/>
      <c r="V47" s="412">
        <f>ROUND(V124,2)</f>
        <v>0</v>
      </c>
      <c r="W47" s="412"/>
      <c r="X47" s="412"/>
      <c r="Y47" s="412"/>
      <c r="Z47" s="47"/>
      <c r="AA47" s="98"/>
      <c r="AB47" s="98"/>
      <c r="AC47" s="98"/>
      <c r="AD47" s="98"/>
      <c r="AE47" s="98"/>
      <c r="AF47" s="98"/>
      <c r="AG47" s="98"/>
      <c r="AH47" s="98"/>
      <c r="AI47" s="98"/>
      <c r="AJ47" s="98"/>
      <c r="AK47" s="98"/>
      <c r="AL47" s="98"/>
      <c r="AM47" s="98"/>
      <c r="AN47" s="98"/>
      <c r="AO47" s="98"/>
      <c r="AP47" s="47"/>
      <c r="AQ47" s="47"/>
      <c r="AR47" s="47"/>
      <c r="AS47" s="47"/>
      <c r="AT47" s="47"/>
      <c r="AU47" s="47"/>
      <c r="AV47" s="47"/>
      <c r="AW47" s="47"/>
      <c r="AX47" s="47"/>
      <c r="AY47" s="47"/>
      <c r="AZ47" s="47"/>
      <c r="BA47" s="47"/>
      <c r="BB47" s="47"/>
    </row>
    <row r="48" spans="1:54" ht="4.5" customHeight="1" x14ac:dyDescent="0.2">
      <c r="A48" s="40"/>
      <c r="B48" s="94"/>
      <c r="C48" s="13"/>
      <c r="D48" s="94"/>
      <c r="E48" s="94"/>
      <c r="F48" s="94"/>
      <c r="G48" s="94"/>
      <c r="H48" s="94"/>
      <c r="I48" s="94"/>
      <c r="J48" s="94"/>
      <c r="K48" s="94"/>
      <c r="L48" s="46"/>
      <c r="M48" s="46"/>
      <c r="N48" s="46"/>
      <c r="O48" s="46"/>
      <c r="P48" s="46"/>
      <c r="Q48" s="46"/>
      <c r="R48" s="46"/>
      <c r="S48" s="46"/>
      <c r="T48" s="46"/>
      <c r="U48" s="46"/>
      <c r="V48" s="46"/>
      <c r="W48" s="50"/>
      <c r="X48" s="46"/>
      <c r="Y48" s="46"/>
      <c r="AE48" s="224"/>
      <c r="AF48" s="226"/>
      <c r="AG48" s="226"/>
      <c r="AH48" s="226"/>
      <c r="AI48" s="226"/>
      <c r="AJ48" s="224"/>
      <c r="AK48" s="226"/>
      <c r="AL48" s="226"/>
      <c r="AM48" s="226"/>
      <c r="AN48" s="226"/>
    </row>
    <row r="49" spans="1:54" ht="12" customHeight="1" x14ac:dyDescent="0.2">
      <c r="A49" s="13"/>
      <c r="B49" s="94" t="s">
        <v>96</v>
      </c>
      <c r="C49" s="13"/>
      <c r="D49" s="13"/>
      <c r="E49" s="13"/>
      <c r="F49" s="13"/>
      <c r="G49" s="13"/>
      <c r="H49" s="13"/>
      <c r="I49" s="13"/>
      <c r="J49" s="13"/>
      <c r="K49" s="13"/>
      <c r="L49" s="47"/>
      <c r="M49" s="47"/>
      <c r="N49" s="47"/>
      <c r="O49" s="47"/>
      <c r="P49" s="47"/>
      <c r="Q49" s="47"/>
      <c r="R49" s="47"/>
      <c r="S49" s="47"/>
      <c r="T49" s="47"/>
      <c r="U49" s="47"/>
      <c r="V49" s="47"/>
      <c r="W49" s="47"/>
      <c r="X49" s="47"/>
      <c r="Y49" s="311"/>
    </row>
    <row r="50" spans="1:54" ht="12.75" customHeight="1" x14ac:dyDescent="0.2">
      <c r="A50" s="40"/>
      <c r="B50" s="40"/>
      <c r="C50" s="421" t="s">
        <v>100</v>
      </c>
      <c r="D50" s="421"/>
      <c r="E50" s="421"/>
      <c r="F50" s="421"/>
      <c r="G50" s="421"/>
      <c r="H50" s="421"/>
      <c r="I50" s="421"/>
      <c r="J50" s="421"/>
      <c r="K50" s="421"/>
      <c r="L50" s="412">
        <f>ROUND(V257,2)</f>
        <v>0</v>
      </c>
      <c r="M50" s="412"/>
      <c r="N50" s="412"/>
      <c r="O50" s="412"/>
      <c r="P50" s="314"/>
      <c r="Q50" s="412">
        <f>ROUND(V192,2)</f>
        <v>0</v>
      </c>
      <c r="R50" s="412"/>
      <c r="S50" s="412"/>
      <c r="T50" s="412"/>
      <c r="U50" s="45"/>
      <c r="V50" s="412">
        <f>ROUND(V127,2)</f>
        <v>0</v>
      </c>
      <c r="W50" s="412"/>
      <c r="X50" s="412"/>
      <c r="Y50" s="412"/>
      <c r="AE50" s="224"/>
      <c r="AF50" s="226"/>
      <c r="AG50" s="226"/>
      <c r="AH50" s="226"/>
      <c r="AI50" s="226"/>
      <c r="AJ50" s="224"/>
      <c r="AK50" s="226"/>
      <c r="AL50" s="226"/>
      <c r="AM50" s="226"/>
      <c r="AN50" s="226"/>
    </row>
    <row r="51" spans="1:54" ht="12.75" customHeight="1" x14ac:dyDescent="0.2">
      <c r="A51" s="40"/>
      <c r="B51" s="40"/>
      <c r="C51" s="421" t="s">
        <v>99</v>
      </c>
      <c r="D51" s="421"/>
      <c r="E51" s="421"/>
      <c r="F51" s="421"/>
      <c r="G51" s="421"/>
      <c r="H51" s="421"/>
      <c r="I51" s="421"/>
      <c r="J51" s="421"/>
      <c r="K51" s="421"/>
      <c r="L51" s="412">
        <f>ROUND(V258,2)</f>
        <v>0</v>
      </c>
      <c r="M51" s="412"/>
      <c r="N51" s="412"/>
      <c r="O51" s="412"/>
      <c r="P51" s="314"/>
      <c r="Q51" s="412">
        <f>ROUND(V193,2)</f>
        <v>0</v>
      </c>
      <c r="R51" s="412"/>
      <c r="S51" s="412"/>
      <c r="T51" s="412"/>
      <c r="U51" s="45"/>
      <c r="V51" s="412">
        <f>ROUND(V128,2)</f>
        <v>0</v>
      </c>
      <c r="W51" s="412"/>
      <c r="X51" s="412"/>
      <c r="Y51" s="412"/>
    </row>
    <row r="52" spans="1:54" ht="4.5" customHeight="1" x14ac:dyDescent="0.2">
      <c r="A52" s="40"/>
      <c r="B52" s="94"/>
      <c r="C52" s="13"/>
      <c r="D52" s="13"/>
      <c r="E52" s="13"/>
      <c r="F52" s="13"/>
      <c r="G52" s="13"/>
      <c r="H52" s="13"/>
      <c r="I52" s="13"/>
      <c r="J52" s="13"/>
      <c r="K52" s="13"/>
      <c r="L52" s="47"/>
      <c r="M52" s="47"/>
      <c r="N52" s="47"/>
      <c r="O52" s="47"/>
      <c r="P52" s="47"/>
      <c r="Q52" s="47"/>
      <c r="R52" s="47"/>
      <c r="S52" s="47"/>
      <c r="T52" s="47"/>
      <c r="U52" s="47"/>
      <c r="V52" s="47"/>
      <c r="W52" s="47"/>
      <c r="X52" s="46"/>
      <c r="Y52" s="45"/>
      <c r="AE52" s="224"/>
      <c r="AF52" s="226"/>
      <c r="AG52" s="226"/>
      <c r="AH52" s="226"/>
      <c r="AI52" s="226"/>
      <c r="AJ52" s="224"/>
      <c r="AK52" s="226"/>
      <c r="AL52" s="226"/>
      <c r="AM52" s="226"/>
      <c r="AN52" s="226"/>
    </row>
    <row r="53" spans="1:54" ht="12.75" customHeight="1" x14ac:dyDescent="0.2">
      <c r="A53" s="426" t="s">
        <v>253</v>
      </c>
      <c r="B53" s="426"/>
      <c r="C53" s="426"/>
      <c r="D53" s="426"/>
      <c r="E53" s="426"/>
      <c r="F53" s="426"/>
      <c r="G53" s="426"/>
      <c r="H53" s="426"/>
      <c r="I53" s="415">
        <f>ROUND(X262,4)</f>
        <v>0</v>
      </c>
      <c r="J53" s="415"/>
      <c r="K53" s="84" t="s">
        <v>345</v>
      </c>
      <c r="L53" s="412">
        <f>ROUND(((L38+L41+L44+L47+L50+L51)*I53),2)</f>
        <v>0</v>
      </c>
      <c r="M53" s="412"/>
      <c r="N53" s="412"/>
      <c r="O53" s="412"/>
      <c r="P53" s="47"/>
      <c r="Q53" s="47"/>
      <c r="R53" s="47"/>
      <c r="S53" s="47"/>
      <c r="T53" s="47"/>
      <c r="U53" s="47"/>
      <c r="V53" s="47"/>
      <c r="W53" s="47"/>
      <c r="X53" s="46"/>
      <c r="Y53" s="45"/>
    </row>
    <row r="54" spans="1:54" ht="4.5" customHeight="1" x14ac:dyDescent="0.2">
      <c r="A54" s="40"/>
      <c r="B54" s="94"/>
      <c r="C54" s="13"/>
      <c r="D54" s="13"/>
      <c r="E54" s="13"/>
      <c r="F54" s="13"/>
      <c r="G54" s="13"/>
      <c r="H54" s="13"/>
      <c r="I54" s="47"/>
      <c r="J54" s="47"/>
      <c r="K54" s="13"/>
      <c r="L54" s="47"/>
      <c r="M54" s="47"/>
      <c r="N54" s="47"/>
      <c r="O54" s="47"/>
      <c r="P54" s="47"/>
      <c r="Q54" s="47"/>
      <c r="R54" s="47"/>
      <c r="S54" s="47"/>
      <c r="T54" s="47"/>
      <c r="U54" s="47"/>
      <c r="V54" s="47"/>
      <c r="W54" s="47"/>
      <c r="X54" s="46"/>
      <c r="Y54" s="45"/>
      <c r="AE54" s="224"/>
      <c r="AF54" s="226"/>
      <c r="AG54" s="226"/>
      <c r="AH54" s="226"/>
      <c r="AI54" s="226"/>
      <c r="AJ54" s="224"/>
      <c r="AK54" s="226"/>
      <c r="AL54" s="226"/>
      <c r="AM54" s="226"/>
      <c r="AN54" s="226"/>
    </row>
    <row r="55" spans="1:54" ht="12.75" customHeight="1" x14ac:dyDescent="0.2">
      <c r="A55" s="426" t="s">
        <v>254</v>
      </c>
      <c r="B55" s="426"/>
      <c r="C55" s="426"/>
      <c r="D55" s="426"/>
      <c r="E55" s="426"/>
      <c r="F55" s="426"/>
      <c r="G55" s="426"/>
      <c r="H55" s="426"/>
      <c r="I55" s="415">
        <f>ROUND(X197,4)</f>
        <v>0</v>
      </c>
      <c r="J55" s="415"/>
      <c r="K55" s="84" t="s">
        <v>345</v>
      </c>
      <c r="L55" s="84"/>
      <c r="M55" s="84"/>
      <c r="N55" s="84"/>
      <c r="O55" s="84"/>
      <c r="P55" s="84"/>
      <c r="Q55" s="412">
        <f>ROUND(((L38+L41+L44+L47+L50+L51+L53+Q38+Q41+Q44+Q47+Q50+Q51)*I55),2)</f>
        <v>0</v>
      </c>
      <c r="R55" s="412"/>
      <c r="S55" s="412"/>
      <c r="T55" s="412"/>
      <c r="U55" s="312"/>
      <c r="V55" s="296"/>
      <c r="W55" s="296"/>
      <c r="X55" s="296"/>
      <c r="Y55" s="296"/>
    </row>
    <row r="56" spans="1:54" ht="4.5" customHeight="1" x14ac:dyDescent="0.2">
      <c r="A56" s="47"/>
      <c r="B56" s="47"/>
      <c r="C56" s="76"/>
      <c r="D56" s="76"/>
      <c r="E56" s="76"/>
      <c r="F56" s="76"/>
      <c r="G56" s="76"/>
      <c r="H56" s="76"/>
      <c r="I56" s="313"/>
      <c r="J56" s="129"/>
      <c r="K56" s="34"/>
      <c r="L56" s="312"/>
      <c r="M56" s="312"/>
      <c r="N56" s="312"/>
      <c r="O56" s="312"/>
      <c r="P56" s="312"/>
      <c r="Q56" s="120"/>
      <c r="R56" s="120"/>
      <c r="S56" s="120"/>
      <c r="T56" s="120"/>
      <c r="U56" s="312"/>
      <c r="V56" s="120"/>
      <c r="W56" s="120"/>
      <c r="X56" s="120"/>
      <c r="Y56" s="120"/>
    </row>
    <row r="57" spans="1:54" ht="12.75" customHeight="1" x14ac:dyDescent="0.2">
      <c r="A57" s="502" t="s">
        <v>255</v>
      </c>
      <c r="B57" s="502"/>
      <c r="C57" s="502"/>
      <c r="D57" s="502"/>
      <c r="E57" s="502"/>
      <c r="F57" s="502"/>
      <c r="G57" s="502"/>
      <c r="H57" s="502"/>
      <c r="I57" s="415">
        <f>ROUND(X132,4)</f>
        <v>0</v>
      </c>
      <c r="J57" s="415"/>
      <c r="K57" s="84" t="s">
        <v>345</v>
      </c>
      <c r="L57" s="84"/>
      <c r="M57" s="84"/>
      <c r="N57" s="84"/>
      <c r="O57" s="84"/>
      <c r="P57" s="84"/>
      <c r="Q57" s="296"/>
      <c r="R57" s="296"/>
      <c r="S57" s="296"/>
      <c r="T57" s="296"/>
      <c r="U57" s="45"/>
      <c r="V57" s="412">
        <f>ROUND(((L38+L41+L44+L47+L50+L51+L53+Q38+Q41+Q44+Q47+Q50+Q51+Q55+V38+V41+V44+V47+V50+V51)*I57),2)</f>
        <v>0</v>
      </c>
      <c r="W57" s="412"/>
      <c r="X57" s="412"/>
      <c r="Y57" s="412"/>
    </row>
    <row r="58" spans="1:54" ht="4.5" customHeight="1" x14ac:dyDescent="0.2">
      <c r="A58" s="47"/>
      <c r="B58" s="47"/>
      <c r="C58" s="76"/>
      <c r="D58" s="76"/>
      <c r="E58" s="76"/>
      <c r="F58" s="76"/>
      <c r="G58" s="76"/>
      <c r="H58" s="76"/>
      <c r="I58" s="76"/>
      <c r="J58" s="95"/>
      <c r="K58" s="34"/>
      <c r="L58" s="312"/>
      <c r="M58" s="312"/>
      <c r="N58" s="312"/>
      <c r="O58" s="312"/>
      <c r="P58" s="312"/>
      <c r="Q58" s="120"/>
      <c r="R58" s="120"/>
      <c r="S58" s="120"/>
      <c r="T58" s="120"/>
      <c r="U58" s="312"/>
      <c r="V58" s="120"/>
      <c r="W58" s="120"/>
      <c r="X58" s="120"/>
      <c r="Y58" s="120"/>
      <c r="AE58" s="224"/>
      <c r="AF58" s="226"/>
      <c r="AG58" s="226"/>
      <c r="AH58" s="226"/>
      <c r="AI58" s="226"/>
      <c r="AJ58" s="224"/>
      <c r="AK58" s="226"/>
      <c r="AL58" s="226"/>
      <c r="AM58" s="226"/>
      <c r="AN58" s="226"/>
    </row>
    <row r="59" spans="1:54" ht="12" customHeight="1" x14ac:dyDescent="0.2">
      <c r="A59" s="292"/>
      <c r="B59" s="94" t="s">
        <v>97</v>
      </c>
      <c r="C59" s="295"/>
      <c r="D59" s="295"/>
      <c r="E59" s="295"/>
      <c r="F59" s="295"/>
      <c r="G59" s="295"/>
      <c r="H59" s="295"/>
      <c r="I59" s="295"/>
      <c r="J59" s="295"/>
      <c r="K59" s="81"/>
      <c r="L59" s="81"/>
      <c r="M59" s="81"/>
      <c r="N59" s="81"/>
      <c r="O59" s="81"/>
      <c r="P59" s="81"/>
      <c r="Q59" s="132"/>
      <c r="R59" s="132"/>
      <c r="S59" s="132"/>
      <c r="T59" s="132"/>
      <c r="U59" s="312"/>
      <c r="V59" s="132"/>
      <c r="W59" s="132"/>
      <c r="X59" s="132"/>
      <c r="Y59" s="132"/>
      <c r="AE59" s="224"/>
      <c r="AF59" s="226"/>
      <c r="AG59" s="226"/>
      <c r="AH59" s="226"/>
      <c r="AI59" s="226"/>
      <c r="AJ59" s="224"/>
      <c r="AK59" s="226"/>
      <c r="AL59" s="226"/>
      <c r="AM59" s="226"/>
      <c r="AN59" s="226"/>
    </row>
    <row r="60" spans="1:54" ht="12.75" customHeight="1" x14ac:dyDescent="0.2">
      <c r="A60" s="35"/>
      <c r="B60" s="59"/>
      <c r="C60" s="293" t="s">
        <v>200</v>
      </c>
      <c r="D60" s="60"/>
      <c r="E60" s="60"/>
      <c r="F60" s="60"/>
      <c r="G60" s="60"/>
      <c r="H60" s="60"/>
      <c r="I60" s="60"/>
      <c r="J60" s="60"/>
      <c r="K60" s="60"/>
      <c r="L60" s="420">
        <f>ROUND(V266,2)</f>
        <v>0</v>
      </c>
      <c r="M60" s="420"/>
      <c r="N60" s="420"/>
      <c r="O60" s="420"/>
      <c r="P60" s="315"/>
      <c r="Q60" s="420">
        <f>ROUND(V201,2)</f>
        <v>0</v>
      </c>
      <c r="R60" s="420"/>
      <c r="S60" s="420"/>
      <c r="T60" s="420"/>
      <c r="U60" s="47"/>
      <c r="V60" s="420">
        <f>ROUND(V136,2)</f>
        <v>0</v>
      </c>
      <c r="W60" s="420"/>
      <c r="X60" s="420"/>
      <c r="Y60" s="420"/>
      <c r="AE60" s="224"/>
      <c r="AF60" s="226"/>
      <c r="AG60" s="226"/>
      <c r="AH60" s="226"/>
      <c r="AI60" s="226"/>
      <c r="AJ60" s="224"/>
      <c r="AK60" s="226"/>
      <c r="AL60" s="226"/>
      <c r="AM60" s="226"/>
      <c r="AN60" s="226"/>
    </row>
    <row r="61" spans="1:54" ht="4.5" customHeight="1" x14ac:dyDescent="0.2">
      <c r="A61" s="292"/>
      <c r="B61" s="295"/>
      <c r="C61" s="295"/>
      <c r="D61" s="295"/>
      <c r="E61" s="295"/>
      <c r="F61" s="295"/>
      <c r="G61" s="295"/>
      <c r="H61" s="295"/>
      <c r="I61" s="295"/>
      <c r="J61" s="295"/>
      <c r="K61" s="81"/>
      <c r="L61" s="81"/>
      <c r="M61" s="81"/>
      <c r="N61" s="81"/>
      <c r="O61" s="81"/>
      <c r="P61" s="81"/>
      <c r="Q61" s="132"/>
      <c r="R61" s="132"/>
      <c r="S61" s="132"/>
      <c r="T61" s="132"/>
      <c r="U61" s="34"/>
      <c r="V61" s="132"/>
      <c r="W61" s="132"/>
      <c r="X61" s="132"/>
      <c r="Y61" s="132"/>
      <c r="AE61" s="224"/>
      <c r="AF61" s="226"/>
      <c r="AG61" s="226"/>
      <c r="AH61" s="226"/>
      <c r="AI61" s="226"/>
      <c r="AJ61" s="224"/>
      <c r="AK61" s="226"/>
      <c r="AL61" s="226"/>
      <c r="AM61" s="226"/>
      <c r="AN61" s="226"/>
    </row>
    <row r="62" spans="1:54" ht="12.75" customHeight="1" x14ac:dyDescent="0.2">
      <c r="A62" s="416" t="s">
        <v>346</v>
      </c>
      <c r="B62" s="417"/>
      <c r="C62" s="417"/>
      <c r="D62" s="417"/>
      <c r="E62" s="417"/>
      <c r="F62" s="417"/>
      <c r="G62" s="417"/>
      <c r="H62" s="417"/>
      <c r="I62" s="417"/>
      <c r="J62" s="417"/>
      <c r="K62" s="81"/>
      <c r="L62" s="504">
        <f>ROUND((L38+L41+L44+L47+L50+L51+L53+L60),2)</f>
        <v>0</v>
      </c>
      <c r="M62" s="504"/>
      <c r="N62" s="504"/>
      <c r="O62" s="504"/>
      <c r="P62" s="81"/>
      <c r="Q62" s="504">
        <f>ROUND((Q38+Q41+Q44+Q47+Q50+Q51+Q55+Q60),2)</f>
        <v>0</v>
      </c>
      <c r="R62" s="504"/>
      <c r="S62" s="504"/>
      <c r="T62" s="504"/>
      <c r="U62" s="34"/>
      <c r="V62" s="504">
        <f>ROUND((V38+V41+V44+V47+V50+V51+V57+V60),2)</f>
        <v>0</v>
      </c>
      <c r="W62" s="504"/>
      <c r="X62" s="504"/>
      <c r="Y62" s="504"/>
    </row>
    <row r="63" spans="1:54" s="222" customFormat="1" ht="4.5" customHeight="1" x14ac:dyDescent="0.2">
      <c r="A63" s="228"/>
      <c r="B63" s="229"/>
      <c r="C63" s="229"/>
      <c r="D63" s="229"/>
      <c r="E63" s="229"/>
      <c r="F63" s="229"/>
      <c r="G63" s="229"/>
      <c r="H63" s="229"/>
      <c r="I63" s="229"/>
      <c r="J63" s="229"/>
      <c r="K63" s="81"/>
      <c r="L63" s="81"/>
      <c r="M63" s="81"/>
      <c r="N63" s="81"/>
      <c r="O63" s="81"/>
      <c r="P63" s="81"/>
      <c r="Q63" s="132"/>
      <c r="R63" s="132"/>
      <c r="S63" s="132"/>
      <c r="T63" s="132"/>
      <c r="U63" s="34"/>
      <c r="V63" s="132"/>
      <c r="W63" s="132"/>
      <c r="X63" s="132"/>
      <c r="Y63" s="132"/>
      <c r="Z63" s="102"/>
      <c r="AA63" s="103"/>
      <c r="AB63" s="103"/>
      <c r="AC63" s="103"/>
      <c r="AD63" s="103"/>
      <c r="AE63" s="103"/>
      <c r="AF63" s="103"/>
      <c r="AG63" s="103"/>
      <c r="AH63" s="103"/>
      <c r="AI63" s="103"/>
      <c r="AJ63" s="103"/>
      <c r="AK63" s="103"/>
      <c r="AL63" s="103"/>
      <c r="AM63" s="103"/>
      <c r="AN63" s="103"/>
      <c r="AO63" s="103"/>
      <c r="AP63" s="105"/>
      <c r="AQ63" s="105"/>
      <c r="AR63" s="105"/>
      <c r="AS63" s="105"/>
      <c r="AT63" s="105"/>
      <c r="AU63" s="105"/>
      <c r="AV63" s="105"/>
      <c r="AW63" s="105"/>
      <c r="AX63" s="105"/>
      <c r="AY63" s="105"/>
      <c r="AZ63" s="105"/>
      <c r="BA63" s="105"/>
      <c r="BB63" s="105"/>
    </row>
    <row r="64" spans="1:54" ht="12.75" customHeight="1" thickBot="1" x14ac:dyDescent="0.25">
      <c r="A64" s="228"/>
      <c r="B64" s="13"/>
      <c r="C64" s="229"/>
      <c r="D64" s="229"/>
      <c r="E64" s="229"/>
      <c r="F64" s="229"/>
      <c r="G64" s="229"/>
      <c r="H64" s="229"/>
      <c r="I64" s="229"/>
      <c r="J64" s="229"/>
      <c r="K64" s="229"/>
      <c r="L64" s="81"/>
      <c r="M64" s="81"/>
      <c r="N64" s="81"/>
      <c r="O64" s="81"/>
      <c r="P64" s="81"/>
      <c r="Q64" s="132"/>
      <c r="R64" s="132"/>
      <c r="S64" s="132"/>
      <c r="T64" s="95" t="s">
        <v>194</v>
      </c>
      <c r="U64" s="82" t="s">
        <v>83</v>
      </c>
      <c r="V64" s="419">
        <f>L62+Q62+V62</f>
        <v>0</v>
      </c>
      <c r="W64" s="419"/>
      <c r="X64" s="419"/>
      <c r="Y64" s="419"/>
    </row>
    <row r="65" spans="1:40" ht="4.5" customHeight="1" x14ac:dyDescent="0.2">
      <c r="A65" s="148"/>
      <c r="B65" s="149"/>
      <c r="C65" s="150"/>
      <c r="D65" s="150"/>
      <c r="E65" s="150"/>
      <c r="F65" s="150"/>
      <c r="G65" s="150"/>
      <c r="H65" s="150"/>
      <c r="I65" s="150"/>
      <c r="J65" s="150"/>
      <c r="K65" s="150"/>
      <c r="L65" s="150"/>
      <c r="M65" s="150"/>
      <c r="N65" s="150"/>
      <c r="O65" s="150"/>
      <c r="P65" s="150"/>
      <c r="Q65" s="150"/>
      <c r="R65" s="150"/>
      <c r="S65" s="149"/>
      <c r="T65" s="151"/>
      <c r="U65" s="151"/>
      <c r="V65" s="152"/>
      <c r="W65" s="152"/>
      <c r="X65" s="152"/>
      <c r="Y65" s="152"/>
      <c r="AE65" s="224"/>
      <c r="AF65" s="226"/>
      <c r="AG65" s="226"/>
      <c r="AH65" s="226"/>
      <c r="AI65" s="226"/>
      <c r="AJ65" s="224"/>
      <c r="AK65" s="226"/>
      <c r="AL65" s="226"/>
      <c r="AM65" s="226"/>
      <c r="AN65" s="226"/>
    </row>
    <row r="66" spans="1:40" ht="15" customHeight="1" x14ac:dyDescent="0.2">
      <c r="A66" s="153" t="s">
        <v>264</v>
      </c>
      <c r="B66" s="154"/>
      <c r="C66" s="155"/>
      <c r="D66" s="155"/>
      <c r="E66" s="156"/>
      <c r="F66" s="157"/>
      <c r="G66" s="158"/>
      <c r="H66" s="159"/>
      <c r="I66" s="159"/>
      <c r="J66" s="159"/>
      <c r="K66" s="159"/>
      <c r="L66" s="225"/>
      <c r="M66" s="225"/>
      <c r="N66" s="225"/>
      <c r="O66" s="225"/>
      <c r="P66" s="160"/>
      <c r="Q66" s="225"/>
      <c r="R66" s="225"/>
      <c r="S66" s="225"/>
      <c r="T66" s="225"/>
      <c r="U66" s="161"/>
      <c r="V66" s="225"/>
      <c r="W66" s="225"/>
      <c r="X66" s="225"/>
      <c r="Y66" s="225"/>
    </row>
    <row r="67" spans="1:40" ht="4.5" customHeight="1" x14ac:dyDescent="0.2">
      <c r="A67" s="40"/>
      <c r="B67" s="94"/>
      <c r="C67" s="13"/>
      <c r="D67" s="13"/>
      <c r="E67" s="13"/>
      <c r="F67" s="13"/>
      <c r="G67" s="13"/>
      <c r="H67" s="13"/>
      <c r="I67" s="13"/>
      <c r="J67" s="13"/>
      <c r="K67" s="13"/>
      <c r="L67" s="13"/>
      <c r="M67" s="13"/>
      <c r="N67" s="13"/>
      <c r="O67" s="13"/>
      <c r="P67" s="13"/>
      <c r="Q67" s="13"/>
      <c r="R67" s="13"/>
      <c r="S67" s="94"/>
      <c r="T67" s="36"/>
      <c r="U67" s="36"/>
      <c r="V67" s="226"/>
      <c r="W67" s="226"/>
      <c r="X67" s="226"/>
      <c r="Y67" s="226"/>
      <c r="Z67" s="98"/>
    </row>
    <row r="68" spans="1:40" ht="12.75" customHeight="1" thickBot="1" x14ac:dyDescent="0.25"/>
    <row r="69" spans="1:40" ht="12.75" customHeight="1" thickBot="1" x14ac:dyDescent="0.25">
      <c r="A69" s="35"/>
      <c r="B69" s="13"/>
      <c r="C69" s="13"/>
      <c r="D69" s="13"/>
      <c r="E69" s="13"/>
      <c r="F69" s="13"/>
      <c r="G69" s="13"/>
      <c r="H69" s="13"/>
      <c r="I69" s="13"/>
      <c r="J69" s="95"/>
      <c r="K69" s="127"/>
      <c r="L69" s="127"/>
      <c r="M69" s="127"/>
      <c r="N69" s="127"/>
      <c r="O69" s="127"/>
      <c r="P69" s="127"/>
      <c r="Q69" s="127"/>
      <c r="R69" s="127"/>
      <c r="S69" s="127"/>
      <c r="T69" s="95" t="s">
        <v>125</v>
      </c>
      <c r="U69" s="82" t="s">
        <v>83</v>
      </c>
      <c r="V69" s="423">
        <f>V33+V64</f>
        <v>0</v>
      </c>
      <c r="W69" s="424"/>
      <c r="X69" s="424"/>
      <c r="Y69" s="425"/>
    </row>
    <row r="70" spans="1:40" ht="12.75" customHeight="1" x14ac:dyDescent="0.2">
      <c r="A70" s="128"/>
      <c r="B70" s="47"/>
      <c r="C70" s="47"/>
      <c r="D70" s="47"/>
      <c r="E70" s="47"/>
      <c r="F70" s="47"/>
      <c r="G70" s="47"/>
      <c r="H70" s="47"/>
      <c r="I70" s="47"/>
      <c r="J70" s="129"/>
      <c r="K70" s="130"/>
      <c r="L70" s="130"/>
      <c r="M70" s="130"/>
      <c r="N70" s="130"/>
      <c r="O70" s="130"/>
      <c r="P70" s="130"/>
      <c r="Q70" s="130"/>
      <c r="R70" s="130"/>
      <c r="S70" s="130"/>
      <c r="T70" s="129"/>
      <c r="U70" s="131"/>
      <c r="V70" s="227"/>
      <c r="W70" s="227"/>
      <c r="X70" s="227"/>
      <c r="Y70" s="227"/>
    </row>
    <row r="71" spans="1:40" ht="12.75" customHeight="1" x14ac:dyDescent="0.2">
      <c r="A71" s="128"/>
      <c r="B71" s="47"/>
      <c r="C71" s="47"/>
      <c r="D71" s="47"/>
      <c r="E71" s="47"/>
      <c r="F71" s="47"/>
      <c r="G71" s="47"/>
      <c r="H71" s="47"/>
      <c r="I71" s="47"/>
      <c r="J71" s="129"/>
      <c r="K71" s="130"/>
      <c r="L71" s="130"/>
      <c r="M71" s="130"/>
      <c r="N71" s="130"/>
      <c r="O71" s="130"/>
      <c r="P71" s="130"/>
      <c r="Q71" s="130"/>
      <c r="R71" s="130"/>
      <c r="S71" s="130"/>
      <c r="T71" s="129"/>
      <c r="U71" s="131"/>
      <c r="V71" s="227"/>
      <c r="W71" s="227"/>
      <c r="X71" s="227"/>
      <c r="Y71" s="227"/>
    </row>
    <row r="72" spans="1:40" ht="12.75" customHeight="1" thickBot="1" x14ac:dyDescent="0.25">
      <c r="A72" s="234"/>
      <c r="B72" s="235"/>
      <c r="C72" s="235"/>
      <c r="D72" s="235"/>
      <c r="E72" s="235"/>
      <c r="F72" s="235"/>
      <c r="G72" s="235"/>
      <c r="H72" s="235"/>
      <c r="I72" s="235"/>
      <c r="J72" s="236"/>
      <c r="K72" s="237"/>
      <c r="L72" s="237"/>
      <c r="M72" s="237"/>
      <c r="N72" s="237"/>
      <c r="O72" s="237"/>
      <c r="P72" s="237"/>
      <c r="Q72" s="237"/>
      <c r="R72" s="237"/>
      <c r="S72" s="237"/>
      <c r="T72" s="236"/>
      <c r="U72" s="238"/>
      <c r="V72" s="239"/>
      <c r="W72" s="239"/>
      <c r="X72" s="239"/>
      <c r="Y72" s="239"/>
    </row>
    <row r="73" spans="1:40" ht="12.75" customHeight="1" x14ac:dyDescent="0.2">
      <c r="A73" s="39" t="s">
        <v>77</v>
      </c>
      <c r="B73" s="41"/>
      <c r="C73" s="41"/>
      <c r="D73" s="41"/>
      <c r="E73" s="41"/>
      <c r="F73" s="41"/>
      <c r="G73" s="41"/>
      <c r="H73" s="41"/>
      <c r="I73" s="41"/>
      <c r="J73" s="41"/>
      <c r="K73" s="41"/>
      <c r="L73" s="332" t="str">
        <f>'Change Order'!K61</f>
        <v>2019-SEP</v>
      </c>
      <c r="M73" s="332"/>
      <c r="N73" s="332"/>
      <c r="O73" s="41"/>
      <c r="P73" s="41"/>
      <c r="Q73" s="41"/>
      <c r="R73" s="41"/>
      <c r="S73" s="41"/>
      <c r="T73" s="55"/>
      <c r="U73" s="41"/>
      <c r="V73" s="41"/>
      <c r="W73" s="41"/>
      <c r="X73" s="41"/>
      <c r="Y73" s="75" t="s">
        <v>134</v>
      </c>
    </row>
    <row r="74" spans="1:40" ht="19.5" customHeight="1" x14ac:dyDescent="0.3">
      <c r="A74" s="333" t="s">
        <v>244</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40" ht="16.5" thickBot="1" x14ac:dyDescent="0.3">
      <c r="A75" s="334" t="s">
        <v>39</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40" ht="4.5" customHeight="1" x14ac:dyDescent="0.2">
      <c r="A76" s="56"/>
      <c r="B76" s="56"/>
      <c r="C76" s="56"/>
      <c r="D76" s="56"/>
      <c r="E76" s="56"/>
      <c r="F76" s="56"/>
      <c r="G76" s="56"/>
      <c r="H76" s="56"/>
      <c r="I76" s="56"/>
      <c r="J76" s="56"/>
      <c r="K76" s="56"/>
      <c r="L76" s="56"/>
      <c r="M76" s="56"/>
      <c r="N76" s="56"/>
      <c r="O76" s="56"/>
      <c r="P76" s="56"/>
      <c r="Q76" s="56"/>
      <c r="R76" s="56"/>
      <c r="S76" s="56"/>
      <c r="T76" s="56"/>
      <c r="U76" s="55"/>
      <c r="V76" s="55"/>
      <c r="W76" s="55"/>
      <c r="X76" s="55"/>
      <c r="Y76" s="13"/>
    </row>
    <row r="77" spans="1:40" ht="12" customHeight="1" x14ac:dyDescent="0.2">
      <c r="A77" s="402" t="s">
        <v>51</v>
      </c>
      <c r="B77" s="402"/>
      <c r="C77" s="402"/>
      <c r="D77" s="402"/>
      <c r="E77" s="402"/>
      <c r="F77" s="402"/>
      <c r="G77" s="402"/>
      <c r="H77" s="402"/>
      <c r="I77" s="402"/>
      <c r="J77" s="402"/>
      <c r="K77" s="402"/>
      <c r="L77" s="402"/>
      <c r="M77" s="55"/>
      <c r="N77" s="391" t="s">
        <v>224</v>
      </c>
      <c r="O77" s="391"/>
      <c r="P77" s="391"/>
      <c r="Q77" s="391"/>
      <c r="R77" s="391"/>
      <c r="S77" s="391"/>
      <c r="T77" s="391"/>
      <c r="U77" s="391"/>
      <c r="V77" s="391"/>
      <c r="W77" s="391"/>
      <c r="X77" s="391"/>
      <c r="Y77" s="391"/>
    </row>
    <row r="78" spans="1:40" ht="15.75" customHeight="1" x14ac:dyDescent="0.2">
      <c r="A78" s="28"/>
      <c r="B78" s="456">
        <f>B5</f>
        <v>0</v>
      </c>
      <c r="C78" s="456"/>
      <c r="D78" s="456"/>
      <c r="E78" s="456"/>
      <c r="F78" s="456"/>
      <c r="G78" s="456"/>
      <c r="H78" s="456"/>
      <c r="I78" s="456"/>
      <c r="J78" s="456"/>
      <c r="K78" s="456"/>
      <c r="L78" s="456"/>
      <c r="M78" s="40"/>
      <c r="N78" s="40"/>
      <c r="O78" s="40"/>
      <c r="P78" s="223"/>
      <c r="Q78" s="454">
        <f>Q5</f>
        <v>0</v>
      </c>
      <c r="R78" s="454"/>
      <c r="S78" s="454"/>
      <c r="T78" s="454"/>
      <c r="U78" s="454">
        <f>U5</f>
        <v>0</v>
      </c>
      <c r="V78" s="454"/>
      <c r="W78" s="454">
        <f>W5</f>
        <v>0</v>
      </c>
      <c r="X78" s="454"/>
      <c r="Y78" s="454"/>
    </row>
    <row r="79" spans="1:40" ht="15.75" customHeight="1" x14ac:dyDescent="0.2">
      <c r="A79" s="14"/>
      <c r="B79" s="452">
        <f>B6</f>
        <v>0</v>
      </c>
      <c r="C79" s="452"/>
      <c r="D79" s="452"/>
      <c r="E79" s="452"/>
      <c r="F79" s="452"/>
      <c r="G79" s="452"/>
      <c r="H79" s="452"/>
      <c r="I79" s="452"/>
      <c r="J79" s="452"/>
      <c r="K79" s="452"/>
      <c r="L79" s="452"/>
      <c r="M79" s="40"/>
      <c r="N79" s="391"/>
      <c r="O79" s="391"/>
      <c r="P79" s="391"/>
      <c r="Q79" s="405" t="s">
        <v>20</v>
      </c>
      <c r="R79" s="405"/>
      <c r="S79" s="405"/>
      <c r="T79" s="405"/>
      <c r="U79" s="405" t="s">
        <v>21</v>
      </c>
      <c r="V79" s="405"/>
      <c r="W79" s="405" t="s">
        <v>40</v>
      </c>
      <c r="X79" s="405"/>
      <c r="Y79" s="405"/>
    </row>
    <row r="80" spans="1:40" ht="15.75" customHeight="1" x14ac:dyDescent="0.2">
      <c r="A80" s="489" t="s">
        <v>120</v>
      </c>
      <c r="B80" s="489"/>
      <c r="C80" s="489"/>
      <c r="D80" s="489"/>
      <c r="E80" s="490"/>
      <c r="F80" s="490"/>
      <c r="G80" s="490"/>
      <c r="H80" s="490"/>
      <c r="I80" s="490"/>
      <c r="J80" s="490"/>
      <c r="K80" s="490"/>
      <c r="L80" s="490"/>
      <c r="M80" s="40"/>
      <c r="N80" s="391" t="s">
        <v>79</v>
      </c>
      <c r="O80" s="391"/>
      <c r="P80" s="391"/>
      <c r="Q80" s="391"/>
      <c r="R80" s="491">
        <f>R7</f>
        <v>0</v>
      </c>
      <c r="S80" s="492"/>
      <c r="T80" s="492"/>
      <c r="U80" s="455">
        <f>U78</f>
        <v>0</v>
      </c>
      <c r="V80" s="455"/>
      <c r="W80" s="455">
        <f>W78</f>
        <v>0</v>
      </c>
      <c r="X80" s="455"/>
      <c r="Y80" s="455"/>
    </row>
    <row r="81" spans="1:25" ht="12" customHeight="1" x14ac:dyDescent="0.2">
      <c r="A81" s="391" t="s">
        <v>178</v>
      </c>
      <c r="B81" s="391"/>
      <c r="C81" s="391"/>
      <c r="D81" s="391"/>
      <c r="E81" s="391"/>
      <c r="F81" s="391"/>
      <c r="G81" s="391"/>
      <c r="H81" s="391"/>
      <c r="I81" s="391"/>
      <c r="J81" s="391"/>
      <c r="K81" s="391"/>
      <c r="L81" s="391"/>
      <c r="M81" s="40"/>
      <c r="N81" s="40"/>
      <c r="O81" s="40"/>
      <c r="P81" s="40"/>
      <c r="Q81" s="40"/>
      <c r="R81" s="405" t="s">
        <v>94</v>
      </c>
      <c r="S81" s="405"/>
      <c r="T81" s="405"/>
      <c r="U81" s="405" t="s">
        <v>21</v>
      </c>
      <c r="V81" s="405"/>
      <c r="W81" s="405" t="s">
        <v>40</v>
      </c>
      <c r="X81" s="405"/>
      <c r="Y81" s="405"/>
    </row>
    <row r="82" spans="1:25" ht="15.75" customHeight="1" x14ac:dyDescent="0.2">
      <c r="A82" s="223"/>
      <c r="B82" s="369"/>
      <c r="C82" s="369"/>
      <c r="D82" s="369"/>
      <c r="E82" s="369"/>
      <c r="F82" s="369"/>
      <c r="G82" s="369"/>
      <c r="H82" s="369"/>
      <c r="I82" s="369"/>
      <c r="J82" s="369"/>
      <c r="K82" s="369"/>
      <c r="L82" s="369"/>
      <c r="M82" s="40"/>
      <c r="N82" s="257" t="s">
        <v>235</v>
      </c>
      <c r="O82" s="257"/>
      <c r="P82" s="257"/>
      <c r="Q82" s="447">
        <f>Q9</f>
        <v>0</v>
      </c>
      <c r="R82" s="498"/>
      <c r="S82" s="498"/>
      <c r="T82" s="498"/>
      <c r="U82" s="498"/>
      <c r="V82" s="498"/>
      <c r="W82" s="498"/>
      <c r="X82" s="498"/>
      <c r="Y82" s="498"/>
    </row>
    <row r="83" spans="1:25" ht="8.2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8"/>
    </row>
    <row r="84" spans="1:25" ht="15" customHeight="1" x14ac:dyDescent="0.2">
      <c r="A84" s="153" t="s">
        <v>295</v>
      </c>
      <c r="B84" s="154"/>
      <c r="C84" s="155"/>
      <c r="D84" s="155"/>
      <c r="E84" s="156"/>
      <c r="F84" s="157"/>
      <c r="G84" s="158"/>
      <c r="H84" s="159"/>
      <c r="I84" s="159"/>
      <c r="J84" s="159"/>
      <c r="K84" s="159"/>
      <c r="L84" s="258"/>
      <c r="M84" s="258"/>
      <c r="N84" s="258"/>
      <c r="O84" s="258"/>
      <c r="P84" s="160"/>
      <c r="Q84" s="258"/>
      <c r="R84" s="258"/>
      <c r="S84" s="258"/>
      <c r="T84" s="258"/>
      <c r="U84" s="161"/>
      <c r="V84" s="258"/>
      <c r="W84" s="258"/>
      <c r="X84" s="258"/>
      <c r="Y84" s="258"/>
    </row>
    <row r="85" spans="1:25" ht="9" customHeight="1" x14ac:dyDescent="0.2">
      <c r="A85" s="39"/>
      <c r="B85" s="39"/>
      <c r="C85" s="39"/>
      <c r="D85" s="39"/>
      <c r="E85" s="39"/>
      <c r="F85" s="39"/>
      <c r="G85" s="39"/>
      <c r="H85" s="39"/>
      <c r="I85" s="39"/>
      <c r="J85" s="39"/>
      <c r="K85" s="39"/>
      <c r="L85" s="39"/>
      <c r="M85" s="39"/>
      <c r="N85" s="39"/>
      <c r="O85" s="39"/>
      <c r="P85" s="39"/>
      <c r="Q85" s="39"/>
      <c r="R85" s="39"/>
      <c r="S85" s="39"/>
      <c r="T85" s="39"/>
      <c r="U85" s="39"/>
      <c r="V85" s="39"/>
      <c r="W85" s="39"/>
      <c r="X85" s="39"/>
      <c r="Y85" s="39"/>
    </row>
    <row r="86" spans="1:25" ht="21" customHeight="1" x14ac:dyDescent="0.2">
      <c r="A86" s="478" t="s">
        <v>236</v>
      </c>
      <c r="B86" s="478"/>
      <c r="C86" s="478"/>
      <c r="D86" s="478"/>
      <c r="E86" s="478"/>
      <c r="F86" s="185"/>
      <c r="G86" s="111"/>
      <c r="H86" s="479" t="s">
        <v>46</v>
      </c>
      <c r="I86" s="485"/>
      <c r="J86" s="485"/>
      <c r="K86" s="485"/>
      <c r="L86" s="486"/>
      <c r="M86" s="479" t="s">
        <v>181</v>
      </c>
      <c r="N86" s="485"/>
      <c r="O86" s="485"/>
      <c r="P86" s="485"/>
      <c r="Q86" s="486"/>
      <c r="R86" s="479" t="s">
        <v>52</v>
      </c>
      <c r="S86" s="480"/>
      <c r="T86" s="480"/>
      <c r="U86" s="480"/>
      <c r="V86" s="479" t="s">
        <v>45</v>
      </c>
      <c r="W86" s="480"/>
      <c r="X86" s="480"/>
      <c r="Y86" s="480"/>
    </row>
    <row r="87" spans="1:25" ht="12" customHeight="1" x14ac:dyDescent="0.2">
      <c r="A87" s="441" t="s">
        <v>237</v>
      </c>
      <c r="B87" s="441"/>
      <c r="C87" s="441"/>
      <c r="D87" s="441"/>
      <c r="E87" s="441"/>
      <c r="F87" s="432" t="s">
        <v>42</v>
      </c>
      <c r="G87" s="430"/>
      <c r="H87" s="432" t="s">
        <v>43</v>
      </c>
      <c r="I87" s="472"/>
      <c r="J87" s="432" t="s">
        <v>44</v>
      </c>
      <c r="K87" s="487"/>
      <c r="L87" s="472"/>
      <c r="M87" s="432" t="s">
        <v>43</v>
      </c>
      <c r="N87" s="472"/>
      <c r="O87" s="432" t="s">
        <v>44</v>
      </c>
      <c r="P87" s="487"/>
      <c r="Q87" s="472"/>
      <c r="R87" s="432" t="s">
        <v>43</v>
      </c>
      <c r="S87" s="472"/>
      <c r="T87" s="432" t="s">
        <v>44</v>
      </c>
      <c r="U87" s="441"/>
      <c r="V87" s="432" t="s">
        <v>43</v>
      </c>
      <c r="W87" s="472"/>
      <c r="X87" s="432" t="s">
        <v>44</v>
      </c>
      <c r="Y87" s="441"/>
    </row>
    <row r="88" spans="1:25" ht="12" customHeight="1" x14ac:dyDescent="0.2">
      <c r="A88" s="464"/>
      <c r="B88" s="464"/>
      <c r="C88" s="464"/>
      <c r="D88" s="464"/>
      <c r="E88" s="464"/>
      <c r="F88" s="493"/>
      <c r="G88" s="494"/>
      <c r="H88" s="495"/>
      <c r="I88" s="496"/>
      <c r="J88" s="470">
        <f t="shared" ref="J88:J113" si="0">ROUND((F88*H88),2)</f>
        <v>0</v>
      </c>
      <c r="K88" s="470"/>
      <c r="L88" s="470"/>
      <c r="M88" s="495"/>
      <c r="N88" s="496"/>
      <c r="O88" s="470">
        <f t="shared" ref="O88:O113" si="1">ROUND((F88*M88),2)</f>
        <v>0</v>
      </c>
      <c r="P88" s="470"/>
      <c r="Q88" s="470"/>
      <c r="R88" s="495"/>
      <c r="S88" s="496"/>
      <c r="T88" s="497">
        <f t="shared" ref="T88:T113" si="2">ROUND((F88*R88),2)</f>
        <v>0</v>
      </c>
      <c r="U88" s="497"/>
      <c r="V88" s="495"/>
      <c r="W88" s="496"/>
      <c r="X88" s="497">
        <f t="shared" ref="X88:X113" si="3">ROUND((F88*V88),2)</f>
        <v>0</v>
      </c>
      <c r="Y88" s="497"/>
    </row>
    <row r="89" spans="1:25" ht="12" customHeight="1" x14ac:dyDescent="0.2">
      <c r="A89" s="464"/>
      <c r="B89" s="464"/>
      <c r="C89" s="464"/>
      <c r="D89" s="464"/>
      <c r="E89" s="464"/>
      <c r="F89" s="493"/>
      <c r="G89" s="494"/>
      <c r="H89" s="499"/>
      <c r="I89" s="500"/>
      <c r="J89" s="470">
        <f t="shared" si="0"/>
        <v>0</v>
      </c>
      <c r="K89" s="470"/>
      <c r="L89" s="470"/>
      <c r="M89" s="495"/>
      <c r="N89" s="496"/>
      <c r="O89" s="470">
        <f t="shared" si="1"/>
        <v>0</v>
      </c>
      <c r="P89" s="470"/>
      <c r="Q89" s="470"/>
      <c r="R89" s="495"/>
      <c r="S89" s="496"/>
      <c r="T89" s="497">
        <f t="shared" si="2"/>
        <v>0</v>
      </c>
      <c r="U89" s="497"/>
      <c r="V89" s="495"/>
      <c r="W89" s="496"/>
      <c r="X89" s="497">
        <f t="shared" si="3"/>
        <v>0</v>
      </c>
      <c r="Y89" s="497"/>
    </row>
    <row r="90" spans="1:25" ht="12" customHeight="1" x14ac:dyDescent="0.2">
      <c r="A90" s="464"/>
      <c r="B90" s="464"/>
      <c r="C90" s="464"/>
      <c r="D90" s="464"/>
      <c r="E90" s="464"/>
      <c r="F90" s="493"/>
      <c r="G90" s="494"/>
      <c r="H90" s="499"/>
      <c r="I90" s="500"/>
      <c r="J90" s="470">
        <f t="shared" si="0"/>
        <v>0</v>
      </c>
      <c r="K90" s="470"/>
      <c r="L90" s="470"/>
      <c r="M90" s="495"/>
      <c r="N90" s="496"/>
      <c r="O90" s="470">
        <f t="shared" si="1"/>
        <v>0</v>
      </c>
      <c r="P90" s="470"/>
      <c r="Q90" s="470"/>
      <c r="R90" s="495"/>
      <c r="S90" s="496"/>
      <c r="T90" s="497">
        <f t="shared" si="2"/>
        <v>0</v>
      </c>
      <c r="U90" s="497"/>
      <c r="V90" s="495"/>
      <c r="W90" s="496"/>
      <c r="X90" s="497">
        <f t="shared" si="3"/>
        <v>0</v>
      </c>
      <c r="Y90" s="497"/>
    </row>
    <row r="91" spans="1:25" ht="12" customHeight="1" x14ac:dyDescent="0.2">
      <c r="A91" s="464"/>
      <c r="B91" s="464"/>
      <c r="C91" s="464"/>
      <c r="D91" s="464"/>
      <c r="E91" s="464"/>
      <c r="F91" s="493"/>
      <c r="G91" s="494"/>
      <c r="H91" s="499"/>
      <c r="I91" s="500"/>
      <c r="J91" s="470">
        <f t="shared" si="0"/>
        <v>0</v>
      </c>
      <c r="K91" s="470"/>
      <c r="L91" s="470"/>
      <c r="M91" s="495"/>
      <c r="N91" s="496"/>
      <c r="O91" s="470">
        <f t="shared" si="1"/>
        <v>0</v>
      </c>
      <c r="P91" s="470"/>
      <c r="Q91" s="470"/>
      <c r="R91" s="495"/>
      <c r="S91" s="496"/>
      <c r="T91" s="497">
        <f t="shared" si="2"/>
        <v>0</v>
      </c>
      <c r="U91" s="497"/>
      <c r="V91" s="495"/>
      <c r="W91" s="496"/>
      <c r="X91" s="497">
        <f t="shared" si="3"/>
        <v>0</v>
      </c>
      <c r="Y91" s="497"/>
    </row>
    <row r="92" spans="1:25" ht="12" customHeight="1" x14ac:dyDescent="0.2">
      <c r="A92" s="464"/>
      <c r="B92" s="464"/>
      <c r="C92" s="464"/>
      <c r="D92" s="464"/>
      <c r="E92" s="464"/>
      <c r="F92" s="493"/>
      <c r="G92" s="494"/>
      <c r="H92" s="499"/>
      <c r="I92" s="500"/>
      <c r="J92" s="470">
        <f t="shared" si="0"/>
        <v>0</v>
      </c>
      <c r="K92" s="470"/>
      <c r="L92" s="470"/>
      <c r="M92" s="495"/>
      <c r="N92" s="496"/>
      <c r="O92" s="470">
        <f t="shared" si="1"/>
        <v>0</v>
      </c>
      <c r="P92" s="470"/>
      <c r="Q92" s="470"/>
      <c r="R92" s="495"/>
      <c r="S92" s="496"/>
      <c r="T92" s="497">
        <f t="shared" si="2"/>
        <v>0</v>
      </c>
      <c r="U92" s="497"/>
      <c r="V92" s="495"/>
      <c r="W92" s="496"/>
      <c r="X92" s="497">
        <f t="shared" si="3"/>
        <v>0</v>
      </c>
      <c r="Y92" s="497"/>
    </row>
    <row r="93" spans="1:25" ht="12" customHeight="1" x14ac:dyDescent="0.2">
      <c r="A93" s="464"/>
      <c r="B93" s="464"/>
      <c r="C93" s="464"/>
      <c r="D93" s="464"/>
      <c r="E93" s="464"/>
      <c r="F93" s="493"/>
      <c r="G93" s="494"/>
      <c r="H93" s="499"/>
      <c r="I93" s="500"/>
      <c r="J93" s="470">
        <f t="shared" si="0"/>
        <v>0</v>
      </c>
      <c r="K93" s="470"/>
      <c r="L93" s="470"/>
      <c r="M93" s="495"/>
      <c r="N93" s="496"/>
      <c r="O93" s="470">
        <f t="shared" si="1"/>
        <v>0</v>
      </c>
      <c r="P93" s="470"/>
      <c r="Q93" s="470"/>
      <c r="R93" s="495"/>
      <c r="S93" s="496"/>
      <c r="T93" s="497">
        <f t="shared" si="2"/>
        <v>0</v>
      </c>
      <c r="U93" s="497"/>
      <c r="V93" s="495"/>
      <c r="W93" s="496"/>
      <c r="X93" s="497">
        <f t="shared" si="3"/>
        <v>0</v>
      </c>
      <c r="Y93" s="497"/>
    </row>
    <row r="94" spans="1:25" ht="12" customHeight="1" x14ac:dyDescent="0.2">
      <c r="A94" s="464"/>
      <c r="B94" s="464"/>
      <c r="C94" s="464"/>
      <c r="D94" s="464"/>
      <c r="E94" s="464"/>
      <c r="F94" s="493"/>
      <c r="G94" s="494"/>
      <c r="H94" s="499"/>
      <c r="I94" s="500"/>
      <c r="J94" s="470">
        <f t="shared" si="0"/>
        <v>0</v>
      </c>
      <c r="K94" s="470"/>
      <c r="L94" s="470"/>
      <c r="M94" s="495"/>
      <c r="N94" s="496"/>
      <c r="O94" s="470">
        <f t="shared" si="1"/>
        <v>0</v>
      </c>
      <c r="P94" s="470"/>
      <c r="Q94" s="470"/>
      <c r="R94" s="495"/>
      <c r="S94" s="496"/>
      <c r="T94" s="497">
        <f t="shared" si="2"/>
        <v>0</v>
      </c>
      <c r="U94" s="497"/>
      <c r="V94" s="495"/>
      <c r="W94" s="496"/>
      <c r="X94" s="497">
        <f t="shared" si="3"/>
        <v>0</v>
      </c>
      <c r="Y94" s="497"/>
    </row>
    <row r="95" spans="1:25" ht="12" customHeight="1" x14ac:dyDescent="0.2">
      <c r="A95" s="464"/>
      <c r="B95" s="464"/>
      <c r="C95" s="464"/>
      <c r="D95" s="464"/>
      <c r="E95" s="464"/>
      <c r="F95" s="493"/>
      <c r="G95" s="494"/>
      <c r="H95" s="499"/>
      <c r="I95" s="500"/>
      <c r="J95" s="470">
        <f t="shared" si="0"/>
        <v>0</v>
      </c>
      <c r="K95" s="470"/>
      <c r="L95" s="470"/>
      <c r="M95" s="495"/>
      <c r="N95" s="496"/>
      <c r="O95" s="470">
        <f t="shared" si="1"/>
        <v>0</v>
      </c>
      <c r="P95" s="470"/>
      <c r="Q95" s="470"/>
      <c r="R95" s="495"/>
      <c r="S95" s="496"/>
      <c r="T95" s="497">
        <f t="shared" si="2"/>
        <v>0</v>
      </c>
      <c r="U95" s="497"/>
      <c r="V95" s="495"/>
      <c r="W95" s="496"/>
      <c r="X95" s="497">
        <f t="shared" si="3"/>
        <v>0</v>
      </c>
      <c r="Y95" s="497"/>
    </row>
    <row r="96" spans="1:25" ht="12" customHeight="1" x14ac:dyDescent="0.2">
      <c r="A96" s="464"/>
      <c r="B96" s="464"/>
      <c r="C96" s="464"/>
      <c r="D96" s="464"/>
      <c r="E96" s="464"/>
      <c r="F96" s="493"/>
      <c r="G96" s="494"/>
      <c r="H96" s="499"/>
      <c r="I96" s="500"/>
      <c r="J96" s="470">
        <f t="shared" si="0"/>
        <v>0</v>
      </c>
      <c r="K96" s="470"/>
      <c r="L96" s="470"/>
      <c r="M96" s="495"/>
      <c r="N96" s="496"/>
      <c r="O96" s="470">
        <f t="shared" si="1"/>
        <v>0</v>
      </c>
      <c r="P96" s="470"/>
      <c r="Q96" s="470"/>
      <c r="R96" s="495"/>
      <c r="S96" s="496"/>
      <c r="T96" s="497">
        <f t="shared" si="2"/>
        <v>0</v>
      </c>
      <c r="U96" s="497"/>
      <c r="V96" s="495"/>
      <c r="W96" s="496"/>
      <c r="X96" s="497">
        <f t="shared" si="3"/>
        <v>0</v>
      </c>
      <c r="Y96" s="497"/>
    </row>
    <row r="97" spans="1:25" ht="12" customHeight="1" x14ac:dyDescent="0.2">
      <c r="A97" s="471"/>
      <c r="B97" s="471"/>
      <c r="C97" s="471"/>
      <c r="D97" s="471"/>
      <c r="E97" s="471"/>
      <c r="F97" s="493"/>
      <c r="G97" s="494"/>
      <c r="H97" s="495"/>
      <c r="I97" s="496"/>
      <c r="J97" s="470">
        <f t="shared" si="0"/>
        <v>0</v>
      </c>
      <c r="K97" s="470"/>
      <c r="L97" s="470"/>
      <c r="M97" s="495"/>
      <c r="N97" s="496"/>
      <c r="O97" s="470">
        <f t="shared" si="1"/>
        <v>0</v>
      </c>
      <c r="P97" s="470"/>
      <c r="Q97" s="470"/>
      <c r="R97" s="495"/>
      <c r="S97" s="496"/>
      <c r="T97" s="497">
        <f t="shared" si="2"/>
        <v>0</v>
      </c>
      <c r="U97" s="497"/>
      <c r="V97" s="495"/>
      <c r="W97" s="496"/>
      <c r="X97" s="497">
        <f t="shared" si="3"/>
        <v>0</v>
      </c>
      <c r="Y97" s="497"/>
    </row>
    <row r="98" spans="1:25" ht="12" customHeight="1" x14ac:dyDescent="0.2">
      <c r="A98" s="471"/>
      <c r="B98" s="471"/>
      <c r="C98" s="471"/>
      <c r="D98" s="471"/>
      <c r="E98" s="471"/>
      <c r="F98" s="493"/>
      <c r="G98" s="494"/>
      <c r="H98" s="499"/>
      <c r="I98" s="500"/>
      <c r="J98" s="470">
        <f t="shared" si="0"/>
        <v>0</v>
      </c>
      <c r="K98" s="470"/>
      <c r="L98" s="470"/>
      <c r="M98" s="495"/>
      <c r="N98" s="496"/>
      <c r="O98" s="470">
        <f t="shared" si="1"/>
        <v>0</v>
      </c>
      <c r="P98" s="470"/>
      <c r="Q98" s="470"/>
      <c r="R98" s="495"/>
      <c r="S98" s="496"/>
      <c r="T98" s="497">
        <f t="shared" si="2"/>
        <v>0</v>
      </c>
      <c r="U98" s="497"/>
      <c r="V98" s="495"/>
      <c r="W98" s="496"/>
      <c r="X98" s="497">
        <f t="shared" si="3"/>
        <v>0</v>
      </c>
      <c r="Y98" s="497"/>
    </row>
    <row r="99" spans="1:25" ht="12" customHeight="1" x14ac:dyDescent="0.2">
      <c r="A99" s="471"/>
      <c r="B99" s="471"/>
      <c r="C99" s="471"/>
      <c r="D99" s="471"/>
      <c r="E99" s="471"/>
      <c r="F99" s="493"/>
      <c r="G99" s="494"/>
      <c r="H99" s="499"/>
      <c r="I99" s="500"/>
      <c r="J99" s="470">
        <f t="shared" si="0"/>
        <v>0</v>
      </c>
      <c r="K99" s="470"/>
      <c r="L99" s="470"/>
      <c r="M99" s="495"/>
      <c r="N99" s="496"/>
      <c r="O99" s="470">
        <f t="shared" si="1"/>
        <v>0</v>
      </c>
      <c r="P99" s="470"/>
      <c r="Q99" s="470"/>
      <c r="R99" s="495"/>
      <c r="S99" s="496"/>
      <c r="T99" s="497">
        <f t="shared" si="2"/>
        <v>0</v>
      </c>
      <c r="U99" s="497"/>
      <c r="V99" s="495"/>
      <c r="W99" s="496"/>
      <c r="X99" s="497">
        <f t="shared" si="3"/>
        <v>0</v>
      </c>
      <c r="Y99" s="497"/>
    </row>
    <row r="100" spans="1:25" ht="12" customHeight="1" x14ac:dyDescent="0.2">
      <c r="A100" s="471"/>
      <c r="B100" s="471"/>
      <c r="C100" s="471"/>
      <c r="D100" s="471"/>
      <c r="E100" s="471"/>
      <c r="F100" s="493"/>
      <c r="G100" s="494"/>
      <c r="H100" s="499"/>
      <c r="I100" s="500"/>
      <c r="J100" s="470">
        <f t="shared" si="0"/>
        <v>0</v>
      </c>
      <c r="K100" s="470"/>
      <c r="L100" s="470"/>
      <c r="M100" s="495"/>
      <c r="N100" s="496"/>
      <c r="O100" s="470">
        <f t="shared" si="1"/>
        <v>0</v>
      </c>
      <c r="P100" s="470"/>
      <c r="Q100" s="470"/>
      <c r="R100" s="495"/>
      <c r="S100" s="496"/>
      <c r="T100" s="497">
        <f t="shared" si="2"/>
        <v>0</v>
      </c>
      <c r="U100" s="497"/>
      <c r="V100" s="495"/>
      <c r="W100" s="496"/>
      <c r="X100" s="497">
        <f t="shared" si="3"/>
        <v>0</v>
      </c>
      <c r="Y100" s="497"/>
    </row>
    <row r="101" spans="1:25" ht="12" customHeight="1" x14ac:dyDescent="0.2">
      <c r="A101" s="471"/>
      <c r="B101" s="471"/>
      <c r="C101" s="471"/>
      <c r="D101" s="471"/>
      <c r="E101" s="471"/>
      <c r="F101" s="493"/>
      <c r="G101" s="494"/>
      <c r="H101" s="499"/>
      <c r="I101" s="500"/>
      <c r="J101" s="470">
        <f t="shared" si="0"/>
        <v>0</v>
      </c>
      <c r="K101" s="470"/>
      <c r="L101" s="470"/>
      <c r="M101" s="495"/>
      <c r="N101" s="496"/>
      <c r="O101" s="470">
        <f t="shared" si="1"/>
        <v>0</v>
      </c>
      <c r="P101" s="470"/>
      <c r="Q101" s="470"/>
      <c r="R101" s="495"/>
      <c r="S101" s="496"/>
      <c r="T101" s="497">
        <f t="shared" si="2"/>
        <v>0</v>
      </c>
      <c r="U101" s="497"/>
      <c r="V101" s="495"/>
      <c r="W101" s="496"/>
      <c r="X101" s="497">
        <f t="shared" si="3"/>
        <v>0</v>
      </c>
      <c r="Y101" s="497"/>
    </row>
    <row r="102" spans="1:25" ht="12" customHeight="1" x14ac:dyDescent="0.2">
      <c r="A102" s="471"/>
      <c r="B102" s="471"/>
      <c r="C102" s="471"/>
      <c r="D102" s="471"/>
      <c r="E102" s="471"/>
      <c r="F102" s="493"/>
      <c r="G102" s="494"/>
      <c r="H102" s="499"/>
      <c r="I102" s="500"/>
      <c r="J102" s="470">
        <f t="shared" si="0"/>
        <v>0</v>
      </c>
      <c r="K102" s="470"/>
      <c r="L102" s="470"/>
      <c r="M102" s="495"/>
      <c r="N102" s="496"/>
      <c r="O102" s="470">
        <f t="shared" si="1"/>
        <v>0</v>
      </c>
      <c r="P102" s="470"/>
      <c r="Q102" s="470"/>
      <c r="R102" s="495"/>
      <c r="S102" s="496"/>
      <c r="T102" s="497">
        <f t="shared" si="2"/>
        <v>0</v>
      </c>
      <c r="U102" s="497"/>
      <c r="V102" s="495"/>
      <c r="W102" s="496"/>
      <c r="X102" s="497">
        <f t="shared" si="3"/>
        <v>0</v>
      </c>
      <c r="Y102" s="497"/>
    </row>
    <row r="103" spans="1:25" ht="12" customHeight="1" x14ac:dyDescent="0.2">
      <c r="A103" s="471"/>
      <c r="B103" s="471"/>
      <c r="C103" s="471"/>
      <c r="D103" s="471"/>
      <c r="E103" s="471"/>
      <c r="F103" s="493"/>
      <c r="G103" s="494"/>
      <c r="H103" s="499"/>
      <c r="I103" s="500"/>
      <c r="J103" s="470">
        <f t="shared" si="0"/>
        <v>0</v>
      </c>
      <c r="K103" s="470"/>
      <c r="L103" s="470"/>
      <c r="M103" s="495"/>
      <c r="N103" s="496"/>
      <c r="O103" s="470">
        <f t="shared" si="1"/>
        <v>0</v>
      </c>
      <c r="P103" s="470"/>
      <c r="Q103" s="470"/>
      <c r="R103" s="495"/>
      <c r="S103" s="496"/>
      <c r="T103" s="497">
        <f t="shared" si="2"/>
        <v>0</v>
      </c>
      <c r="U103" s="497"/>
      <c r="V103" s="495"/>
      <c r="W103" s="496"/>
      <c r="X103" s="497">
        <f t="shared" si="3"/>
        <v>0</v>
      </c>
      <c r="Y103" s="497"/>
    </row>
    <row r="104" spans="1:25" ht="12" customHeight="1" x14ac:dyDescent="0.2">
      <c r="A104" s="471"/>
      <c r="B104" s="471"/>
      <c r="C104" s="471"/>
      <c r="D104" s="471"/>
      <c r="E104" s="471"/>
      <c r="F104" s="493"/>
      <c r="G104" s="494"/>
      <c r="H104" s="499"/>
      <c r="I104" s="500"/>
      <c r="J104" s="470">
        <f t="shared" si="0"/>
        <v>0</v>
      </c>
      <c r="K104" s="470"/>
      <c r="L104" s="470"/>
      <c r="M104" s="495"/>
      <c r="N104" s="496"/>
      <c r="O104" s="470">
        <f t="shared" si="1"/>
        <v>0</v>
      </c>
      <c r="P104" s="470"/>
      <c r="Q104" s="470"/>
      <c r="R104" s="495"/>
      <c r="S104" s="496"/>
      <c r="T104" s="497">
        <f t="shared" si="2"/>
        <v>0</v>
      </c>
      <c r="U104" s="497"/>
      <c r="V104" s="495"/>
      <c r="W104" s="496"/>
      <c r="X104" s="497">
        <f t="shared" si="3"/>
        <v>0</v>
      </c>
      <c r="Y104" s="497"/>
    </row>
    <row r="105" spans="1:25" ht="12" customHeight="1" x14ac:dyDescent="0.2">
      <c r="A105" s="471"/>
      <c r="B105" s="471"/>
      <c r="C105" s="471"/>
      <c r="D105" s="471"/>
      <c r="E105" s="471"/>
      <c r="F105" s="493"/>
      <c r="G105" s="494"/>
      <c r="H105" s="499"/>
      <c r="I105" s="500"/>
      <c r="J105" s="470">
        <f t="shared" si="0"/>
        <v>0</v>
      </c>
      <c r="K105" s="470"/>
      <c r="L105" s="470"/>
      <c r="M105" s="495"/>
      <c r="N105" s="496"/>
      <c r="O105" s="470">
        <f t="shared" si="1"/>
        <v>0</v>
      </c>
      <c r="P105" s="470"/>
      <c r="Q105" s="470"/>
      <c r="R105" s="495"/>
      <c r="S105" s="496"/>
      <c r="T105" s="497">
        <f t="shared" si="2"/>
        <v>0</v>
      </c>
      <c r="U105" s="497"/>
      <c r="V105" s="495"/>
      <c r="W105" s="496"/>
      <c r="X105" s="497">
        <f t="shared" si="3"/>
        <v>0</v>
      </c>
      <c r="Y105" s="497"/>
    </row>
    <row r="106" spans="1:25" ht="12" customHeight="1" x14ac:dyDescent="0.2">
      <c r="A106" s="471"/>
      <c r="B106" s="471"/>
      <c r="C106" s="471"/>
      <c r="D106" s="471"/>
      <c r="E106" s="471"/>
      <c r="F106" s="493"/>
      <c r="G106" s="494"/>
      <c r="H106" s="499"/>
      <c r="I106" s="500"/>
      <c r="J106" s="470">
        <f t="shared" si="0"/>
        <v>0</v>
      </c>
      <c r="K106" s="470"/>
      <c r="L106" s="470"/>
      <c r="M106" s="495"/>
      <c r="N106" s="496"/>
      <c r="O106" s="470">
        <f t="shared" si="1"/>
        <v>0</v>
      </c>
      <c r="P106" s="470"/>
      <c r="Q106" s="470"/>
      <c r="R106" s="495"/>
      <c r="S106" s="496"/>
      <c r="T106" s="497">
        <f t="shared" si="2"/>
        <v>0</v>
      </c>
      <c r="U106" s="497"/>
      <c r="V106" s="495"/>
      <c r="W106" s="496"/>
      <c r="X106" s="497">
        <f t="shared" si="3"/>
        <v>0</v>
      </c>
      <c r="Y106" s="497"/>
    </row>
    <row r="107" spans="1:25" ht="12" customHeight="1" x14ac:dyDescent="0.2">
      <c r="A107" s="471"/>
      <c r="B107" s="471"/>
      <c r="C107" s="471"/>
      <c r="D107" s="471"/>
      <c r="E107" s="471"/>
      <c r="F107" s="493"/>
      <c r="G107" s="494"/>
      <c r="H107" s="499"/>
      <c r="I107" s="500"/>
      <c r="J107" s="470">
        <f t="shared" si="0"/>
        <v>0</v>
      </c>
      <c r="K107" s="470"/>
      <c r="L107" s="470"/>
      <c r="M107" s="495"/>
      <c r="N107" s="496"/>
      <c r="O107" s="470">
        <f t="shared" si="1"/>
        <v>0</v>
      </c>
      <c r="P107" s="470"/>
      <c r="Q107" s="470"/>
      <c r="R107" s="495"/>
      <c r="S107" s="496"/>
      <c r="T107" s="497">
        <f t="shared" si="2"/>
        <v>0</v>
      </c>
      <c r="U107" s="497"/>
      <c r="V107" s="495"/>
      <c r="W107" s="496"/>
      <c r="X107" s="497">
        <f t="shared" si="3"/>
        <v>0</v>
      </c>
      <c r="Y107" s="497"/>
    </row>
    <row r="108" spans="1:25" ht="12" customHeight="1" x14ac:dyDescent="0.2">
      <c r="A108" s="471"/>
      <c r="B108" s="471"/>
      <c r="C108" s="471"/>
      <c r="D108" s="471"/>
      <c r="E108" s="471"/>
      <c r="F108" s="493"/>
      <c r="G108" s="494"/>
      <c r="H108" s="495"/>
      <c r="I108" s="496"/>
      <c r="J108" s="470">
        <f t="shared" si="0"/>
        <v>0</v>
      </c>
      <c r="K108" s="470"/>
      <c r="L108" s="470"/>
      <c r="M108" s="495"/>
      <c r="N108" s="496"/>
      <c r="O108" s="470">
        <f t="shared" si="1"/>
        <v>0</v>
      </c>
      <c r="P108" s="470"/>
      <c r="Q108" s="470"/>
      <c r="R108" s="495"/>
      <c r="S108" s="496"/>
      <c r="T108" s="497">
        <f t="shared" si="2"/>
        <v>0</v>
      </c>
      <c r="U108" s="497"/>
      <c r="V108" s="495"/>
      <c r="W108" s="496"/>
      <c r="X108" s="497">
        <f t="shared" si="3"/>
        <v>0</v>
      </c>
      <c r="Y108" s="497"/>
    </row>
    <row r="109" spans="1:25" ht="12" customHeight="1" x14ac:dyDescent="0.2">
      <c r="A109" s="471"/>
      <c r="B109" s="471"/>
      <c r="C109" s="471"/>
      <c r="D109" s="471"/>
      <c r="E109" s="471"/>
      <c r="F109" s="493"/>
      <c r="G109" s="494"/>
      <c r="H109" s="499"/>
      <c r="I109" s="500"/>
      <c r="J109" s="470">
        <f t="shared" si="0"/>
        <v>0</v>
      </c>
      <c r="K109" s="470"/>
      <c r="L109" s="470"/>
      <c r="M109" s="495"/>
      <c r="N109" s="496"/>
      <c r="O109" s="470">
        <f t="shared" si="1"/>
        <v>0</v>
      </c>
      <c r="P109" s="470"/>
      <c r="Q109" s="470"/>
      <c r="R109" s="495"/>
      <c r="S109" s="496"/>
      <c r="T109" s="497">
        <f t="shared" si="2"/>
        <v>0</v>
      </c>
      <c r="U109" s="497"/>
      <c r="V109" s="495"/>
      <c r="W109" s="496"/>
      <c r="X109" s="497">
        <f t="shared" si="3"/>
        <v>0</v>
      </c>
      <c r="Y109" s="497"/>
    </row>
    <row r="110" spans="1:25" ht="12" customHeight="1" x14ac:dyDescent="0.2">
      <c r="A110" s="471"/>
      <c r="B110" s="471"/>
      <c r="C110" s="471"/>
      <c r="D110" s="471"/>
      <c r="E110" s="471"/>
      <c r="F110" s="493"/>
      <c r="G110" s="494"/>
      <c r="H110" s="499"/>
      <c r="I110" s="500"/>
      <c r="J110" s="470">
        <f t="shared" si="0"/>
        <v>0</v>
      </c>
      <c r="K110" s="470"/>
      <c r="L110" s="470"/>
      <c r="M110" s="495"/>
      <c r="N110" s="496"/>
      <c r="O110" s="470">
        <f t="shared" si="1"/>
        <v>0</v>
      </c>
      <c r="P110" s="470"/>
      <c r="Q110" s="470"/>
      <c r="R110" s="495"/>
      <c r="S110" s="496"/>
      <c r="T110" s="497">
        <f t="shared" si="2"/>
        <v>0</v>
      </c>
      <c r="U110" s="497"/>
      <c r="V110" s="495"/>
      <c r="W110" s="496"/>
      <c r="X110" s="497">
        <f t="shared" si="3"/>
        <v>0</v>
      </c>
      <c r="Y110" s="497"/>
    </row>
    <row r="111" spans="1:25" ht="12" customHeight="1" x14ac:dyDescent="0.2">
      <c r="A111" s="471"/>
      <c r="B111" s="471"/>
      <c r="C111" s="471"/>
      <c r="D111" s="471"/>
      <c r="E111" s="471"/>
      <c r="F111" s="493"/>
      <c r="G111" s="494"/>
      <c r="H111" s="499"/>
      <c r="I111" s="500"/>
      <c r="J111" s="470">
        <f t="shared" si="0"/>
        <v>0</v>
      </c>
      <c r="K111" s="470"/>
      <c r="L111" s="470"/>
      <c r="M111" s="495"/>
      <c r="N111" s="496"/>
      <c r="O111" s="470">
        <f t="shared" si="1"/>
        <v>0</v>
      </c>
      <c r="P111" s="470"/>
      <c r="Q111" s="470"/>
      <c r="R111" s="495"/>
      <c r="S111" s="496"/>
      <c r="T111" s="497">
        <f t="shared" si="2"/>
        <v>0</v>
      </c>
      <c r="U111" s="497"/>
      <c r="V111" s="495"/>
      <c r="W111" s="496"/>
      <c r="X111" s="497">
        <f t="shared" si="3"/>
        <v>0</v>
      </c>
      <c r="Y111" s="497"/>
    </row>
    <row r="112" spans="1:25" ht="12" customHeight="1" x14ac:dyDescent="0.2">
      <c r="A112" s="471"/>
      <c r="B112" s="471"/>
      <c r="C112" s="471"/>
      <c r="D112" s="471"/>
      <c r="E112" s="471"/>
      <c r="F112" s="493"/>
      <c r="G112" s="494"/>
      <c r="H112" s="499"/>
      <c r="I112" s="500"/>
      <c r="J112" s="470">
        <f t="shared" si="0"/>
        <v>0</v>
      </c>
      <c r="K112" s="470"/>
      <c r="L112" s="470"/>
      <c r="M112" s="495"/>
      <c r="N112" s="496"/>
      <c r="O112" s="470">
        <f t="shared" si="1"/>
        <v>0</v>
      </c>
      <c r="P112" s="470"/>
      <c r="Q112" s="470"/>
      <c r="R112" s="495"/>
      <c r="S112" s="496"/>
      <c r="T112" s="497">
        <f t="shared" si="2"/>
        <v>0</v>
      </c>
      <c r="U112" s="497"/>
      <c r="V112" s="495"/>
      <c r="W112" s="496"/>
      <c r="X112" s="497">
        <f t="shared" si="3"/>
        <v>0</v>
      </c>
      <c r="Y112" s="497"/>
    </row>
    <row r="113" spans="1:25" ht="12" customHeight="1" x14ac:dyDescent="0.2">
      <c r="A113" s="471"/>
      <c r="B113" s="471"/>
      <c r="C113" s="471"/>
      <c r="D113" s="471"/>
      <c r="E113" s="471"/>
      <c r="F113" s="493"/>
      <c r="G113" s="494"/>
      <c r="H113" s="499"/>
      <c r="I113" s="500"/>
      <c r="J113" s="470">
        <f t="shared" si="0"/>
        <v>0</v>
      </c>
      <c r="K113" s="470"/>
      <c r="L113" s="470"/>
      <c r="M113" s="495"/>
      <c r="N113" s="496"/>
      <c r="O113" s="470">
        <f t="shared" si="1"/>
        <v>0</v>
      </c>
      <c r="P113" s="470"/>
      <c r="Q113" s="470"/>
      <c r="R113" s="495"/>
      <c r="S113" s="496"/>
      <c r="T113" s="497">
        <f t="shared" si="2"/>
        <v>0</v>
      </c>
      <c r="U113" s="497"/>
      <c r="V113" s="495"/>
      <c r="W113" s="496"/>
      <c r="X113" s="497">
        <f t="shared" si="3"/>
        <v>0</v>
      </c>
      <c r="Y113" s="497"/>
    </row>
    <row r="114" spans="1:25" ht="12" customHeight="1" x14ac:dyDescent="0.2">
      <c r="A114" s="40"/>
      <c r="B114" s="13"/>
      <c r="E114" s="457">
        <f>SUM(F88:G113)</f>
        <v>0</v>
      </c>
      <c r="F114" s="457"/>
      <c r="G114" s="457"/>
      <c r="H114" s="462">
        <f>SUM(J88:L113)</f>
        <v>0</v>
      </c>
      <c r="I114" s="462"/>
      <c r="J114" s="462"/>
      <c r="K114" s="462"/>
      <c r="L114" s="462"/>
      <c r="M114" s="462">
        <f>SUM(O88:Q113)</f>
        <v>0</v>
      </c>
      <c r="N114" s="462"/>
      <c r="O114" s="462"/>
      <c r="P114" s="462"/>
      <c r="Q114" s="462"/>
      <c r="R114" s="462">
        <f>SUM(T88:U113)</f>
        <v>0</v>
      </c>
      <c r="S114" s="462"/>
      <c r="T114" s="462"/>
      <c r="U114" s="462"/>
      <c r="V114" s="462">
        <f>SUM(X88:Y113)</f>
        <v>0</v>
      </c>
      <c r="W114" s="462"/>
      <c r="X114" s="462"/>
      <c r="Y114" s="462"/>
    </row>
    <row r="115" spans="1:25" ht="7.5" customHeight="1" x14ac:dyDescent="0.2">
      <c r="A115" s="148"/>
      <c r="B115" s="149"/>
      <c r="C115" s="149"/>
      <c r="D115" s="149"/>
      <c r="E115" s="149"/>
      <c r="F115" s="149"/>
      <c r="G115" s="149"/>
      <c r="H115" s="149"/>
      <c r="I115" s="149"/>
      <c r="J115" s="149"/>
      <c r="K115" s="149"/>
      <c r="L115" s="150"/>
      <c r="M115" s="149"/>
      <c r="N115" s="149"/>
      <c r="O115" s="149"/>
      <c r="P115" s="149"/>
      <c r="Q115" s="149"/>
      <c r="R115" s="149"/>
      <c r="S115" s="149"/>
      <c r="T115" s="149"/>
      <c r="U115" s="149"/>
      <c r="V115" s="149"/>
      <c r="W115" s="149"/>
      <c r="X115" s="149"/>
      <c r="Y115" s="149"/>
    </row>
    <row r="116" spans="1:25" ht="15" customHeight="1" x14ac:dyDescent="0.2">
      <c r="A116" s="153" t="s">
        <v>296</v>
      </c>
      <c r="B116" s="154"/>
      <c r="C116" s="155"/>
      <c r="D116" s="155"/>
      <c r="E116" s="156"/>
      <c r="F116" s="157"/>
      <c r="G116" s="158"/>
      <c r="H116" s="159"/>
      <c r="I116" s="159"/>
      <c r="J116" s="159"/>
      <c r="K116" s="159"/>
      <c r="L116" s="225"/>
      <c r="M116" s="225"/>
      <c r="N116" s="225"/>
      <c r="O116" s="225"/>
      <c r="P116" s="160"/>
      <c r="Q116" s="225"/>
      <c r="R116" s="225"/>
      <c r="S116" s="225"/>
      <c r="T116" s="225"/>
      <c r="U116" s="161"/>
      <c r="V116" s="225"/>
      <c r="W116" s="225"/>
      <c r="X116" s="225"/>
      <c r="Y116" s="225"/>
    </row>
    <row r="117" spans="1:25" ht="4.5" customHeight="1" x14ac:dyDescent="0.2">
      <c r="A117" s="40"/>
      <c r="B117" s="94"/>
      <c r="C117" s="94"/>
      <c r="D117" s="94"/>
      <c r="E117" s="94"/>
      <c r="F117" s="94"/>
      <c r="G117" s="94"/>
      <c r="H117" s="94"/>
      <c r="I117" s="94"/>
      <c r="J117" s="94"/>
      <c r="K117" s="94"/>
      <c r="L117" s="41"/>
      <c r="M117" s="94"/>
      <c r="N117" s="94"/>
      <c r="O117" s="94"/>
      <c r="P117" s="94"/>
      <c r="Q117" s="94"/>
      <c r="R117" s="94"/>
      <c r="S117" s="94"/>
      <c r="T117" s="94"/>
      <c r="U117" s="94"/>
      <c r="V117" s="94"/>
      <c r="W117" s="94"/>
      <c r="X117" s="94"/>
      <c r="Y117" s="94"/>
    </row>
    <row r="118" spans="1:25" x14ac:dyDescent="0.2">
      <c r="A118" s="40" t="s">
        <v>103</v>
      </c>
      <c r="C118" s="13"/>
      <c r="D118" s="40"/>
      <c r="E118" s="40"/>
      <c r="F118" s="40"/>
      <c r="G118" s="40"/>
      <c r="H118" s="40"/>
      <c r="I118" s="40"/>
      <c r="J118" s="40"/>
      <c r="K118" s="40"/>
      <c r="L118" s="40"/>
      <c r="M118" s="40"/>
      <c r="N118" s="40"/>
      <c r="O118" s="13"/>
      <c r="P118" s="13"/>
      <c r="Q118" s="13"/>
      <c r="R118" s="13"/>
      <c r="S118" s="94"/>
      <c r="T118" s="38"/>
      <c r="V118" s="460"/>
      <c r="W118" s="460"/>
      <c r="X118" s="460"/>
      <c r="Y118" s="460"/>
    </row>
    <row r="119" spans="1:25" ht="4.5" customHeight="1" x14ac:dyDescent="0.2">
      <c r="A119" s="40"/>
      <c r="C119" s="13"/>
      <c r="D119" s="40"/>
      <c r="E119" s="40"/>
      <c r="F119" s="40"/>
      <c r="G119" s="40"/>
      <c r="H119" s="40"/>
      <c r="I119" s="40"/>
      <c r="J119" s="40"/>
      <c r="K119" s="40"/>
      <c r="L119" s="40"/>
      <c r="M119" s="40"/>
      <c r="N119" s="40"/>
      <c r="O119" s="13"/>
      <c r="P119" s="13"/>
      <c r="Q119" s="13"/>
      <c r="R119" s="13"/>
      <c r="S119" s="94"/>
      <c r="T119" s="38"/>
      <c r="V119" s="226"/>
      <c r="W119" s="226"/>
      <c r="X119" s="226"/>
      <c r="Y119" s="226"/>
    </row>
    <row r="120" spans="1:25" x14ac:dyDescent="0.2">
      <c r="A120" s="94" t="s">
        <v>189</v>
      </c>
      <c r="C120" s="13"/>
      <c r="D120" s="94"/>
      <c r="E120" s="94"/>
      <c r="F120" s="94"/>
      <c r="G120" s="94"/>
      <c r="H120" s="94"/>
      <c r="I120" s="94"/>
      <c r="J120" s="94"/>
      <c r="K120" s="94"/>
      <c r="L120" s="94"/>
      <c r="M120" s="94"/>
      <c r="N120" s="94"/>
      <c r="O120" s="13"/>
      <c r="P120" s="13"/>
      <c r="Q120" s="13"/>
      <c r="R120" s="13"/>
      <c r="S120" s="94"/>
      <c r="T120" s="38"/>
      <c r="V120" s="460"/>
      <c r="W120" s="460"/>
      <c r="X120" s="460"/>
      <c r="Y120" s="460"/>
    </row>
    <row r="121" spans="1:25" ht="4.5" customHeight="1" x14ac:dyDescent="0.2">
      <c r="A121" s="94"/>
      <c r="C121" s="13"/>
      <c r="D121" s="94"/>
      <c r="E121" s="94"/>
      <c r="F121" s="94"/>
      <c r="G121" s="94"/>
      <c r="H121" s="94"/>
      <c r="I121" s="94"/>
      <c r="J121" s="94"/>
      <c r="K121" s="94"/>
      <c r="L121" s="94"/>
      <c r="M121" s="94"/>
      <c r="N121" s="94"/>
      <c r="O121" s="13"/>
      <c r="P121" s="13"/>
      <c r="Q121" s="13"/>
      <c r="R121" s="13"/>
      <c r="S121" s="94"/>
      <c r="T121" s="38"/>
      <c r="V121" s="226"/>
      <c r="W121" s="226"/>
      <c r="X121" s="226"/>
      <c r="Y121" s="226"/>
    </row>
    <row r="122" spans="1:25" x14ac:dyDescent="0.2">
      <c r="A122" s="94" t="s">
        <v>190</v>
      </c>
      <c r="C122" s="13"/>
      <c r="D122" s="94"/>
      <c r="E122" s="94"/>
      <c r="F122" s="94"/>
      <c r="G122" s="94"/>
      <c r="H122" s="94"/>
      <c r="I122" s="94"/>
      <c r="J122" s="94"/>
      <c r="K122" s="94"/>
      <c r="L122" s="94"/>
      <c r="M122" s="94"/>
      <c r="N122" s="94"/>
      <c r="O122" s="13"/>
      <c r="P122" s="13"/>
      <c r="Q122" s="13"/>
      <c r="R122" s="13"/>
      <c r="S122" s="94"/>
      <c r="T122" s="38"/>
      <c r="V122" s="460"/>
      <c r="W122" s="460"/>
      <c r="X122" s="460"/>
      <c r="Y122" s="460"/>
    </row>
    <row r="123" spans="1:25" ht="4.5" customHeight="1" x14ac:dyDescent="0.2">
      <c r="A123" s="94"/>
      <c r="C123" s="13"/>
      <c r="D123" s="94"/>
      <c r="E123" s="94"/>
      <c r="F123" s="94"/>
      <c r="G123" s="94"/>
      <c r="H123" s="94"/>
      <c r="I123" s="94"/>
      <c r="J123" s="94"/>
      <c r="K123" s="94"/>
      <c r="L123" s="94"/>
      <c r="M123" s="94"/>
      <c r="N123" s="94"/>
      <c r="O123" s="13"/>
      <c r="P123" s="13"/>
      <c r="Q123" s="13"/>
      <c r="R123" s="13"/>
      <c r="S123" s="94"/>
      <c r="T123" s="38"/>
      <c r="V123" s="226"/>
      <c r="W123" s="226"/>
      <c r="X123" s="226"/>
      <c r="Y123" s="226"/>
    </row>
    <row r="124" spans="1:25" x14ac:dyDescent="0.2">
      <c r="A124" s="94" t="s">
        <v>167</v>
      </c>
      <c r="C124" s="13"/>
      <c r="D124" s="94"/>
      <c r="E124" s="94"/>
      <c r="F124" s="94"/>
      <c r="G124" s="94"/>
      <c r="H124" s="94"/>
      <c r="I124" s="94"/>
      <c r="J124" s="94"/>
      <c r="K124" s="94"/>
      <c r="L124" s="94"/>
      <c r="M124" s="94"/>
      <c r="N124" s="94"/>
      <c r="O124" s="13"/>
      <c r="P124" s="13"/>
      <c r="Q124" s="13"/>
      <c r="R124" s="13"/>
      <c r="S124" s="94"/>
      <c r="T124" s="38"/>
      <c r="V124" s="460"/>
      <c r="W124" s="460"/>
      <c r="X124" s="460"/>
      <c r="Y124" s="460"/>
    </row>
    <row r="125" spans="1:25" ht="4.5" customHeight="1" x14ac:dyDescent="0.2">
      <c r="A125" s="94"/>
      <c r="C125" s="13"/>
      <c r="D125" s="94"/>
      <c r="E125" s="94"/>
      <c r="F125" s="94"/>
      <c r="G125" s="94"/>
      <c r="H125" s="94"/>
      <c r="I125" s="94"/>
      <c r="J125" s="94"/>
      <c r="K125" s="94"/>
      <c r="L125" s="94"/>
      <c r="M125" s="94"/>
      <c r="N125" s="94"/>
      <c r="O125" s="94"/>
      <c r="P125" s="94"/>
      <c r="Q125" s="94"/>
      <c r="R125" s="40"/>
      <c r="S125" s="94"/>
      <c r="T125" s="94"/>
      <c r="V125" s="36"/>
      <c r="W125" s="226"/>
      <c r="X125" s="226"/>
      <c r="Y125" s="226"/>
    </row>
    <row r="126" spans="1:25" ht="12" customHeight="1" x14ac:dyDescent="0.2">
      <c r="A126" s="94" t="s">
        <v>96</v>
      </c>
      <c r="C126" s="13"/>
      <c r="D126" s="13"/>
      <c r="E126" s="13"/>
      <c r="F126" s="13"/>
      <c r="G126" s="13"/>
      <c r="H126" s="13"/>
      <c r="I126" s="13"/>
      <c r="J126" s="13"/>
      <c r="K126" s="13"/>
      <c r="L126" s="13"/>
      <c r="M126" s="13"/>
      <c r="N126" s="13"/>
      <c r="O126" s="13"/>
      <c r="P126" s="13"/>
      <c r="Q126" s="13"/>
      <c r="R126" s="13"/>
      <c r="S126" s="13"/>
      <c r="T126" s="38"/>
      <c r="V126" s="13"/>
      <c r="W126" s="13"/>
      <c r="X126" s="13"/>
      <c r="Y126" s="13"/>
    </row>
    <row r="127" spans="1:25" x14ac:dyDescent="0.2">
      <c r="A127" s="40"/>
      <c r="B127" s="232" t="s">
        <v>98</v>
      </c>
      <c r="D127" s="230"/>
      <c r="E127" s="230"/>
      <c r="F127" s="230"/>
      <c r="G127" s="230"/>
      <c r="H127" s="230"/>
      <c r="I127" s="230"/>
      <c r="J127" s="230"/>
      <c r="K127" s="67"/>
      <c r="L127" s="66"/>
      <c r="M127" s="42"/>
      <c r="N127" s="13"/>
      <c r="O127" s="13"/>
      <c r="P127" s="13"/>
      <c r="Q127" s="13"/>
      <c r="R127" s="13"/>
      <c r="S127" s="94"/>
      <c r="T127" s="36"/>
      <c r="V127" s="460"/>
      <c r="W127" s="460"/>
      <c r="X127" s="460"/>
      <c r="Y127" s="460"/>
    </row>
    <row r="128" spans="1:25" x14ac:dyDescent="0.2">
      <c r="A128" s="40"/>
      <c r="B128" s="232" t="s">
        <v>99</v>
      </c>
      <c r="D128" s="230"/>
      <c r="E128" s="230"/>
      <c r="F128" s="230"/>
      <c r="G128" s="230"/>
      <c r="H128" s="230"/>
      <c r="I128" s="230"/>
      <c r="J128" s="230"/>
      <c r="K128" s="13"/>
      <c r="L128" s="13"/>
      <c r="M128" s="42"/>
      <c r="N128" s="13"/>
      <c r="O128" s="13"/>
      <c r="P128" s="13"/>
      <c r="Q128" s="13"/>
      <c r="R128" s="13"/>
      <c r="S128" s="94"/>
      <c r="T128" s="110"/>
      <c r="V128" s="461"/>
      <c r="W128" s="461"/>
      <c r="X128" s="461"/>
      <c r="Y128" s="461"/>
    </row>
    <row r="129" spans="1:25" ht="7.5" customHeight="1" x14ac:dyDescent="0.2">
      <c r="A129" s="148"/>
      <c r="B129" s="149"/>
      <c r="C129" s="150"/>
      <c r="D129" s="150"/>
      <c r="E129" s="150"/>
      <c r="F129" s="150"/>
      <c r="G129" s="150"/>
      <c r="H129" s="150"/>
      <c r="I129" s="150"/>
      <c r="J129" s="150"/>
      <c r="K129" s="150"/>
      <c r="L129" s="150"/>
      <c r="M129" s="150"/>
      <c r="N129" s="150"/>
      <c r="O129" s="150"/>
      <c r="P129" s="150"/>
      <c r="Q129" s="150"/>
      <c r="R129" s="150"/>
      <c r="S129" s="149"/>
      <c r="T129" s="151"/>
      <c r="U129" s="151"/>
      <c r="V129" s="152"/>
      <c r="W129" s="152"/>
      <c r="X129" s="152"/>
      <c r="Y129" s="152"/>
    </row>
    <row r="130" spans="1:25" ht="15" customHeight="1" x14ac:dyDescent="0.2">
      <c r="A130" s="153" t="s">
        <v>297</v>
      </c>
      <c r="B130" s="154"/>
      <c r="C130" s="155"/>
      <c r="D130" s="155"/>
      <c r="E130" s="156"/>
      <c r="F130" s="157"/>
      <c r="G130" s="158"/>
      <c r="H130" s="159"/>
      <c r="I130" s="159"/>
      <c r="J130" s="159"/>
      <c r="K130" s="159"/>
      <c r="L130" s="163"/>
      <c r="M130" s="163"/>
      <c r="N130" s="163"/>
      <c r="O130" s="163"/>
      <c r="P130" s="163"/>
      <c r="Q130" s="163"/>
      <c r="R130" s="163"/>
      <c r="S130" s="164"/>
      <c r="T130" s="165"/>
      <c r="U130" s="165"/>
      <c r="V130" s="159"/>
      <c r="W130" s="159"/>
      <c r="X130" s="159"/>
      <c r="Y130" s="159"/>
    </row>
    <row r="131" spans="1:25" ht="4.5" customHeight="1" x14ac:dyDescent="0.2">
      <c r="A131" s="40"/>
      <c r="B131" s="94"/>
      <c r="C131" s="13"/>
      <c r="D131" s="13"/>
      <c r="E131" s="13"/>
      <c r="F131" s="13"/>
      <c r="G131" s="13"/>
      <c r="H131" s="13"/>
      <c r="I131" s="13"/>
      <c r="J131" s="13"/>
      <c r="K131" s="13"/>
      <c r="L131" s="13"/>
      <c r="M131" s="13"/>
      <c r="N131" s="13"/>
      <c r="O131" s="13"/>
      <c r="P131" s="13"/>
      <c r="Q131" s="13"/>
      <c r="R131" s="13"/>
      <c r="S131" s="94"/>
      <c r="T131" s="36"/>
      <c r="U131" s="36"/>
      <c r="V131" s="226"/>
      <c r="W131" s="226"/>
      <c r="X131" s="226"/>
      <c r="Y131" s="226"/>
    </row>
    <row r="132" spans="1:25" x14ac:dyDescent="0.2">
      <c r="A132" s="94" t="s">
        <v>188</v>
      </c>
      <c r="C132" s="13"/>
      <c r="D132" s="94"/>
      <c r="E132" s="94"/>
      <c r="F132" s="94"/>
      <c r="G132" s="94"/>
      <c r="H132" s="94"/>
      <c r="I132" s="94"/>
      <c r="J132" s="94"/>
      <c r="K132" s="94"/>
      <c r="L132" s="94"/>
      <c r="M132" s="94"/>
      <c r="N132" s="36"/>
      <c r="O132" s="13"/>
      <c r="P132" s="13"/>
      <c r="Q132" s="94"/>
      <c r="R132" s="40"/>
      <c r="S132" s="94"/>
      <c r="T132" s="36"/>
      <c r="V132" s="36"/>
      <c r="W132" s="110"/>
      <c r="X132" s="458"/>
      <c r="Y132" s="458"/>
    </row>
    <row r="133" spans="1:25" ht="4.5" customHeight="1" x14ac:dyDescent="0.2">
      <c r="A133" s="94"/>
      <c r="C133" s="13"/>
      <c r="D133" s="13"/>
      <c r="E133" s="13"/>
      <c r="F133" s="13"/>
      <c r="G133" s="13"/>
      <c r="H133" s="13"/>
      <c r="I133" s="13"/>
      <c r="J133" s="13"/>
      <c r="K133" s="13"/>
      <c r="L133" s="13"/>
      <c r="M133" s="13"/>
      <c r="N133" s="13"/>
      <c r="O133" s="13"/>
      <c r="P133" s="13"/>
      <c r="Q133" s="13"/>
      <c r="R133" s="13"/>
      <c r="S133" s="94"/>
      <c r="T133" s="36"/>
      <c r="V133" s="36"/>
      <c r="W133" s="226"/>
      <c r="X133" s="226"/>
      <c r="Y133" s="226"/>
    </row>
    <row r="134" spans="1:25" ht="12" customHeight="1" x14ac:dyDescent="0.2">
      <c r="A134" s="94" t="s">
        <v>180</v>
      </c>
      <c r="C134" s="13"/>
      <c r="D134" s="94"/>
      <c r="E134" s="94"/>
      <c r="F134" s="94"/>
      <c r="G134" s="94"/>
      <c r="H134" s="94"/>
      <c r="I134" s="94"/>
      <c r="J134" s="94"/>
      <c r="K134" s="94"/>
      <c r="L134" s="94"/>
      <c r="M134" s="94"/>
      <c r="N134" s="94"/>
      <c r="O134" s="94"/>
      <c r="P134" s="94"/>
      <c r="Q134" s="94"/>
      <c r="R134" s="94"/>
      <c r="S134" s="94"/>
      <c r="T134" s="94"/>
      <c r="V134" s="94"/>
      <c r="W134" s="39"/>
      <c r="X134" s="39"/>
      <c r="Y134" s="39"/>
    </row>
    <row r="135" spans="1:25" ht="12.75" customHeight="1" x14ac:dyDescent="0.2">
      <c r="A135" s="35"/>
      <c r="B135" s="232" t="s">
        <v>186</v>
      </c>
      <c r="D135" s="13"/>
      <c r="E135" s="35"/>
      <c r="F135" s="35"/>
      <c r="G135" s="35"/>
      <c r="H135" s="35"/>
      <c r="I135" s="35"/>
      <c r="J135" s="35"/>
      <c r="K135" s="35"/>
      <c r="L135" s="35"/>
      <c r="M135" s="42"/>
      <c r="N135" s="13"/>
      <c r="O135" s="13"/>
      <c r="P135" s="13"/>
      <c r="Q135" s="13"/>
      <c r="R135" s="41"/>
      <c r="S135" s="13"/>
      <c r="T135" s="38"/>
      <c r="V135" s="412">
        <f>M114</f>
        <v>0</v>
      </c>
      <c r="W135" s="412"/>
      <c r="X135" s="412"/>
      <c r="Y135" s="412"/>
    </row>
    <row r="136" spans="1:25" ht="12.75" customHeight="1" x14ac:dyDescent="0.2">
      <c r="A136" s="35"/>
      <c r="B136" s="232" t="s">
        <v>177</v>
      </c>
      <c r="D136" s="60"/>
      <c r="E136" s="60"/>
      <c r="F136" s="60"/>
      <c r="G136" s="60"/>
      <c r="H136" s="60"/>
      <c r="I136" s="60"/>
      <c r="J136" s="60"/>
      <c r="K136" s="60"/>
      <c r="L136" s="35"/>
      <c r="M136" s="42"/>
      <c r="N136" s="13"/>
      <c r="O136" s="13"/>
      <c r="P136" s="13"/>
      <c r="Q136" s="13"/>
      <c r="R136" s="41"/>
      <c r="S136" s="39"/>
      <c r="T136" s="39"/>
      <c r="V136" s="460"/>
      <c r="W136" s="460"/>
      <c r="X136" s="460"/>
      <c r="Y136" s="460"/>
    </row>
    <row r="137" spans="1:25" ht="7.5" customHeight="1" thickBot="1" x14ac:dyDescent="0.25">
      <c r="A137" s="71"/>
      <c r="B137" s="71"/>
      <c r="C137" s="71"/>
      <c r="D137" s="71"/>
      <c r="E137" s="71"/>
      <c r="F137" s="71"/>
      <c r="G137" s="71"/>
      <c r="H137" s="71"/>
      <c r="I137" s="71"/>
      <c r="J137" s="71"/>
      <c r="K137" s="71"/>
      <c r="L137" s="71"/>
      <c r="M137" s="71"/>
      <c r="N137" s="71"/>
      <c r="O137" s="71"/>
      <c r="P137" s="71"/>
      <c r="Q137" s="71"/>
      <c r="R137" s="71"/>
      <c r="S137" s="71"/>
      <c r="T137" s="85"/>
      <c r="U137" s="71"/>
      <c r="V137" s="71"/>
      <c r="W137" s="71"/>
      <c r="X137" s="71"/>
      <c r="Y137" s="71"/>
    </row>
    <row r="138" spans="1:25" x14ac:dyDescent="0.2">
      <c r="A138" s="54" t="s">
        <v>77</v>
      </c>
      <c r="B138" s="13"/>
      <c r="C138" s="13"/>
      <c r="D138" s="13"/>
      <c r="E138" s="13"/>
      <c r="F138" s="13"/>
      <c r="G138" s="13"/>
      <c r="H138" s="13"/>
      <c r="I138" s="13"/>
      <c r="J138" s="13"/>
      <c r="K138" s="13"/>
      <c r="L138" s="329" t="str">
        <f>'Change Order'!K61</f>
        <v>2019-SEP</v>
      </c>
      <c r="M138" s="329"/>
      <c r="N138" s="329"/>
      <c r="O138" s="13"/>
      <c r="P138" s="13"/>
      <c r="Q138" s="13"/>
      <c r="R138" s="13"/>
      <c r="S138" s="13"/>
      <c r="T138" s="38"/>
      <c r="U138" s="13"/>
      <c r="V138" s="13"/>
      <c r="W138" s="13"/>
      <c r="X138" s="13"/>
      <c r="Y138" s="72" t="s">
        <v>135</v>
      </c>
    </row>
    <row r="139" spans="1:25" ht="19.5" x14ac:dyDescent="0.3">
      <c r="A139" s="333" t="s">
        <v>245</v>
      </c>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6.5" thickBot="1" x14ac:dyDescent="0.3">
      <c r="A140" s="334" t="s">
        <v>39</v>
      </c>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4.5" customHeight="1" x14ac:dyDescent="0.2">
      <c r="A141" s="56"/>
      <c r="B141" s="56"/>
      <c r="C141" s="56"/>
      <c r="D141" s="56"/>
      <c r="E141" s="56"/>
      <c r="F141" s="56"/>
      <c r="G141" s="56"/>
      <c r="H141" s="56"/>
      <c r="I141" s="56"/>
      <c r="J141" s="56"/>
      <c r="K141" s="56"/>
      <c r="L141" s="56"/>
      <c r="M141" s="56"/>
      <c r="N141" s="56"/>
      <c r="O141" s="56"/>
      <c r="P141" s="56"/>
      <c r="Q141" s="56"/>
      <c r="R141" s="56"/>
      <c r="S141" s="56"/>
      <c r="T141" s="56"/>
      <c r="U141" s="55"/>
      <c r="V141" s="55"/>
      <c r="W141" s="55"/>
      <c r="X141" s="55"/>
      <c r="Y141" s="13"/>
    </row>
    <row r="142" spans="1:25" ht="12" customHeight="1" x14ac:dyDescent="0.2">
      <c r="A142" s="402" t="s">
        <v>51</v>
      </c>
      <c r="B142" s="402"/>
      <c r="C142" s="402"/>
      <c r="D142" s="402"/>
      <c r="E142" s="402"/>
      <c r="F142" s="402"/>
      <c r="G142" s="402"/>
      <c r="H142" s="402"/>
      <c r="I142" s="402"/>
      <c r="J142" s="402"/>
      <c r="K142" s="402"/>
      <c r="L142" s="402"/>
      <c r="M142" s="55"/>
      <c r="N142" s="391" t="s">
        <v>224</v>
      </c>
      <c r="O142" s="391"/>
      <c r="P142" s="391"/>
      <c r="Q142" s="391"/>
      <c r="R142" s="391"/>
      <c r="S142" s="391"/>
      <c r="T142" s="391"/>
      <c r="U142" s="391"/>
      <c r="V142" s="391"/>
      <c r="W142" s="391"/>
      <c r="X142" s="391"/>
      <c r="Y142" s="391"/>
    </row>
    <row r="143" spans="1:25" ht="15.75" customHeight="1" x14ac:dyDescent="0.2">
      <c r="A143" s="28"/>
      <c r="B143" s="456">
        <f>B5</f>
        <v>0</v>
      </c>
      <c r="C143" s="456"/>
      <c r="D143" s="456"/>
      <c r="E143" s="456"/>
      <c r="F143" s="456"/>
      <c r="G143" s="456"/>
      <c r="H143" s="456"/>
      <c r="I143" s="456"/>
      <c r="J143" s="456"/>
      <c r="K143" s="456"/>
      <c r="L143" s="456"/>
      <c r="M143" s="40"/>
      <c r="N143" s="40"/>
      <c r="O143" s="40"/>
      <c r="P143" s="223"/>
      <c r="Q143" s="454">
        <f>Q5</f>
        <v>0</v>
      </c>
      <c r="R143" s="454"/>
      <c r="S143" s="454"/>
      <c r="T143" s="454"/>
      <c r="U143" s="454">
        <f>U5</f>
        <v>0</v>
      </c>
      <c r="V143" s="454"/>
      <c r="W143" s="454">
        <f>W5</f>
        <v>0</v>
      </c>
      <c r="X143" s="454"/>
      <c r="Y143" s="454"/>
    </row>
    <row r="144" spans="1:25" ht="15.75" customHeight="1" x14ac:dyDescent="0.2">
      <c r="A144" s="14"/>
      <c r="B144" s="452">
        <f>B6</f>
        <v>0</v>
      </c>
      <c r="C144" s="452"/>
      <c r="D144" s="452"/>
      <c r="E144" s="452"/>
      <c r="F144" s="452"/>
      <c r="G144" s="452"/>
      <c r="H144" s="452"/>
      <c r="I144" s="452"/>
      <c r="J144" s="452"/>
      <c r="K144" s="452"/>
      <c r="L144" s="452"/>
      <c r="M144" s="40"/>
      <c r="N144" s="391"/>
      <c r="O144" s="391"/>
      <c r="P144" s="391"/>
      <c r="Q144" s="405" t="s">
        <v>20</v>
      </c>
      <c r="R144" s="405"/>
      <c r="S144" s="405"/>
      <c r="T144" s="405"/>
      <c r="U144" s="405" t="s">
        <v>21</v>
      </c>
      <c r="V144" s="405"/>
      <c r="W144" s="405" t="s">
        <v>40</v>
      </c>
      <c r="X144" s="405"/>
      <c r="Y144" s="405"/>
    </row>
    <row r="145" spans="1:25" ht="15.75" customHeight="1" x14ac:dyDescent="0.2">
      <c r="A145" s="489" t="s">
        <v>120</v>
      </c>
      <c r="B145" s="489"/>
      <c r="C145" s="489"/>
      <c r="D145" s="489"/>
      <c r="E145" s="501"/>
      <c r="F145" s="501"/>
      <c r="G145" s="501"/>
      <c r="H145" s="501"/>
      <c r="I145" s="501"/>
      <c r="J145" s="501"/>
      <c r="K145" s="501"/>
      <c r="L145" s="501"/>
      <c r="M145" s="40"/>
      <c r="N145" s="391" t="s">
        <v>79</v>
      </c>
      <c r="O145" s="391"/>
      <c r="P145" s="391"/>
      <c r="Q145" s="391"/>
      <c r="R145" s="491">
        <f>R7</f>
        <v>0</v>
      </c>
      <c r="S145" s="492"/>
      <c r="T145" s="492"/>
      <c r="U145" s="455">
        <f>U143</f>
        <v>0</v>
      </c>
      <c r="V145" s="455"/>
      <c r="W145" s="455">
        <f>W143</f>
        <v>0</v>
      </c>
      <c r="X145" s="455"/>
      <c r="Y145" s="455"/>
    </row>
    <row r="146" spans="1:25" ht="11.25" customHeight="1" x14ac:dyDescent="0.2">
      <c r="A146" s="391" t="s">
        <v>178</v>
      </c>
      <c r="B146" s="391"/>
      <c r="C146" s="391"/>
      <c r="D146" s="391"/>
      <c r="E146" s="391"/>
      <c r="F146" s="391"/>
      <c r="G146" s="391"/>
      <c r="H146" s="391"/>
      <c r="I146" s="391"/>
      <c r="J146" s="391"/>
      <c r="K146" s="391"/>
      <c r="L146" s="391"/>
      <c r="M146" s="40"/>
      <c r="N146" s="40"/>
      <c r="O146" s="40"/>
      <c r="P146" s="40"/>
      <c r="Q146" s="40"/>
      <c r="R146" s="405" t="s">
        <v>94</v>
      </c>
      <c r="S146" s="405"/>
      <c r="T146" s="405"/>
      <c r="U146" s="405" t="s">
        <v>21</v>
      </c>
      <c r="V146" s="405"/>
      <c r="W146" s="405" t="s">
        <v>40</v>
      </c>
      <c r="X146" s="405"/>
      <c r="Y146" s="405"/>
    </row>
    <row r="147" spans="1:25" ht="15.75" customHeight="1" x14ac:dyDescent="0.2">
      <c r="A147" s="223"/>
      <c r="B147" s="369"/>
      <c r="C147" s="369"/>
      <c r="D147" s="369"/>
      <c r="E147" s="369"/>
      <c r="F147" s="369"/>
      <c r="G147" s="369"/>
      <c r="H147" s="369"/>
      <c r="I147" s="369"/>
      <c r="J147" s="369"/>
      <c r="K147" s="369"/>
      <c r="L147" s="369"/>
      <c r="M147" s="40"/>
      <c r="N147" s="257" t="s">
        <v>235</v>
      </c>
      <c r="O147" s="257"/>
      <c r="P147" s="257"/>
      <c r="Q147" s="447">
        <f>Q9</f>
        <v>0</v>
      </c>
      <c r="R147" s="498"/>
      <c r="S147" s="498"/>
      <c r="T147" s="498"/>
      <c r="U147" s="498"/>
      <c r="V147" s="498"/>
      <c r="W147" s="498"/>
      <c r="X147" s="498"/>
      <c r="Y147" s="498"/>
    </row>
    <row r="148" spans="1:25" ht="8.2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8"/>
    </row>
    <row r="149" spans="1:25" ht="15" customHeight="1" x14ac:dyDescent="0.2">
      <c r="A149" s="153" t="s">
        <v>298</v>
      </c>
      <c r="B149" s="154"/>
      <c r="C149" s="155"/>
      <c r="D149" s="155"/>
      <c r="E149" s="156"/>
      <c r="F149" s="157"/>
      <c r="G149" s="158"/>
      <c r="H149" s="159"/>
      <c r="I149" s="159"/>
      <c r="J149" s="159"/>
      <c r="K149" s="159"/>
      <c r="L149" s="258"/>
      <c r="M149" s="258"/>
      <c r="N149" s="258"/>
      <c r="O149" s="258"/>
      <c r="P149" s="160"/>
      <c r="Q149" s="258"/>
      <c r="R149" s="258"/>
      <c r="S149" s="258"/>
      <c r="T149" s="258"/>
      <c r="U149" s="161"/>
      <c r="V149" s="258"/>
      <c r="W149" s="258"/>
      <c r="X149" s="258"/>
      <c r="Y149" s="258"/>
    </row>
    <row r="150" spans="1:25" ht="9" customHeight="1" x14ac:dyDescent="0.2">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row>
    <row r="151" spans="1:25" ht="21" customHeight="1" x14ac:dyDescent="0.2">
      <c r="A151" s="478" t="s">
        <v>236</v>
      </c>
      <c r="B151" s="478"/>
      <c r="C151" s="478"/>
      <c r="D151" s="478"/>
      <c r="E151" s="478"/>
      <c r="F151" s="185"/>
      <c r="G151" s="111"/>
      <c r="H151" s="479" t="s">
        <v>46</v>
      </c>
      <c r="I151" s="485"/>
      <c r="J151" s="485"/>
      <c r="K151" s="485"/>
      <c r="L151" s="486"/>
      <c r="M151" s="479" t="s">
        <v>181</v>
      </c>
      <c r="N151" s="485"/>
      <c r="O151" s="485"/>
      <c r="P151" s="485"/>
      <c r="Q151" s="486"/>
      <c r="R151" s="479" t="s">
        <v>52</v>
      </c>
      <c r="S151" s="480"/>
      <c r="T151" s="480"/>
      <c r="U151" s="480"/>
      <c r="V151" s="479" t="s">
        <v>45</v>
      </c>
      <c r="W151" s="480"/>
      <c r="X151" s="480"/>
      <c r="Y151" s="480"/>
    </row>
    <row r="152" spans="1:25" ht="11.25" customHeight="1" x14ac:dyDescent="0.2">
      <c r="A152" s="441" t="s">
        <v>237</v>
      </c>
      <c r="B152" s="441"/>
      <c r="C152" s="441"/>
      <c r="D152" s="441"/>
      <c r="E152" s="441"/>
      <c r="F152" s="432" t="s">
        <v>42</v>
      </c>
      <c r="G152" s="430"/>
      <c r="H152" s="432" t="s">
        <v>43</v>
      </c>
      <c r="I152" s="472"/>
      <c r="J152" s="432" t="s">
        <v>44</v>
      </c>
      <c r="K152" s="487"/>
      <c r="L152" s="472"/>
      <c r="M152" s="432" t="s">
        <v>43</v>
      </c>
      <c r="N152" s="472"/>
      <c r="O152" s="432" t="s">
        <v>44</v>
      </c>
      <c r="P152" s="487"/>
      <c r="Q152" s="472"/>
      <c r="R152" s="432" t="s">
        <v>43</v>
      </c>
      <c r="S152" s="472"/>
      <c r="T152" s="432" t="s">
        <v>44</v>
      </c>
      <c r="U152" s="441"/>
      <c r="V152" s="432" t="s">
        <v>43</v>
      </c>
      <c r="W152" s="472"/>
      <c r="X152" s="432" t="s">
        <v>44</v>
      </c>
      <c r="Y152" s="441"/>
    </row>
    <row r="153" spans="1:25" ht="12" customHeight="1" x14ac:dyDescent="0.2">
      <c r="A153" s="464"/>
      <c r="B153" s="464"/>
      <c r="C153" s="464"/>
      <c r="D153" s="464"/>
      <c r="E153" s="464"/>
      <c r="F153" s="493"/>
      <c r="G153" s="494"/>
      <c r="H153" s="495"/>
      <c r="I153" s="496"/>
      <c r="J153" s="470">
        <f t="shared" ref="J153:J178" si="4">ROUND((F153*H153),2)</f>
        <v>0</v>
      </c>
      <c r="K153" s="470"/>
      <c r="L153" s="470"/>
      <c r="M153" s="495"/>
      <c r="N153" s="496"/>
      <c r="O153" s="470">
        <f t="shared" ref="O153:O178" si="5">ROUND((F153*M153),2)</f>
        <v>0</v>
      </c>
      <c r="P153" s="470"/>
      <c r="Q153" s="470"/>
      <c r="R153" s="495"/>
      <c r="S153" s="496"/>
      <c r="T153" s="497">
        <f t="shared" ref="T153:T178" si="6">ROUND((F153*R153),2)</f>
        <v>0</v>
      </c>
      <c r="U153" s="497"/>
      <c r="V153" s="495"/>
      <c r="W153" s="496"/>
      <c r="X153" s="497">
        <f t="shared" ref="X153:X178" si="7">ROUND((F153*V153),2)</f>
        <v>0</v>
      </c>
      <c r="Y153" s="497"/>
    </row>
    <row r="154" spans="1:25" ht="12" customHeight="1" x14ac:dyDescent="0.2">
      <c r="A154" s="464"/>
      <c r="B154" s="464"/>
      <c r="C154" s="464"/>
      <c r="D154" s="464"/>
      <c r="E154" s="464"/>
      <c r="F154" s="493"/>
      <c r="G154" s="494"/>
      <c r="H154" s="499"/>
      <c r="I154" s="500"/>
      <c r="J154" s="470">
        <f t="shared" si="4"/>
        <v>0</v>
      </c>
      <c r="K154" s="470"/>
      <c r="L154" s="470"/>
      <c r="M154" s="495"/>
      <c r="N154" s="496"/>
      <c r="O154" s="470">
        <f t="shared" si="5"/>
        <v>0</v>
      </c>
      <c r="P154" s="470"/>
      <c r="Q154" s="470"/>
      <c r="R154" s="495"/>
      <c r="S154" s="496"/>
      <c r="T154" s="497">
        <f t="shared" si="6"/>
        <v>0</v>
      </c>
      <c r="U154" s="497"/>
      <c r="V154" s="495"/>
      <c r="W154" s="496"/>
      <c r="X154" s="497">
        <f t="shared" si="7"/>
        <v>0</v>
      </c>
      <c r="Y154" s="497"/>
    </row>
    <row r="155" spans="1:25" ht="12" customHeight="1" x14ac:dyDescent="0.2">
      <c r="A155" s="464"/>
      <c r="B155" s="464"/>
      <c r="C155" s="464"/>
      <c r="D155" s="464"/>
      <c r="E155" s="464"/>
      <c r="F155" s="493"/>
      <c r="G155" s="494"/>
      <c r="H155" s="499"/>
      <c r="I155" s="500"/>
      <c r="J155" s="470">
        <f t="shared" si="4"/>
        <v>0</v>
      </c>
      <c r="K155" s="470"/>
      <c r="L155" s="470"/>
      <c r="M155" s="495"/>
      <c r="N155" s="496"/>
      <c r="O155" s="470">
        <f t="shared" si="5"/>
        <v>0</v>
      </c>
      <c r="P155" s="470"/>
      <c r="Q155" s="470"/>
      <c r="R155" s="495"/>
      <c r="S155" s="496"/>
      <c r="T155" s="497">
        <f t="shared" si="6"/>
        <v>0</v>
      </c>
      <c r="U155" s="497"/>
      <c r="V155" s="495"/>
      <c r="W155" s="496"/>
      <c r="X155" s="497">
        <f t="shared" si="7"/>
        <v>0</v>
      </c>
      <c r="Y155" s="497"/>
    </row>
    <row r="156" spans="1:25" ht="12" customHeight="1" x14ac:dyDescent="0.2">
      <c r="A156" s="464"/>
      <c r="B156" s="464"/>
      <c r="C156" s="464"/>
      <c r="D156" s="464"/>
      <c r="E156" s="464"/>
      <c r="F156" s="493"/>
      <c r="G156" s="494"/>
      <c r="H156" s="499"/>
      <c r="I156" s="500"/>
      <c r="J156" s="470">
        <f t="shared" si="4"/>
        <v>0</v>
      </c>
      <c r="K156" s="470"/>
      <c r="L156" s="470"/>
      <c r="M156" s="495"/>
      <c r="N156" s="496"/>
      <c r="O156" s="470">
        <f t="shared" si="5"/>
        <v>0</v>
      </c>
      <c r="P156" s="470"/>
      <c r="Q156" s="470"/>
      <c r="R156" s="495"/>
      <c r="S156" s="496"/>
      <c r="T156" s="497">
        <f t="shared" si="6"/>
        <v>0</v>
      </c>
      <c r="U156" s="497"/>
      <c r="V156" s="495"/>
      <c r="W156" s="496"/>
      <c r="X156" s="497">
        <f t="shared" si="7"/>
        <v>0</v>
      </c>
      <c r="Y156" s="497"/>
    </row>
    <row r="157" spans="1:25" ht="12" customHeight="1" x14ac:dyDescent="0.2">
      <c r="A157" s="464"/>
      <c r="B157" s="464"/>
      <c r="C157" s="464"/>
      <c r="D157" s="464"/>
      <c r="E157" s="464"/>
      <c r="F157" s="493"/>
      <c r="G157" s="494"/>
      <c r="H157" s="499"/>
      <c r="I157" s="500"/>
      <c r="J157" s="470">
        <f t="shared" si="4"/>
        <v>0</v>
      </c>
      <c r="K157" s="470"/>
      <c r="L157" s="470"/>
      <c r="M157" s="495"/>
      <c r="N157" s="496"/>
      <c r="O157" s="470">
        <f t="shared" si="5"/>
        <v>0</v>
      </c>
      <c r="P157" s="470"/>
      <c r="Q157" s="470"/>
      <c r="R157" s="495"/>
      <c r="S157" s="496"/>
      <c r="T157" s="497">
        <f t="shared" si="6"/>
        <v>0</v>
      </c>
      <c r="U157" s="497"/>
      <c r="V157" s="495"/>
      <c r="W157" s="496"/>
      <c r="X157" s="497">
        <f t="shared" si="7"/>
        <v>0</v>
      </c>
      <c r="Y157" s="497"/>
    </row>
    <row r="158" spans="1:25" ht="12" customHeight="1" x14ac:dyDescent="0.2">
      <c r="A158" s="464"/>
      <c r="B158" s="464"/>
      <c r="C158" s="464"/>
      <c r="D158" s="464"/>
      <c r="E158" s="464"/>
      <c r="F158" s="493"/>
      <c r="G158" s="494"/>
      <c r="H158" s="499"/>
      <c r="I158" s="500"/>
      <c r="J158" s="470">
        <f t="shared" si="4"/>
        <v>0</v>
      </c>
      <c r="K158" s="470"/>
      <c r="L158" s="470"/>
      <c r="M158" s="495"/>
      <c r="N158" s="496"/>
      <c r="O158" s="470">
        <f t="shared" si="5"/>
        <v>0</v>
      </c>
      <c r="P158" s="470"/>
      <c r="Q158" s="470"/>
      <c r="R158" s="495"/>
      <c r="S158" s="496"/>
      <c r="T158" s="497">
        <f t="shared" si="6"/>
        <v>0</v>
      </c>
      <c r="U158" s="497"/>
      <c r="V158" s="495"/>
      <c r="W158" s="496"/>
      <c r="X158" s="497">
        <f t="shared" si="7"/>
        <v>0</v>
      </c>
      <c r="Y158" s="497"/>
    </row>
    <row r="159" spans="1:25" ht="12" customHeight="1" x14ac:dyDescent="0.2">
      <c r="A159" s="464"/>
      <c r="B159" s="464"/>
      <c r="C159" s="464"/>
      <c r="D159" s="464"/>
      <c r="E159" s="464"/>
      <c r="F159" s="493"/>
      <c r="G159" s="494"/>
      <c r="H159" s="499"/>
      <c r="I159" s="500"/>
      <c r="J159" s="470">
        <f t="shared" si="4"/>
        <v>0</v>
      </c>
      <c r="K159" s="470"/>
      <c r="L159" s="470"/>
      <c r="M159" s="495"/>
      <c r="N159" s="496"/>
      <c r="O159" s="470">
        <f t="shared" si="5"/>
        <v>0</v>
      </c>
      <c r="P159" s="470"/>
      <c r="Q159" s="470"/>
      <c r="R159" s="495"/>
      <c r="S159" s="496"/>
      <c r="T159" s="497">
        <f t="shared" si="6"/>
        <v>0</v>
      </c>
      <c r="U159" s="497"/>
      <c r="V159" s="495"/>
      <c r="W159" s="496"/>
      <c r="X159" s="497">
        <f t="shared" si="7"/>
        <v>0</v>
      </c>
      <c r="Y159" s="497"/>
    </row>
    <row r="160" spans="1:25" ht="12" customHeight="1" x14ac:dyDescent="0.2">
      <c r="A160" s="464"/>
      <c r="B160" s="464"/>
      <c r="C160" s="464"/>
      <c r="D160" s="464"/>
      <c r="E160" s="464"/>
      <c r="F160" s="493"/>
      <c r="G160" s="494"/>
      <c r="H160" s="499"/>
      <c r="I160" s="500"/>
      <c r="J160" s="470">
        <f t="shared" si="4"/>
        <v>0</v>
      </c>
      <c r="K160" s="470"/>
      <c r="L160" s="470"/>
      <c r="M160" s="495"/>
      <c r="N160" s="496"/>
      <c r="O160" s="470">
        <f t="shared" si="5"/>
        <v>0</v>
      </c>
      <c r="P160" s="470"/>
      <c r="Q160" s="470"/>
      <c r="R160" s="495"/>
      <c r="S160" s="496"/>
      <c r="T160" s="497">
        <f t="shared" si="6"/>
        <v>0</v>
      </c>
      <c r="U160" s="497"/>
      <c r="V160" s="495"/>
      <c r="W160" s="496"/>
      <c r="X160" s="497">
        <f t="shared" si="7"/>
        <v>0</v>
      </c>
      <c r="Y160" s="497"/>
    </row>
    <row r="161" spans="1:25" ht="12" customHeight="1" x14ac:dyDescent="0.2">
      <c r="A161" s="464"/>
      <c r="B161" s="464"/>
      <c r="C161" s="464"/>
      <c r="D161" s="464"/>
      <c r="E161" s="464"/>
      <c r="F161" s="493"/>
      <c r="G161" s="494"/>
      <c r="H161" s="499"/>
      <c r="I161" s="500"/>
      <c r="J161" s="470">
        <f t="shared" si="4"/>
        <v>0</v>
      </c>
      <c r="K161" s="470"/>
      <c r="L161" s="470"/>
      <c r="M161" s="495"/>
      <c r="N161" s="496"/>
      <c r="O161" s="470">
        <f t="shared" si="5"/>
        <v>0</v>
      </c>
      <c r="P161" s="470"/>
      <c r="Q161" s="470"/>
      <c r="R161" s="495"/>
      <c r="S161" s="496"/>
      <c r="T161" s="497">
        <f t="shared" si="6"/>
        <v>0</v>
      </c>
      <c r="U161" s="497"/>
      <c r="V161" s="495"/>
      <c r="W161" s="496"/>
      <c r="X161" s="497">
        <f t="shared" si="7"/>
        <v>0</v>
      </c>
      <c r="Y161" s="497"/>
    </row>
    <row r="162" spans="1:25" ht="12" customHeight="1" x14ac:dyDescent="0.2">
      <c r="A162" s="471"/>
      <c r="B162" s="471"/>
      <c r="C162" s="471"/>
      <c r="D162" s="471"/>
      <c r="E162" s="471"/>
      <c r="F162" s="493"/>
      <c r="G162" s="494"/>
      <c r="H162" s="495"/>
      <c r="I162" s="496"/>
      <c r="J162" s="470">
        <f t="shared" si="4"/>
        <v>0</v>
      </c>
      <c r="K162" s="470"/>
      <c r="L162" s="470"/>
      <c r="M162" s="495"/>
      <c r="N162" s="496"/>
      <c r="O162" s="470">
        <f t="shared" si="5"/>
        <v>0</v>
      </c>
      <c r="P162" s="470"/>
      <c r="Q162" s="470"/>
      <c r="R162" s="495"/>
      <c r="S162" s="496"/>
      <c r="T162" s="497">
        <f t="shared" si="6"/>
        <v>0</v>
      </c>
      <c r="U162" s="497"/>
      <c r="V162" s="495"/>
      <c r="W162" s="496"/>
      <c r="X162" s="497">
        <f t="shared" si="7"/>
        <v>0</v>
      </c>
      <c r="Y162" s="497"/>
    </row>
    <row r="163" spans="1:25" ht="12" customHeight="1" x14ac:dyDescent="0.2">
      <c r="A163" s="471"/>
      <c r="B163" s="471"/>
      <c r="C163" s="471"/>
      <c r="D163" s="471"/>
      <c r="E163" s="471"/>
      <c r="F163" s="493"/>
      <c r="G163" s="494"/>
      <c r="H163" s="499"/>
      <c r="I163" s="500"/>
      <c r="J163" s="470">
        <f t="shared" si="4"/>
        <v>0</v>
      </c>
      <c r="K163" s="470"/>
      <c r="L163" s="470"/>
      <c r="M163" s="495"/>
      <c r="N163" s="496"/>
      <c r="O163" s="470">
        <f t="shared" si="5"/>
        <v>0</v>
      </c>
      <c r="P163" s="470"/>
      <c r="Q163" s="470"/>
      <c r="R163" s="495"/>
      <c r="S163" s="496"/>
      <c r="T163" s="497">
        <f t="shared" si="6"/>
        <v>0</v>
      </c>
      <c r="U163" s="497"/>
      <c r="V163" s="495"/>
      <c r="W163" s="496"/>
      <c r="X163" s="497">
        <f t="shared" si="7"/>
        <v>0</v>
      </c>
      <c r="Y163" s="497"/>
    </row>
    <row r="164" spans="1:25" ht="12" customHeight="1" x14ac:dyDescent="0.2">
      <c r="A164" s="471"/>
      <c r="B164" s="471"/>
      <c r="C164" s="471"/>
      <c r="D164" s="471"/>
      <c r="E164" s="471"/>
      <c r="F164" s="493"/>
      <c r="G164" s="494"/>
      <c r="H164" s="499"/>
      <c r="I164" s="500"/>
      <c r="J164" s="470">
        <f t="shared" si="4"/>
        <v>0</v>
      </c>
      <c r="K164" s="470"/>
      <c r="L164" s="470"/>
      <c r="M164" s="495"/>
      <c r="N164" s="496"/>
      <c r="O164" s="470">
        <f t="shared" si="5"/>
        <v>0</v>
      </c>
      <c r="P164" s="470"/>
      <c r="Q164" s="470"/>
      <c r="R164" s="495"/>
      <c r="S164" s="496"/>
      <c r="T164" s="497">
        <f t="shared" si="6"/>
        <v>0</v>
      </c>
      <c r="U164" s="497"/>
      <c r="V164" s="495"/>
      <c r="W164" s="496"/>
      <c r="X164" s="497">
        <f t="shared" si="7"/>
        <v>0</v>
      </c>
      <c r="Y164" s="497"/>
    </row>
    <row r="165" spans="1:25" ht="12" customHeight="1" x14ac:dyDescent="0.2">
      <c r="A165" s="471"/>
      <c r="B165" s="471"/>
      <c r="C165" s="471"/>
      <c r="D165" s="471"/>
      <c r="E165" s="471"/>
      <c r="F165" s="493"/>
      <c r="G165" s="494"/>
      <c r="H165" s="499"/>
      <c r="I165" s="500"/>
      <c r="J165" s="470">
        <f t="shared" si="4"/>
        <v>0</v>
      </c>
      <c r="K165" s="470"/>
      <c r="L165" s="470"/>
      <c r="M165" s="495"/>
      <c r="N165" s="496"/>
      <c r="O165" s="470">
        <f t="shared" si="5"/>
        <v>0</v>
      </c>
      <c r="P165" s="470"/>
      <c r="Q165" s="470"/>
      <c r="R165" s="495"/>
      <c r="S165" s="496"/>
      <c r="T165" s="497">
        <f t="shared" si="6"/>
        <v>0</v>
      </c>
      <c r="U165" s="497"/>
      <c r="V165" s="495"/>
      <c r="W165" s="496"/>
      <c r="X165" s="497">
        <f t="shared" si="7"/>
        <v>0</v>
      </c>
      <c r="Y165" s="497"/>
    </row>
    <row r="166" spans="1:25" ht="12" customHeight="1" x14ac:dyDescent="0.2">
      <c r="A166" s="471"/>
      <c r="B166" s="471"/>
      <c r="C166" s="471"/>
      <c r="D166" s="471"/>
      <c r="E166" s="471"/>
      <c r="F166" s="493"/>
      <c r="G166" s="494"/>
      <c r="H166" s="499"/>
      <c r="I166" s="500"/>
      <c r="J166" s="470">
        <f t="shared" si="4"/>
        <v>0</v>
      </c>
      <c r="K166" s="470"/>
      <c r="L166" s="470"/>
      <c r="M166" s="495"/>
      <c r="N166" s="496"/>
      <c r="O166" s="470">
        <f t="shared" si="5"/>
        <v>0</v>
      </c>
      <c r="P166" s="470"/>
      <c r="Q166" s="470"/>
      <c r="R166" s="495"/>
      <c r="S166" s="496"/>
      <c r="T166" s="497">
        <f t="shared" si="6"/>
        <v>0</v>
      </c>
      <c r="U166" s="497"/>
      <c r="V166" s="495"/>
      <c r="W166" s="496"/>
      <c r="X166" s="497">
        <f t="shared" si="7"/>
        <v>0</v>
      </c>
      <c r="Y166" s="497"/>
    </row>
    <row r="167" spans="1:25" ht="12" customHeight="1" x14ac:dyDescent="0.2">
      <c r="A167" s="471"/>
      <c r="B167" s="471"/>
      <c r="C167" s="471"/>
      <c r="D167" s="471"/>
      <c r="E167" s="471"/>
      <c r="F167" s="493"/>
      <c r="G167" s="494"/>
      <c r="H167" s="499"/>
      <c r="I167" s="500"/>
      <c r="J167" s="470">
        <f t="shared" si="4"/>
        <v>0</v>
      </c>
      <c r="K167" s="470"/>
      <c r="L167" s="470"/>
      <c r="M167" s="495"/>
      <c r="N167" s="496"/>
      <c r="O167" s="470">
        <f t="shared" si="5"/>
        <v>0</v>
      </c>
      <c r="P167" s="470"/>
      <c r="Q167" s="470"/>
      <c r="R167" s="495"/>
      <c r="S167" s="496"/>
      <c r="T167" s="497">
        <f t="shared" si="6"/>
        <v>0</v>
      </c>
      <c r="U167" s="497"/>
      <c r="V167" s="495"/>
      <c r="W167" s="496"/>
      <c r="X167" s="497">
        <f t="shared" si="7"/>
        <v>0</v>
      </c>
      <c r="Y167" s="497"/>
    </row>
    <row r="168" spans="1:25" ht="12" customHeight="1" x14ac:dyDescent="0.2">
      <c r="A168" s="471"/>
      <c r="B168" s="471"/>
      <c r="C168" s="471"/>
      <c r="D168" s="471"/>
      <c r="E168" s="471"/>
      <c r="F168" s="493"/>
      <c r="G168" s="494"/>
      <c r="H168" s="499"/>
      <c r="I168" s="500"/>
      <c r="J168" s="470">
        <f t="shared" si="4"/>
        <v>0</v>
      </c>
      <c r="K168" s="470"/>
      <c r="L168" s="470"/>
      <c r="M168" s="495"/>
      <c r="N168" s="496"/>
      <c r="O168" s="470">
        <f t="shared" si="5"/>
        <v>0</v>
      </c>
      <c r="P168" s="470"/>
      <c r="Q168" s="470"/>
      <c r="R168" s="495"/>
      <c r="S168" s="496"/>
      <c r="T168" s="497">
        <f t="shared" si="6"/>
        <v>0</v>
      </c>
      <c r="U168" s="497"/>
      <c r="V168" s="495"/>
      <c r="W168" s="496"/>
      <c r="X168" s="497">
        <f t="shared" si="7"/>
        <v>0</v>
      </c>
      <c r="Y168" s="497"/>
    </row>
    <row r="169" spans="1:25" ht="12" customHeight="1" x14ac:dyDescent="0.2">
      <c r="A169" s="471"/>
      <c r="B169" s="471"/>
      <c r="C169" s="471"/>
      <c r="D169" s="471"/>
      <c r="E169" s="471"/>
      <c r="F169" s="493"/>
      <c r="G169" s="494"/>
      <c r="H169" s="499"/>
      <c r="I169" s="500"/>
      <c r="J169" s="470">
        <f t="shared" si="4"/>
        <v>0</v>
      </c>
      <c r="K169" s="470"/>
      <c r="L169" s="470"/>
      <c r="M169" s="495"/>
      <c r="N169" s="496"/>
      <c r="O169" s="470">
        <f t="shared" si="5"/>
        <v>0</v>
      </c>
      <c r="P169" s="470"/>
      <c r="Q169" s="470"/>
      <c r="R169" s="495"/>
      <c r="S169" s="496"/>
      <c r="T169" s="497">
        <f t="shared" si="6"/>
        <v>0</v>
      </c>
      <c r="U169" s="497"/>
      <c r="V169" s="495"/>
      <c r="W169" s="496"/>
      <c r="X169" s="497">
        <f t="shared" si="7"/>
        <v>0</v>
      </c>
      <c r="Y169" s="497"/>
    </row>
    <row r="170" spans="1:25" ht="12" customHeight="1" x14ac:dyDescent="0.2">
      <c r="A170" s="471"/>
      <c r="B170" s="471"/>
      <c r="C170" s="471"/>
      <c r="D170" s="471"/>
      <c r="E170" s="471"/>
      <c r="F170" s="493"/>
      <c r="G170" s="494"/>
      <c r="H170" s="499"/>
      <c r="I170" s="500"/>
      <c r="J170" s="470">
        <f t="shared" si="4"/>
        <v>0</v>
      </c>
      <c r="K170" s="470"/>
      <c r="L170" s="470"/>
      <c r="M170" s="495"/>
      <c r="N170" s="496"/>
      <c r="O170" s="470">
        <f t="shared" si="5"/>
        <v>0</v>
      </c>
      <c r="P170" s="470"/>
      <c r="Q170" s="470"/>
      <c r="R170" s="495"/>
      <c r="S170" s="496"/>
      <c r="T170" s="497">
        <f t="shared" si="6"/>
        <v>0</v>
      </c>
      <c r="U170" s="497"/>
      <c r="V170" s="495"/>
      <c r="W170" s="496"/>
      <c r="X170" s="497">
        <f t="shared" si="7"/>
        <v>0</v>
      </c>
      <c r="Y170" s="497"/>
    </row>
    <row r="171" spans="1:25" ht="12" customHeight="1" x14ac:dyDescent="0.2">
      <c r="A171" s="471"/>
      <c r="B171" s="471"/>
      <c r="C171" s="471"/>
      <c r="D171" s="471"/>
      <c r="E171" s="471"/>
      <c r="F171" s="493"/>
      <c r="G171" s="494"/>
      <c r="H171" s="499"/>
      <c r="I171" s="500"/>
      <c r="J171" s="470">
        <f t="shared" si="4"/>
        <v>0</v>
      </c>
      <c r="K171" s="470"/>
      <c r="L171" s="470"/>
      <c r="M171" s="495"/>
      <c r="N171" s="496"/>
      <c r="O171" s="470">
        <f t="shared" si="5"/>
        <v>0</v>
      </c>
      <c r="P171" s="470"/>
      <c r="Q171" s="470"/>
      <c r="R171" s="495"/>
      <c r="S171" s="496"/>
      <c r="T171" s="497">
        <f t="shared" si="6"/>
        <v>0</v>
      </c>
      <c r="U171" s="497"/>
      <c r="V171" s="495"/>
      <c r="W171" s="496"/>
      <c r="X171" s="497">
        <f t="shared" si="7"/>
        <v>0</v>
      </c>
      <c r="Y171" s="497"/>
    </row>
    <row r="172" spans="1:25" ht="12" customHeight="1" x14ac:dyDescent="0.2">
      <c r="A172" s="471"/>
      <c r="B172" s="471"/>
      <c r="C172" s="471"/>
      <c r="D172" s="471"/>
      <c r="E172" s="471"/>
      <c r="F172" s="493"/>
      <c r="G172" s="494"/>
      <c r="H172" s="499"/>
      <c r="I172" s="500"/>
      <c r="J172" s="470">
        <f t="shared" si="4"/>
        <v>0</v>
      </c>
      <c r="K172" s="470"/>
      <c r="L172" s="470"/>
      <c r="M172" s="495"/>
      <c r="N172" s="496"/>
      <c r="O172" s="470">
        <f t="shared" si="5"/>
        <v>0</v>
      </c>
      <c r="P172" s="470"/>
      <c r="Q172" s="470"/>
      <c r="R172" s="495"/>
      <c r="S172" s="496"/>
      <c r="T172" s="497">
        <f t="shared" si="6"/>
        <v>0</v>
      </c>
      <c r="U172" s="497"/>
      <c r="V172" s="495"/>
      <c r="W172" s="496"/>
      <c r="X172" s="497">
        <f t="shared" si="7"/>
        <v>0</v>
      </c>
      <c r="Y172" s="497"/>
    </row>
    <row r="173" spans="1:25" ht="12" customHeight="1" x14ac:dyDescent="0.2">
      <c r="A173" s="471"/>
      <c r="B173" s="471"/>
      <c r="C173" s="471"/>
      <c r="D173" s="471"/>
      <c r="E173" s="471"/>
      <c r="F173" s="493"/>
      <c r="G173" s="494"/>
      <c r="H173" s="495"/>
      <c r="I173" s="496"/>
      <c r="J173" s="470">
        <f t="shared" si="4"/>
        <v>0</v>
      </c>
      <c r="K173" s="470"/>
      <c r="L173" s="470"/>
      <c r="M173" s="495"/>
      <c r="N173" s="496"/>
      <c r="O173" s="470">
        <f t="shared" si="5"/>
        <v>0</v>
      </c>
      <c r="P173" s="470"/>
      <c r="Q173" s="470"/>
      <c r="R173" s="495"/>
      <c r="S173" s="496"/>
      <c r="T173" s="497">
        <f t="shared" si="6"/>
        <v>0</v>
      </c>
      <c r="U173" s="497"/>
      <c r="V173" s="495"/>
      <c r="W173" s="496"/>
      <c r="X173" s="497">
        <f t="shared" si="7"/>
        <v>0</v>
      </c>
      <c r="Y173" s="497"/>
    </row>
    <row r="174" spans="1:25" ht="12" customHeight="1" x14ac:dyDescent="0.2">
      <c r="A174" s="471"/>
      <c r="B174" s="471"/>
      <c r="C174" s="471"/>
      <c r="D174" s="471"/>
      <c r="E174" s="471"/>
      <c r="F174" s="493"/>
      <c r="G174" s="494"/>
      <c r="H174" s="499"/>
      <c r="I174" s="500"/>
      <c r="J174" s="470">
        <f t="shared" si="4"/>
        <v>0</v>
      </c>
      <c r="K174" s="470"/>
      <c r="L174" s="470"/>
      <c r="M174" s="495"/>
      <c r="N174" s="496"/>
      <c r="O174" s="470">
        <f t="shared" si="5"/>
        <v>0</v>
      </c>
      <c r="P174" s="470"/>
      <c r="Q174" s="470"/>
      <c r="R174" s="495"/>
      <c r="S174" s="496"/>
      <c r="T174" s="497">
        <f t="shared" si="6"/>
        <v>0</v>
      </c>
      <c r="U174" s="497"/>
      <c r="V174" s="495"/>
      <c r="W174" s="496"/>
      <c r="X174" s="497">
        <f t="shared" si="7"/>
        <v>0</v>
      </c>
      <c r="Y174" s="497"/>
    </row>
    <row r="175" spans="1:25" ht="12" customHeight="1" x14ac:dyDescent="0.2">
      <c r="A175" s="471"/>
      <c r="B175" s="471"/>
      <c r="C175" s="471"/>
      <c r="D175" s="471"/>
      <c r="E175" s="471"/>
      <c r="F175" s="493"/>
      <c r="G175" s="494"/>
      <c r="H175" s="499"/>
      <c r="I175" s="500"/>
      <c r="J175" s="470">
        <f t="shared" si="4"/>
        <v>0</v>
      </c>
      <c r="K175" s="470"/>
      <c r="L175" s="470"/>
      <c r="M175" s="495"/>
      <c r="N175" s="496"/>
      <c r="O175" s="470">
        <f t="shared" si="5"/>
        <v>0</v>
      </c>
      <c r="P175" s="470"/>
      <c r="Q175" s="470"/>
      <c r="R175" s="495"/>
      <c r="S175" s="496"/>
      <c r="T175" s="497">
        <f t="shared" si="6"/>
        <v>0</v>
      </c>
      <c r="U175" s="497"/>
      <c r="V175" s="495"/>
      <c r="W175" s="496"/>
      <c r="X175" s="497">
        <f t="shared" si="7"/>
        <v>0</v>
      </c>
      <c r="Y175" s="497"/>
    </row>
    <row r="176" spans="1:25" ht="12" customHeight="1" x14ac:dyDescent="0.2">
      <c r="A176" s="471"/>
      <c r="B176" s="471"/>
      <c r="C176" s="471"/>
      <c r="D176" s="471"/>
      <c r="E176" s="471"/>
      <c r="F176" s="493"/>
      <c r="G176" s="494"/>
      <c r="H176" s="499"/>
      <c r="I176" s="500"/>
      <c r="J176" s="470">
        <f t="shared" si="4"/>
        <v>0</v>
      </c>
      <c r="K176" s="470"/>
      <c r="L176" s="470"/>
      <c r="M176" s="495"/>
      <c r="N176" s="496"/>
      <c r="O176" s="470">
        <f t="shared" si="5"/>
        <v>0</v>
      </c>
      <c r="P176" s="470"/>
      <c r="Q176" s="470"/>
      <c r="R176" s="495"/>
      <c r="S176" s="496"/>
      <c r="T176" s="497">
        <f t="shared" si="6"/>
        <v>0</v>
      </c>
      <c r="U176" s="497"/>
      <c r="V176" s="495"/>
      <c r="W176" s="496"/>
      <c r="X176" s="497">
        <f t="shared" si="7"/>
        <v>0</v>
      </c>
      <c r="Y176" s="497"/>
    </row>
    <row r="177" spans="1:25" ht="12" customHeight="1" x14ac:dyDescent="0.2">
      <c r="A177" s="471"/>
      <c r="B177" s="471"/>
      <c r="C177" s="471"/>
      <c r="D177" s="471"/>
      <c r="E177" s="471"/>
      <c r="F177" s="493"/>
      <c r="G177" s="494"/>
      <c r="H177" s="499"/>
      <c r="I177" s="500"/>
      <c r="J177" s="470">
        <f t="shared" si="4"/>
        <v>0</v>
      </c>
      <c r="K177" s="470"/>
      <c r="L177" s="470"/>
      <c r="M177" s="495"/>
      <c r="N177" s="496"/>
      <c r="O177" s="470">
        <f t="shared" si="5"/>
        <v>0</v>
      </c>
      <c r="P177" s="470"/>
      <c r="Q177" s="470"/>
      <c r="R177" s="495"/>
      <c r="S177" s="496"/>
      <c r="T177" s="497">
        <f t="shared" si="6"/>
        <v>0</v>
      </c>
      <c r="U177" s="497"/>
      <c r="V177" s="495"/>
      <c r="W177" s="496"/>
      <c r="X177" s="497">
        <f t="shared" si="7"/>
        <v>0</v>
      </c>
      <c r="Y177" s="497"/>
    </row>
    <row r="178" spans="1:25" ht="12" customHeight="1" x14ac:dyDescent="0.2">
      <c r="A178" s="471"/>
      <c r="B178" s="471"/>
      <c r="C178" s="471"/>
      <c r="D178" s="471"/>
      <c r="E178" s="471"/>
      <c r="F178" s="493"/>
      <c r="G178" s="494"/>
      <c r="H178" s="495"/>
      <c r="I178" s="496"/>
      <c r="J178" s="470">
        <f t="shared" si="4"/>
        <v>0</v>
      </c>
      <c r="K178" s="470"/>
      <c r="L178" s="470"/>
      <c r="M178" s="495"/>
      <c r="N178" s="496"/>
      <c r="O178" s="470">
        <f t="shared" si="5"/>
        <v>0</v>
      </c>
      <c r="P178" s="470"/>
      <c r="Q178" s="470"/>
      <c r="R178" s="495"/>
      <c r="S178" s="496"/>
      <c r="T178" s="497">
        <f t="shared" si="6"/>
        <v>0</v>
      </c>
      <c r="U178" s="497"/>
      <c r="V178" s="495"/>
      <c r="W178" s="496"/>
      <c r="X178" s="497">
        <f t="shared" si="7"/>
        <v>0</v>
      </c>
      <c r="Y178" s="497"/>
    </row>
    <row r="179" spans="1:25" ht="12" customHeight="1" x14ac:dyDescent="0.2">
      <c r="A179" s="40"/>
      <c r="B179" s="13"/>
      <c r="E179" s="457">
        <f>SUM(F153:G178)</f>
        <v>0</v>
      </c>
      <c r="F179" s="457"/>
      <c r="G179" s="457"/>
      <c r="H179" s="462">
        <f>SUM(J153:L178)</f>
        <v>0</v>
      </c>
      <c r="I179" s="462"/>
      <c r="J179" s="462"/>
      <c r="K179" s="462"/>
      <c r="L179" s="462"/>
      <c r="M179" s="462">
        <f>SUM(O153:Q178)</f>
        <v>0</v>
      </c>
      <c r="N179" s="462"/>
      <c r="O179" s="462"/>
      <c r="P179" s="462"/>
      <c r="Q179" s="462"/>
      <c r="R179" s="462">
        <f>SUM(T153:U178)</f>
        <v>0</v>
      </c>
      <c r="S179" s="462"/>
      <c r="T179" s="462"/>
      <c r="U179" s="462"/>
      <c r="V179" s="462">
        <f>SUM(X153:Y178)</f>
        <v>0</v>
      </c>
      <c r="W179" s="462"/>
      <c r="X179" s="462"/>
      <c r="Y179" s="462"/>
    </row>
    <row r="180" spans="1:25" ht="7.5" customHeight="1" x14ac:dyDescent="0.2">
      <c r="A180" s="148"/>
      <c r="B180" s="149"/>
      <c r="C180" s="149"/>
      <c r="D180" s="149"/>
      <c r="E180" s="149"/>
      <c r="F180" s="149"/>
      <c r="G180" s="149"/>
      <c r="H180" s="149"/>
      <c r="I180" s="149"/>
      <c r="J180" s="149"/>
      <c r="K180" s="149"/>
      <c r="L180" s="150"/>
      <c r="M180" s="149"/>
      <c r="N180" s="149"/>
      <c r="O180" s="149"/>
      <c r="P180" s="149"/>
      <c r="Q180" s="149"/>
      <c r="R180" s="149"/>
      <c r="S180" s="149"/>
      <c r="T180" s="149"/>
      <c r="U180" s="149"/>
      <c r="V180" s="149"/>
      <c r="W180" s="149"/>
      <c r="X180" s="149"/>
      <c r="Y180" s="149"/>
    </row>
    <row r="181" spans="1:25" ht="15" customHeight="1" x14ac:dyDescent="0.2">
      <c r="A181" s="153" t="s">
        <v>299</v>
      </c>
      <c r="B181" s="154"/>
      <c r="C181" s="155"/>
      <c r="D181" s="155"/>
      <c r="E181" s="156"/>
      <c r="F181" s="157"/>
      <c r="G181" s="158"/>
      <c r="H181" s="159"/>
      <c r="I181" s="159"/>
      <c r="J181" s="159"/>
      <c r="K181" s="159"/>
      <c r="L181" s="225"/>
      <c r="M181" s="225"/>
      <c r="N181" s="225"/>
      <c r="O181" s="225"/>
      <c r="P181" s="160"/>
      <c r="Q181" s="225"/>
      <c r="R181" s="225"/>
      <c r="S181" s="225"/>
      <c r="T181" s="225"/>
      <c r="U181" s="161"/>
      <c r="V181" s="225"/>
      <c r="W181" s="225"/>
      <c r="X181" s="225"/>
      <c r="Y181" s="225"/>
    </row>
    <row r="182" spans="1:25" ht="4.5" customHeight="1" x14ac:dyDescent="0.2">
      <c r="A182" s="40"/>
      <c r="B182" s="94"/>
      <c r="C182" s="94"/>
      <c r="D182" s="94"/>
      <c r="E182" s="94"/>
      <c r="F182" s="94"/>
      <c r="G182" s="94"/>
      <c r="H182" s="94"/>
      <c r="I182" s="94"/>
      <c r="J182" s="94"/>
      <c r="K182" s="94"/>
      <c r="L182" s="41"/>
      <c r="M182" s="94"/>
      <c r="N182" s="94"/>
      <c r="O182" s="94"/>
      <c r="P182" s="94"/>
      <c r="Q182" s="94"/>
      <c r="R182" s="94"/>
      <c r="S182" s="94"/>
      <c r="T182" s="94"/>
      <c r="U182" s="94"/>
      <c r="V182" s="94"/>
      <c r="W182" s="94"/>
      <c r="X182" s="94"/>
      <c r="Y182" s="94"/>
    </row>
    <row r="183" spans="1:25" x14ac:dyDescent="0.2">
      <c r="A183" s="40" t="s">
        <v>103</v>
      </c>
      <c r="C183" s="13"/>
      <c r="D183" s="40"/>
      <c r="E183" s="40"/>
      <c r="F183" s="40"/>
      <c r="G183" s="40"/>
      <c r="H183" s="40"/>
      <c r="I183" s="40"/>
      <c r="J183" s="40"/>
      <c r="K183" s="40"/>
      <c r="L183" s="40"/>
      <c r="M183" s="40"/>
      <c r="N183" s="40"/>
      <c r="O183" s="13"/>
      <c r="P183" s="13"/>
      <c r="Q183" s="13"/>
      <c r="R183" s="13"/>
      <c r="S183" s="94"/>
      <c r="T183" s="38"/>
      <c r="V183" s="460"/>
      <c r="W183" s="460"/>
      <c r="X183" s="460"/>
      <c r="Y183" s="460"/>
    </row>
    <row r="184" spans="1:25" ht="4.5" customHeight="1" x14ac:dyDescent="0.2">
      <c r="A184" s="40"/>
      <c r="C184" s="13"/>
      <c r="D184" s="40"/>
      <c r="E184" s="40"/>
      <c r="F184" s="40"/>
      <c r="G184" s="40"/>
      <c r="H184" s="40"/>
      <c r="I184" s="40"/>
      <c r="J184" s="40"/>
      <c r="K184" s="40"/>
      <c r="L184" s="40"/>
      <c r="M184" s="40"/>
      <c r="N184" s="40"/>
      <c r="O184" s="13"/>
      <c r="P184" s="13"/>
      <c r="Q184" s="13"/>
      <c r="R184" s="13"/>
      <c r="S184" s="94"/>
      <c r="T184" s="38"/>
      <c r="V184" s="226"/>
      <c r="W184" s="226"/>
      <c r="X184" s="226"/>
      <c r="Y184" s="226"/>
    </row>
    <row r="185" spans="1:25" x14ac:dyDescent="0.2">
      <c r="A185" s="94" t="s">
        <v>189</v>
      </c>
      <c r="C185" s="13"/>
      <c r="D185" s="94"/>
      <c r="E185" s="94"/>
      <c r="F185" s="94"/>
      <c r="G185" s="94"/>
      <c r="H185" s="94"/>
      <c r="I185" s="94"/>
      <c r="J185" s="94"/>
      <c r="K185" s="94"/>
      <c r="L185" s="94"/>
      <c r="M185" s="94"/>
      <c r="N185" s="94"/>
      <c r="O185" s="13"/>
      <c r="P185" s="13"/>
      <c r="Q185" s="13"/>
      <c r="R185" s="13"/>
      <c r="S185" s="94"/>
      <c r="T185" s="38"/>
      <c r="V185" s="460"/>
      <c r="W185" s="460"/>
      <c r="X185" s="460"/>
      <c r="Y185" s="460"/>
    </row>
    <row r="186" spans="1:25" ht="4.5" customHeight="1" x14ac:dyDescent="0.2">
      <c r="A186" s="94"/>
      <c r="C186" s="13"/>
      <c r="D186" s="94"/>
      <c r="E186" s="94"/>
      <c r="F186" s="94"/>
      <c r="G186" s="94"/>
      <c r="H186" s="94"/>
      <c r="I186" s="94"/>
      <c r="J186" s="94"/>
      <c r="K186" s="94"/>
      <c r="L186" s="94"/>
      <c r="M186" s="94"/>
      <c r="N186" s="94"/>
      <c r="O186" s="13"/>
      <c r="P186" s="13"/>
      <c r="Q186" s="13"/>
      <c r="R186" s="13"/>
      <c r="S186" s="94"/>
      <c r="T186" s="38"/>
      <c r="V186" s="226"/>
      <c r="W186" s="226"/>
      <c r="X186" s="226"/>
      <c r="Y186" s="226"/>
    </row>
    <row r="187" spans="1:25" x14ac:dyDescent="0.2">
      <c r="A187" s="94" t="s">
        <v>190</v>
      </c>
      <c r="C187" s="13"/>
      <c r="D187" s="94"/>
      <c r="E187" s="94"/>
      <c r="F187" s="94"/>
      <c r="G187" s="94"/>
      <c r="H187" s="94"/>
      <c r="I187" s="94"/>
      <c r="J187" s="94"/>
      <c r="K187" s="94"/>
      <c r="L187" s="94"/>
      <c r="M187" s="94"/>
      <c r="N187" s="94"/>
      <c r="O187" s="13"/>
      <c r="P187" s="13"/>
      <c r="Q187" s="13"/>
      <c r="R187" s="13"/>
      <c r="S187" s="94"/>
      <c r="T187" s="38"/>
      <c r="V187" s="460"/>
      <c r="W187" s="460"/>
      <c r="X187" s="460"/>
      <c r="Y187" s="460"/>
    </row>
    <row r="188" spans="1:25" ht="4.5" customHeight="1" x14ac:dyDescent="0.2">
      <c r="A188" s="94"/>
      <c r="C188" s="13"/>
      <c r="D188" s="94"/>
      <c r="E188" s="94"/>
      <c r="F188" s="94"/>
      <c r="G188" s="94"/>
      <c r="H188" s="94"/>
      <c r="I188" s="94"/>
      <c r="J188" s="94"/>
      <c r="K188" s="94"/>
      <c r="L188" s="94"/>
      <c r="M188" s="94"/>
      <c r="N188" s="94"/>
      <c r="O188" s="13"/>
      <c r="P188" s="13"/>
      <c r="Q188" s="13"/>
      <c r="R188" s="13"/>
      <c r="S188" s="94"/>
      <c r="T188" s="38"/>
      <c r="V188" s="226"/>
      <c r="W188" s="226"/>
      <c r="X188" s="226"/>
      <c r="Y188" s="226"/>
    </row>
    <row r="189" spans="1:25" x14ac:dyDescent="0.2">
      <c r="A189" s="94" t="s">
        <v>167</v>
      </c>
      <c r="C189" s="13"/>
      <c r="D189" s="94"/>
      <c r="E189" s="94"/>
      <c r="F189" s="94"/>
      <c r="G189" s="94"/>
      <c r="H189" s="94"/>
      <c r="I189" s="94"/>
      <c r="J189" s="94"/>
      <c r="K189" s="94"/>
      <c r="L189" s="94"/>
      <c r="M189" s="94"/>
      <c r="N189" s="94"/>
      <c r="O189" s="13"/>
      <c r="P189" s="13"/>
      <c r="Q189" s="13"/>
      <c r="R189" s="13"/>
      <c r="S189" s="94"/>
      <c r="T189" s="38"/>
      <c r="V189" s="460"/>
      <c r="W189" s="460"/>
      <c r="X189" s="460"/>
      <c r="Y189" s="460"/>
    </row>
    <row r="190" spans="1:25" ht="4.5" customHeight="1" x14ac:dyDescent="0.2">
      <c r="A190" s="94"/>
      <c r="C190" s="13"/>
      <c r="D190" s="94"/>
      <c r="E190" s="94"/>
      <c r="F190" s="94"/>
      <c r="G190" s="94"/>
      <c r="H190" s="94"/>
      <c r="I190" s="94"/>
      <c r="J190" s="94"/>
      <c r="K190" s="94"/>
      <c r="L190" s="94"/>
      <c r="M190" s="94"/>
      <c r="N190" s="94"/>
      <c r="O190" s="94"/>
      <c r="P190" s="94"/>
      <c r="Q190" s="94"/>
      <c r="R190" s="40"/>
      <c r="S190" s="94"/>
      <c r="T190" s="94"/>
      <c r="V190" s="36"/>
      <c r="W190" s="226"/>
      <c r="X190" s="226"/>
      <c r="Y190" s="226"/>
    </row>
    <row r="191" spans="1:25" ht="12" customHeight="1" x14ac:dyDescent="0.2">
      <c r="A191" s="94" t="s">
        <v>96</v>
      </c>
      <c r="C191" s="13"/>
      <c r="D191" s="13"/>
      <c r="E191" s="13"/>
      <c r="F191" s="13"/>
      <c r="G191" s="13"/>
      <c r="H191" s="13"/>
      <c r="I191" s="13"/>
      <c r="J191" s="13"/>
      <c r="K191" s="13"/>
      <c r="L191" s="13"/>
      <c r="M191" s="13"/>
      <c r="N191" s="13"/>
      <c r="O191" s="13"/>
      <c r="P191" s="13"/>
      <c r="Q191" s="13"/>
      <c r="R191" s="13"/>
      <c r="S191" s="13"/>
      <c r="T191" s="38"/>
      <c r="V191" s="13"/>
      <c r="W191" s="13"/>
      <c r="X191" s="13"/>
      <c r="Y191" s="13"/>
    </row>
    <row r="192" spans="1:25" x14ac:dyDescent="0.2">
      <c r="A192" s="40"/>
      <c r="B192" s="232" t="s">
        <v>98</v>
      </c>
      <c r="D192" s="230"/>
      <c r="E192" s="230"/>
      <c r="F192" s="230"/>
      <c r="G192" s="230"/>
      <c r="H192" s="230"/>
      <c r="I192" s="230"/>
      <c r="J192" s="230"/>
      <c r="K192" s="67"/>
      <c r="L192" s="66"/>
      <c r="M192" s="42"/>
      <c r="N192" s="13"/>
      <c r="O192" s="13"/>
      <c r="P192" s="13"/>
      <c r="Q192" s="13"/>
      <c r="R192" s="13"/>
      <c r="S192" s="94"/>
      <c r="T192" s="36"/>
      <c r="V192" s="460"/>
      <c r="W192" s="460"/>
      <c r="X192" s="460"/>
      <c r="Y192" s="460"/>
    </row>
    <row r="193" spans="1:25" x14ac:dyDescent="0.2">
      <c r="A193" s="40"/>
      <c r="B193" s="232" t="s">
        <v>99</v>
      </c>
      <c r="D193" s="230"/>
      <c r="E193" s="230"/>
      <c r="F193" s="230"/>
      <c r="G193" s="230"/>
      <c r="H193" s="230"/>
      <c r="I193" s="230"/>
      <c r="J193" s="230"/>
      <c r="K193" s="13"/>
      <c r="L193" s="13"/>
      <c r="M193" s="42"/>
      <c r="N193" s="13"/>
      <c r="O193" s="13"/>
      <c r="P193" s="13"/>
      <c r="Q193" s="13"/>
      <c r="R193" s="13"/>
      <c r="S193" s="94"/>
      <c r="T193" s="110"/>
      <c r="V193" s="461"/>
      <c r="W193" s="461"/>
      <c r="X193" s="461"/>
      <c r="Y193" s="461"/>
    </row>
    <row r="194" spans="1:25" ht="7.5" customHeight="1" x14ac:dyDescent="0.2">
      <c r="A194" s="148"/>
      <c r="B194" s="149"/>
      <c r="C194" s="150"/>
      <c r="D194" s="150"/>
      <c r="E194" s="150"/>
      <c r="F194" s="150"/>
      <c r="G194" s="150"/>
      <c r="H194" s="150"/>
      <c r="I194" s="150"/>
      <c r="J194" s="150"/>
      <c r="K194" s="150"/>
      <c r="L194" s="150"/>
      <c r="M194" s="150"/>
      <c r="N194" s="150"/>
      <c r="O194" s="150"/>
      <c r="P194" s="150"/>
      <c r="Q194" s="150"/>
      <c r="R194" s="150"/>
      <c r="S194" s="149"/>
      <c r="T194" s="151"/>
      <c r="U194" s="151"/>
      <c r="V194" s="152"/>
      <c r="W194" s="152"/>
      <c r="X194" s="152"/>
      <c r="Y194" s="152"/>
    </row>
    <row r="195" spans="1:25" ht="15" customHeight="1" x14ac:dyDescent="0.2">
      <c r="A195" s="153" t="s">
        <v>300</v>
      </c>
      <c r="B195" s="154"/>
      <c r="C195" s="155"/>
      <c r="D195" s="155"/>
      <c r="E195" s="156"/>
      <c r="F195" s="157"/>
      <c r="G195" s="158"/>
      <c r="H195" s="159"/>
      <c r="I195" s="159"/>
      <c r="J195" s="159"/>
      <c r="K195" s="159"/>
      <c r="L195" s="163"/>
      <c r="M195" s="163"/>
      <c r="N195" s="163"/>
      <c r="O195" s="163"/>
      <c r="P195" s="163"/>
      <c r="Q195" s="163"/>
      <c r="R195" s="163"/>
      <c r="S195" s="164"/>
      <c r="T195" s="165"/>
      <c r="U195" s="165"/>
      <c r="V195" s="159"/>
      <c r="W195" s="159"/>
      <c r="X195" s="159"/>
      <c r="Y195" s="159"/>
    </row>
    <row r="196" spans="1:25" ht="4.5" customHeight="1" x14ac:dyDescent="0.2">
      <c r="A196" s="40"/>
      <c r="B196" s="94"/>
      <c r="C196" s="13"/>
      <c r="D196" s="13"/>
      <c r="E196" s="13"/>
      <c r="F196" s="13"/>
      <c r="G196" s="13"/>
      <c r="H196" s="13"/>
      <c r="I196" s="13"/>
      <c r="J196" s="13"/>
      <c r="K196" s="13"/>
      <c r="L196" s="13"/>
      <c r="M196" s="13"/>
      <c r="N196" s="13"/>
      <c r="O196" s="13"/>
      <c r="P196" s="13"/>
      <c r="Q196" s="13"/>
      <c r="R196" s="13"/>
      <c r="S196" s="94"/>
      <c r="T196" s="36"/>
      <c r="U196" s="36"/>
      <c r="V196" s="226"/>
      <c r="W196" s="226"/>
      <c r="X196" s="226"/>
      <c r="Y196" s="226"/>
    </row>
    <row r="197" spans="1:25" x14ac:dyDescent="0.2">
      <c r="A197" s="94" t="s">
        <v>188</v>
      </c>
      <c r="C197" s="13"/>
      <c r="D197" s="94"/>
      <c r="E197" s="94"/>
      <c r="F197" s="94"/>
      <c r="G197" s="94"/>
      <c r="H197" s="94"/>
      <c r="I197" s="94"/>
      <c r="J197" s="94"/>
      <c r="K197" s="94"/>
      <c r="L197" s="94"/>
      <c r="M197" s="94"/>
      <c r="N197" s="36"/>
      <c r="O197" s="13"/>
      <c r="P197" s="13"/>
      <c r="Q197" s="94"/>
      <c r="R197" s="40"/>
      <c r="S197" s="94"/>
      <c r="T197" s="36"/>
      <c r="V197" s="36"/>
      <c r="W197" s="110"/>
      <c r="X197" s="458"/>
      <c r="Y197" s="458"/>
    </row>
    <row r="198" spans="1:25" ht="4.5" customHeight="1" x14ac:dyDescent="0.2">
      <c r="A198" s="94"/>
      <c r="C198" s="13"/>
      <c r="D198" s="13"/>
      <c r="E198" s="13"/>
      <c r="F198" s="13"/>
      <c r="G198" s="13"/>
      <c r="H198" s="13"/>
      <c r="I198" s="13"/>
      <c r="J198" s="13"/>
      <c r="K198" s="13"/>
      <c r="L198" s="13"/>
      <c r="M198" s="13"/>
      <c r="N198" s="13"/>
      <c r="O198" s="13"/>
      <c r="P198" s="13"/>
      <c r="Q198" s="13"/>
      <c r="R198" s="13"/>
      <c r="S198" s="94"/>
      <c r="T198" s="36"/>
      <c r="V198" s="36"/>
      <c r="W198" s="226"/>
      <c r="X198" s="226"/>
      <c r="Y198" s="226"/>
    </row>
    <row r="199" spans="1:25" ht="12" customHeight="1" x14ac:dyDescent="0.2">
      <c r="A199" s="94" t="s">
        <v>97</v>
      </c>
      <c r="C199" s="13"/>
      <c r="D199" s="94"/>
      <c r="E199" s="94"/>
      <c r="F199" s="94"/>
      <c r="G199" s="94"/>
      <c r="H199" s="94"/>
      <c r="I199" s="94"/>
      <c r="J199" s="94"/>
      <c r="K199" s="94"/>
      <c r="L199" s="94"/>
      <c r="M199" s="94"/>
      <c r="N199" s="94"/>
      <c r="O199" s="94"/>
      <c r="P199" s="94"/>
      <c r="Q199" s="94"/>
      <c r="R199" s="94"/>
      <c r="S199" s="94"/>
      <c r="T199" s="94"/>
      <c r="V199" s="94"/>
      <c r="W199" s="39"/>
      <c r="X199" s="39"/>
      <c r="Y199" s="39"/>
    </row>
    <row r="200" spans="1:25" x14ac:dyDescent="0.2">
      <c r="A200" s="35"/>
      <c r="B200" s="232" t="s">
        <v>186</v>
      </c>
      <c r="D200" s="13"/>
      <c r="E200" s="35"/>
      <c r="F200" s="35"/>
      <c r="G200" s="35"/>
      <c r="H200" s="35"/>
      <c r="I200" s="35"/>
      <c r="J200" s="35"/>
      <c r="K200" s="35"/>
      <c r="L200" s="35"/>
      <c r="M200" s="42"/>
      <c r="N200" s="13"/>
      <c r="O200" s="13"/>
      <c r="P200" s="13"/>
      <c r="Q200" s="13"/>
      <c r="R200" s="41"/>
      <c r="S200" s="13"/>
      <c r="T200" s="38"/>
      <c r="V200" s="412">
        <f>M179</f>
        <v>0</v>
      </c>
      <c r="W200" s="412"/>
      <c r="X200" s="412"/>
      <c r="Y200" s="412"/>
    </row>
    <row r="201" spans="1:25" x14ac:dyDescent="0.2">
      <c r="A201" s="35"/>
      <c r="B201" s="232" t="s">
        <v>177</v>
      </c>
      <c r="D201" s="60"/>
      <c r="E201" s="60"/>
      <c r="F201" s="60"/>
      <c r="G201" s="60"/>
      <c r="H201" s="60"/>
      <c r="I201" s="60"/>
      <c r="J201" s="60"/>
      <c r="K201" s="60"/>
      <c r="L201" s="35"/>
      <c r="M201" s="42"/>
      <c r="N201" s="13"/>
      <c r="O201" s="13"/>
      <c r="P201" s="13"/>
      <c r="Q201" s="13"/>
      <c r="R201" s="41"/>
      <c r="S201" s="39"/>
      <c r="T201" s="39"/>
      <c r="V201" s="460"/>
      <c r="W201" s="460"/>
      <c r="X201" s="460"/>
      <c r="Y201" s="460"/>
    </row>
    <row r="202" spans="1:25" ht="7.5" customHeight="1" thickBot="1" x14ac:dyDescent="0.25">
      <c r="A202" s="71"/>
      <c r="B202" s="71"/>
      <c r="C202" s="71"/>
      <c r="D202" s="71"/>
      <c r="E202" s="71"/>
      <c r="F202" s="71"/>
      <c r="G202" s="71"/>
      <c r="H202" s="71"/>
      <c r="I202" s="71"/>
      <c r="J202" s="71"/>
      <c r="K202" s="71"/>
      <c r="L202" s="71"/>
      <c r="M202" s="71"/>
      <c r="N202" s="71"/>
      <c r="O202" s="71"/>
      <c r="P202" s="71"/>
      <c r="Q202" s="71"/>
      <c r="R202" s="71"/>
      <c r="S202" s="71"/>
      <c r="T202" s="85"/>
      <c r="U202" s="71"/>
      <c r="V202" s="71"/>
      <c r="W202" s="71"/>
      <c r="X202" s="71"/>
      <c r="Y202" s="71"/>
    </row>
    <row r="203" spans="1:25" x14ac:dyDescent="0.2">
      <c r="A203" s="54" t="s">
        <v>77</v>
      </c>
      <c r="B203" s="13"/>
      <c r="C203" s="13"/>
      <c r="D203" s="13"/>
      <c r="E203" s="13"/>
      <c r="F203" s="13"/>
      <c r="G203" s="13"/>
      <c r="H203" s="13"/>
      <c r="I203" s="13"/>
      <c r="J203" s="13"/>
      <c r="K203" s="13"/>
      <c r="L203" s="329" t="str">
        <f>'Change Order'!K61</f>
        <v>2019-SEP</v>
      </c>
      <c r="M203" s="329"/>
      <c r="N203" s="329"/>
      <c r="O203" s="13"/>
      <c r="P203" s="13"/>
      <c r="Q203" s="13"/>
      <c r="R203" s="13"/>
      <c r="S203" s="13"/>
      <c r="T203" s="38"/>
      <c r="U203" s="13"/>
      <c r="V203" s="13"/>
      <c r="W203" s="13"/>
      <c r="X203" s="13"/>
      <c r="Y203" s="72" t="s">
        <v>136</v>
      </c>
    </row>
    <row r="204" spans="1:25" ht="19.5" x14ac:dyDescent="0.3">
      <c r="A204" s="333" t="s">
        <v>246</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6.5" thickBot="1" x14ac:dyDescent="0.3">
      <c r="A205" s="334" t="s">
        <v>39</v>
      </c>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4.5" customHeight="1" x14ac:dyDescent="0.2">
      <c r="A206" s="56"/>
      <c r="B206" s="56"/>
      <c r="C206" s="56"/>
      <c r="D206" s="56"/>
      <c r="E206" s="56"/>
      <c r="F206" s="56"/>
      <c r="G206" s="56"/>
      <c r="H206" s="56"/>
      <c r="I206" s="56"/>
      <c r="J206" s="56"/>
      <c r="K206" s="56"/>
      <c r="L206" s="56"/>
      <c r="M206" s="56"/>
      <c r="N206" s="56"/>
      <c r="O206" s="56"/>
      <c r="P206" s="56"/>
      <c r="Q206" s="56"/>
      <c r="R206" s="56"/>
      <c r="S206" s="56"/>
      <c r="T206" s="56"/>
      <c r="U206" s="55"/>
      <c r="V206" s="55"/>
      <c r="W206" s="55"/>
      <c r="X206" s="55"/>
      <c r="Y206" s="13"/>
    </row>
    <row r="207" spans="1:25" ht="12" customHeight="1" x14ac:dyDescent="0.2">
      <c r="A207" s="402" t="s">
        <v>51</v>
      </c>
      <c r="B207" s="402"/>
      <c r="C207" s="402"/>
      <c r="D207" s="402"/>
      <c r="E207" s="402"/>
      <c r="F207" s="402"/>
      <c r="G207" s="402"/>
      <c r="H207" s="402"/>
      <c r="I207" s="402"/>
      <c r="J207" s="402"/>
      <c r="K207" s="402"/>
      <c r="L207" s="402"/>
      <c r="M207" s="55"/>
      <c r="N207" s="391" t="s">
        <v>224</v>
      </c>
      <c r="O207" s="391"/>
      <c r="P207" s="391"/>
      <c r="Q207" s="391"/>
      <c r="R207" s="391"/>
      <c r="S207" s="391"/>
      <c r="T207" s="391"/>
      <c r="U207" s="391"/>
      <c r="V207" s="391"/>
      <c r="W207" s="391"/>
      <c r="X207" s="391"/>
      <c r="Y207" s="391"/>
    </row>
    <row r="208" spans="1:25" ht="15.75" customHeight="1" x14ac:dyDescent="0.2">
      <c r="A208" s="28"/>
      <c r="B208" s="456">
        <f>B5</f>
        <v>0</v>
      </c>
      <c r="C208" s="456"/>
      <c r="D208" s="456"/>
      <c r="E208" s="456"/>
      <c r="F208" s="456"/>
      <c r="G208" s="456"/>
      <c r="H208" s="456"/>
      <c r="I208" s="456"/>
      <c r="J208" s="456"/>
      <c r="K208" s="456"/>
      <c r="L208" s="456"/>
      <c r="M208" s="40"/>
      <c r="N208" s="40"/>
      <c r="O208" s="40"/>
      <c r="P208" s="223"/>
      <c r="Q208" s="454">
        <f>Q5</f>
        <v>0</v>
      </c>
      <c r="R208" s="454"/>
      <c r="S208" s="454"/>
      <c r="T208" s="454"/>
      <c r="U208" s="454">
        <f>U5</f>
        <v>0</v>
      </c>
      <c r="V208" s="454"/>
      <c r="W208" s="454">
        <f>W5</f>
        <v>0</v>
      </c>
      <c r="X208" s="454"/>
      <c r="Y208" s="454"/>
    </row>
    <row r="209" spans="1:25" ht="15.75" customHeight="1" x14ac:dyDescent="0.2">
      <c r="A209" s="14"/>
      <c r="B209" s="452">
        <f>B6</f>
        <v>0</v>
      </c>
      <c r="C209" s="452"/>
      <c r="D209" s="452"/>
      <c r="E209" s="452"/>
      <c r="F209" s="452"/>
      <c r="G209" s="452"/>
      <c r="H209" s="452"/>
      <c r="I209" s="452"/>
      <c r="J209" s="452"/>
      <c r="K209" s="452"/>
      <c r="L209" s="452"/>
      <c r="M209" s="40"/>
      <c r="N209" s="391"/>
      <c r="O209" s="391"/>
      <c r="P209" s="391"/>
      <c r="Q209" s="405" t="s">
        <v>20</v>
      </c>
      <c r="R209" s="405"/>
      <c r="S209" s="405"/>
      <c r="T209" s="405"/>
      <c r="U209" s="405" t="s">
        <v>21</v>
      </c>
      <c r="V209" s="405"/>
      <c r="W209" s="405" t="s">
        <v>40</v>
      </c>
      <c r="X209" s="405"/>
      <c r="Y209" s="405"/>
    </row>
    <row r="210" spans="1:25" ht="15.75" customHeight="1" x14ac:dyDescent="0.2">
      <c r="A210" s="489" t="s">
        <v>120</v>
      </c>
      <c r="B210" s="489"/>
      <c r="C210" s="489"/>
      <c r="D210" s="489"/>
      <c r="E210" s="501"/>
      <c r="F210" s="501"/>
      <c r="G210" s="501"/>
      <c r="H210" s="501"/>
      <c r="I210" s="501"/>
      <c r="J210" s="501"/>
      <c r="K210" s="501"/>
      <c r="L210" s="501"/>
      <c r="M210" s="40"/>
      <c r="N210" s="391" t="s">
        <v>79</v>
      </c>
      <c r="O210" s="391"/>
      <c r="P210" s="391"/>
      <c r="Q210" s="391"/>
      <c r="R210" s="491">
        <f>R7</f>
        <v>0</v>
      </c>
      <c r="S210" s="492"/>
      <c r="T210" s="492"/>
      <c r="U210" s="455">
        <f>U208</f>
        <v>0</v>
      </c>
      <c r="V210" s="455"/>
      <c r="W210" s="455">
        <f>W208</f>
        <v>0</v>
      </c>
      <c r="X210" s="455"/>
      <c r="Y210" s="455"/>
    </row>
    <row r="211" spans="1:25" ht="12" customHeight="1" x14ac:dyDescent="0.2">
      <c r="A211" s="391" t="s">
        <v>178</v>
      </c>
      <c r="B211" s="391"/>
      <c r="C211" s="391"/>
      <c r="D211" s="391"/>
      <c r="E211" s="391"/>
      <c r="F211" s="391"/>
      <c r="G211" s="391"/>
      <c r="H211" s="391"/>
      <c r="I211" s="391"/>
      <c r="J211" s="391"/>
      <c r="K211" s="391"/>
      <c r="L211" s="391"/>
      <c r="M211" s="40"/>
      <c r="N211" s="40"/>
      <c r="O211" s="40"/>
      <c r="P211" s="40"/>
      <c r="Q211" s="40"/>
      <c r="R211" s="405" t="s">
        <v>94</v>
      </c>
      <c r="S211" s="405"/>
      <c r="T211" s="405"/>
      <c r="U211" s="405" t="s">
        <v>21</v>
      </c>
      <c r="V211" s="405"/>
      <c r="W211" s="405" t="s">
        <v>40</v>
      </c>
      <c r="X211" s="405"/>
      <c r="Y211" s="405"/>
    </row>
    <row r="212" spans="1:25" ht="15.75" customHeight="1" x14ac:dyDescent="0.2">
      <c r="A212" s="223"/>
      <c r="B212" s="369"/>
      <c r="C212" s="369"/>
      <c r="D212" s="369"/>
      <c r="E212" s="369"/>
      <c r="F212" s="369"/>
      <c r="G212" s="369"/>
      <c r="H212" s="369"/>
      <c r="I212" s="369"/>
      <c r="J212" s="369"/>
      <c r="K212" s="369"/>
      <c r="L212" s="369"/>
      <c r="M212" s="40"/>
      <c r="N212" s="257" t="s">
        <v>235</v>
      </c>
      <c r="O212" s="257"/>
      <c r="P212" s="257"/>
      <c r="Q212" s="447">
        <f>Q9</f>
        <v>0</v>
      </c>
      <c r="R212" s="498"/>
      <c r="S212" s="498"/>
      <c r="T212" s="498"/>
      <c r="U212" s="498"/>
      <c r="V212" s="498"/>
      <c r="W212" s="498"/>
      <c r="X212" s="498"/>
      <c r="Y212" s="498"/>
    </row>
    <row r="213" spans="1:25" ht="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8"/>
    </row>
    <row r="214" spans="1:25" ht="15" customHeight="1" x14ac:dyDescent="0.2">
      <c r="A214" s="153" t="s">
        <v>301</v>
      </c>
      <c r="B214" s="154"/>
      <c r="C214" s="155"/>
      <c r="D214" s="155"/>
      <c r="E214" s="156"/>
      <c r="F214" s="157"/>
      <c r="G214" s="158"/>
      <c r="H214" s="159"/>
      <c r="I214" s="159"/>
      <c r="J214" s="159"/>
      <c r="K214" s="159"/>
      <c r="L214" s="258"/>
      <c r="M214" s="258"/>
      <c r="N214" s="258"/>
      <c r="O214" s="258"/>
      <c r="P214" s="160"/>
      <c r="Q214" s="258"/>
      <c r="R214" s="258"/>
      <c r="S214" s="258"/>
      <c r="T214" s="258"/>
      <c r="U214" s="161"/>
      <c r="V214" s="258"/>
      <c r="W214" s="258"/>
      <c r="X214" s="258"/>
      <c r="Y214" s="258"/>
    </row>
    <row r="215" spans="1:25" ht="9" customHeight="1" x14ac:dyDescent="0.2">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row>
    <row r="216" spans="1:25" ht="21" customHeight="1" x14ac:dyDescent="0.2">
      <c r="A216" s="478" t="s">
        <v>236</v>
      </c>
      <c r="B216" s="478"/>
      <c r="C216" s="478"/>
      <c r="D216" s="478"/>
      <c r="E216" s="478"/>
      <c r="F216" s="185"/>
      <c r="G216" s="111"/>
      <c r="H216" s="479" t="s">
        <v>46</v>
      </c>
      <c r="I216" s="485"/>
      <c r="J216" s="485"/>
      <c r="K216" s="485"/>
      <c r="L216" s="486"/>
      <c r="M216" s="479" t="s">
        <v>181</v>
      </c>
      <c r="N216" s="485"/>
      <c r="O216" s="485"/>
      <c r="P216" s="485"/>
      <c r="Q216" s="486"/>
      <c r="R216" s="479" t="s">
        <v>52</v>
      </c>
      <c r="S216" s="480"/>
      <c r="T216" s="480"/>
      <c r="U216" s="480"/>
      <c r="V216" s="479" t="s">
        <v>45</v>
      </c>
      <c r="W216" s="480"/>
      <c r="X216" s="480"/>
      <c r="Y216" s="480"/>
    </row>
    <row r="217" spans="1:25" ht="12" customHeight="1" x14ac:dyDescent="0.2">
      <c r="A217" s="441" t="s">
        <v>237</v>
      </c>
      <c r="B217" s="441"/>
      <c r="C217" s="441"/>
      <c r="D217" s="441"/>
      <c r="E217" s="441"/>
      <c r="F217" s="432" t="s">
        <v>42</v>
      </c>
      <c r="G217" s="430"/>
      <c r="H217" s="432" t="s">
        <v>43</v>
      </c>
      <c r="I217" s="472"/>
      <c r="J217" s="432" t="s">
        <v>44</v>
      </c>
      <c r="K217" s="487"/>
      <c r="L217" s="472"/>
      <c r="M217" s="432" t="s">
        <v>43</v>
      </c>
      <c r="N217" s="472"/>
      <c r="O217" s="432" t="s">
        <v>44</v>
      </c>
      <c r="P217" s="487"/>
      <c r="Q217" s="472"/>
      <c r="R217" s="432" t="s">
        <v>43</v>
      </c>
      <c r="S217" s="472"/>
      <c r="T217" s="432" t="s">
        <v>44</v>
      </c>
      <c r="U217" s="441"/>
      <c r="V217" s="432" t="s">
        <v>43</v>
      </c>
      <c r="W217" s="472"/>
      <c r="X217" s="432" t="s">
        <v>44</v>
      </c>
      <c r="Y217" s="441"/>
    </row>
    <row r="218" spans="1:25" ht="12" customHeight="1" x14ac:dyDescent="0.2">
      <c r="A218" s="464"/>
      <c r="B218" s="464"/>
      <c r="C218" s="464"/>
      <c r="D218" s="464"/>
      <c r="E218" s="464"/>
      <c r="F218" s="493"/>
      <c r="G218" s="494"/>
      <c r="H218" s="495"/>
      <c r="I218" s="496"/>
      <c r="J218" s="470">
        <f t="shared" ref="J218:J243" si="8">ROUND((F218*H218),2)</f>
        <v>0</v>
      </c>
      <c r="K218" s="470"/>
      <c r="L218" s="470"/>
      <c r="M218" s="495"/>
      <c r="N218" s="496"/>
      <c r="O218" s="470">
        <f t="shared" ref="O218:O243" si="9">ROUND((F218*M218),2)</f>
        <v>0</v>
      </c>
      <c r="P218" s="470"/>
      <c r="Q218" s="470"/>
      <c r="R218" s="495"/>
      <c r="S218" s="496"/>
      <c r="T218" s="497">
        <f t="shared" ref="T218:T243" si="10">ROUND((F218*R218),2)</f>
        <v>0</v>
      </c>
      <c r="U218" s="497"/>
      <c r="V218" s="495"/>
      <c r="W218" s="496"/>
      <c r="X218" s="497">
        <f t="shared" ref="X218:X243" si="11">ROUND((F218*V218),2)</f>
        <v>0</v>
      </c>
      <c r="Y218" s="497"/>
    </row>
    <row r="219" spans="1:25" ht="12" customHeight="1" x14ac:dyDescent="0.2">
      <c r="A219" s="464"/>
      <c r="B219" s="464"/>
      <c r="C219" s="464"/>
      <c r="D219" s="464"/>
      <c r="E219" s="464"/>
      <c r="F219" s="493"/>
      <c r="G219" s="494"/>
      <c r="H219" s="499"/>
      <c r="I219" s="500"/>
      <c r="J219" s="470">
        <f t="shared" si="8"/>
        <v>0</v>
      </c>
      <c r="K219" s="470"/>
      <c r="L219" s="470"/>
      <c r="M219" s="495"/>
      <c r="N219" s="496"/>
      <c r="O219" s="470">
        <f t="shared" si="9"/>
        <v>0</v>
      </c>
      <c r="P219" s="470"/>
      <c r="Q219" s="470"/>
      <c r="R219" s="495"/>
      <c r="S219" s="496"/>
      <c r="T219" s="497">
        <f t="shared" si="10"/>
        <v>0</v>
      </c>
      <c r="U219" s="497"/>
      <c r="V219" s="495"/>
      <c r="W219" s="496"/>
      <c r="X219" s="497">
        <f t="shared" si="11"/>
        <v>0</v>
      </c>
      <c r="Y219" s="497"/>
    </row>
    <row r="220" spans="1:25" ht="12" customHeight="1" x14ac:dyDescent="0.2">
      <c r="A220" s="464"/>
      <c r="B220" s="464"/>
      <c r="C220" s="464"/>
      <c r="D220" s="464"/>
      <c r="E220" s="464"/>
      <c r="F220" s="493"/>
      <c r="G220" s="494"/>
      <c r="H220" s="499"/>
      <c r="I220" s="500"/>
      <c r="J220" s="470">
        <f t="shared" si="8"/>
        <v>0</v>
      </c>
      <c r="K220" s="470"/>
      <c r="L220" s="470"/>
      <c r="M220" s="495"/>
      <c r="N220" s="496"/>
      <c r="O220" s="470">
        <f t="shared" si="9"/>
        <v>0</v>
      </c>
      <c r="P220" s="470"/>
      <c r="Q220" s="470"/>
      <c r="R220" s="495"/>
      <c r="S220" s="496"/>
      <c r="T220" s="497">
        <f t="shared" si="10"/>
        <v>0</v>
      </c>
      <c r="U220" s="497"/>
      <c r="V220" s="495"/>
      <c r="W220" s="496"/>
      <c r="X220" s="497">
        <f t="shared" si="11"/>
        <v>0</v>
      </c>
      <c r="Y220" s="497"/>
    </row>
    <row r="221" spans="1:25" ht="12" customHeight="1" x14ac:dyDescent="0.2">
      <c r="A221" s="464"/>
      <c r="B221" s="464"/>
      <c r="C221" s="464"/>
      <c r="D221" s="464"/>
      <c r="E221" s="464"/>
      <c r="F221" s="493"/>
      <c r="G221" s="494"/>
      <c r="H221" s="499"/>
      <c r="I221" s="500"/>
      <c r="J221" s="470">
        <f t="shared" si="8"/>
        <v>0</v>
      </c>
      <c r="K221" s="470"/>
      <c r="L221" s="470"/>
      <c r="M221" s="495"/>
      <c r="N221" s="496"/>
      <c r="O221" s="470">
        <f t="shared" si="9"/>
        <v>0</v>
      </c>
      <c r="P221" s="470"/>
      <c r="Q221" s="470"/>
      <c r="R221" s="495"/>
      <c r="S221" s="496"/>
      <c r="T221" s="497">
        <f t="shared" si="10"/>
        <v>0</v>
      </c>
      <c r="U221" s="497"/>
      <c r="V221" s="495"/>
      <c r="W221" s="496"/>
      <c r="X221" s="497">
        <f t="shared" si="11"/>
        <v>0</v>
      </c>
      <c r="Y221" s="497"/>
    </row>
    <row r="222" spans="1:25" ht="12" customHeight="1" x14ac:dyDescent="0.2">
      <c r="A222" s="464"/>
      <c r="B222" s="464"/>
      <c r="C222" s="464"/>
      <c r="D222" s="464"/>
      <c r="E222" s="464"/>
      <c r="F222" s="493"/>
      <c r="G222" s="494"/>
      <c r="H222" s="499"/>
      <c r="I222" s="500"/>
      <c r="J222" s="470">
        <f t="shared" si="8"/>
        <v>0</v>
      </c>
      <c r="K222" s="470"/>
      <c r="L222" s="470"/>
      <c r="M222" s="495"/>
      <c r="N222" s="496"/>
      <c r="O222" s="470">
        <f t="shared" si="9"/>
        <v>0</v>
      </c>
      <c r="P222" s="470"/>
      <c r="Q222" s="470"/>
      <c r="R222" s="495"/>
      <c r="S222" s="496"/>
      <c r="T222" s="497">
        <f t="shared" si="10"/>
        <v>0</v>
      </c>
      <c r="U222" s="497"/>
      <c r="V222" s="495"/>
      <c r="W222" s="496"/>
      <c r="X222" s="497">
        <f t="shared" si="11"/>
        <v>0</v>
      </c>
      <c r="Y222" s="497"/>
    </row>
    <row r="223" spans="1:25" ht="12" customHeight="1" x14ac:dyDescent="0.2">
      <c r="A223" s="464"/>
      <c r="B223" s="464"/>
      <c r="C223" s="464"/>
      <c r="D223" s="464"/>
      <c r="E223" s="464"/>
      <c r="F223" s="493"/>
      <c r="G223" s="494"/>
      <c r="H223" s="499"/>
      <c r="I223" s="500"/>
      <c r="J223" s="470">
        <f t="shared" si="8"/>
        <v>0</v>
      </c>
      <c r="K223" s="470"/>
      <c r="L223" s="470"/>
      <c r="M223" s="495"/>
      <c r="N223" s="496"/>
      <c r="O223" s="470">
        <f t="shared" si="9"/>
        <v>0</v>
      </c>
      <c r="P223" s="470"/>
      <c r="Q223" s="470"/>
      <c r="R223" s="495"/>
      <c r="S223" s="496"/>
      <c r="T223" s="497">
        <f t="shared" si="10"/>
        <v>0</v>
      </c>
      <c r="U223" s="497"/>
      <c r="V223" s="495"/>
      <c r="W223" s="496"/>
      <c r="X223" s="497">
        <f t="shared" si="11"/>
        <v>0</v>
      </c>
      <c r="Y223" s="497"/>
    </row>
    <row r="224" spans="1:25" ht="12" customHeight="1" x14ac:dyDescent="0.2">
      <c r="A224" s="464"/>
      <c r="B224" s="464"/>
      <c r="C224" s="464"/>
      <c r="D224" s="464"/>
      <c r="E224" s="464"/>
      <c r="F224" s="493"/>
      <c r="G224" s="494"/>
      <c r="H224" s="499"/>
      <c r="I224" s="500"/>
      <c r="J224" s="470">
        <f t="shared" si="8"/>
        <v>0</v>
      </c>
      <c r="K224" s="470"/>
      <c r="L224" s="470"/>
      <c r="M224" s="495"/>
      <c r="N224" s="496"/>
      <c r="O224" s="470">
        <f t="shared" si="9"/>
        <v>0</v>
      </c>
      <c r="P224" s="470"/>
      <c r="Q224" s="470"/>
      <c r="R224" s="495"/>
      <c r="S224" s="496"/>
      <c r="T224" s="497">
        <f t="shared" si="10"/>
        <v>0</v>
      </c>
      <c r="U224" s="497"/>
      <c r="V224" s="495"/>
      <c r="W224" s="496"/>
      <c r="X224" s="497">
        <f t="shared" si="11"/>
        <v>0</v>
      </c>
      <c r="Y224" s="497"/>
    </row>
    <row r="225" spans="1:25" ht="12" customHeight="1" x14ac:dyDescent="0.2">
      <c r="A225" s="464"/>
      <c r="B225" s="464"/>
      <c r="C225" s="464"/>
      <c r="D225" s="464"/>
      <c r="E225" s="464"/>
      <c r="F225" s="493"/>
      <c r="G225" s="494"/>
      <c r="H225" s="499"/>
      <c r="I225" s="500"/>
      <c r="J225" s="470">
        <f t="shared" si="8"/>
        <v>0</v>
      </c>
      <c r="K225" s="470"/>
      <c r="L225" s="470"/>
      <c r="M225" s="495"/>
      <c r="N225" s="496"/>
      <c r="O225" s="470">
        <f t="shared" si="9"/>
        <v>0</v>
      </c>
      <c r="P225" s="470"/>
      <c r="Q225" s="470"/>
      <c r="R225" s="495"/>
      <c r="S225" s="496"/>
      <c r="T225" s="497">
        <f t="shared" si="10"/>
        <v>0</v>
      </c>
      <c r="U225" s="497"/>
      <c r="V225" s="495"/>
      <c r="W225" s="496"/>
      <c r="X225" s="497">
        <f t="shared" si="11"/>
        <v>0</v>
      </c>
      <c r="Y225" s="497"/>
    </row>
    <row r="226" spans="1:25" ht="12" customHeight="1" x14ac:dyDescent="0.2">
      <c r="A226" s="464"/>
      <c r="B226" s="464"/>
      <c r="C226" s="464"/>
      <c r="D226" s="464"/>
      <c r="E226" s="464"/>
      <c r="F226" s="493"/>
      <c r="G226" s="494"/>
      <c r="H226" s="499"/>
      <c r="I226" s="500"/>
      <c r="J226" s="470">
        <f t="shared" si="8"/>
        <v>0</v>
      </c>
      <c r="K226" s="470"/>
      <c r="L226" s="470"/>
      <c r="M226" s="495"/>
      <c r="N226" s="496"/>
      <c r="O226" s="470">
        <f t="shared" si="9"/>
        <v>0</v>
      </c>
      <c r="P226" s="470"/>
      <c r="Q226" s="470"/>
      <c r="R226" s="495"/>
      <c r="S226" s="496"/>
      <c r="T226" s="497">
        <f t="shared" si="10"/>
        <v>0</v>
      </c>
      <c r="U226" s="497"/>
      <c r="V226" s="495"/>
      <c r="W226" s="496"/>
      <c r="X226" s="497">
        <f t="shared" si="11"/>
        <v>0</v>
      </c>
      <c r="Y226" s="497"/>
    </row>
    <row r="227" spans="1:25" ht="12" customHeight="1" x14ac:dyDescent="0.2">
      <c r="A227" s="471"/>
      <c r="B227" s="471"/>
      <c r="C227" s="471"/>
      <c r="D227" s="471"/>
      <c r="E227" s="471"/>
      <c r="F227" s="493"/>
      <c r="G227" s="494"/>
      <c r="H227" s="495"/>
      <c r="I227" s="496"/>
      <c r="J227" s="470">
        <f t="shared" si="8"/>
        <v>0</v>
      </c>
      <c r="K227" s="470"/>
      <c r="L227" s="470"/>
      <c r="M227" s="495"/>
      <c r="N227" s="496"/>
      <c r="O227" s="470">
        <f t="shared" si="9"/>
        <v>0</v>
      </c>
      <c r="P227" s="470"/>
      <c r="Q227" s="470"/>
      <c r="R227" s="495"/>
      <c r="S227" s="496"/>
      <c r="T227" s="497">
        <f t="shared" si="10"/>
        <v>0</v>
      </c>
      <c r="U227" s="497"/>
      <c r="V227" s="495"/>
      <c r="W227" s="496"/>
      <c r="X227" s="497">
        <f t="shared" si="11"/>
        <v>0</v>
      </c>
      <c r="Y227" s="497"/>
    </row>
    <row r="228" spans="1:25" ht="12" customHeight="1" x14ac:dyDescent="0.2">
      <c r="A228" s="471"/>
      <c r="B228" s="471"/>
      <c r="C228" s="471"/>
      <c r="D228" s="471"/>
      <c r="E228" s="471"/>
      <c r="F228" s="493"/>
      <c r="G228" s="494"/>
      <c r="H228" s="499"/>
      <c r="I228" s="500"/>
      <c r="J228" s="470">
        <f t="shared" si="8"/>
        <v>0</v>
      </c>
      <c r="K228" s="470"/>
      <c r="L228" s="470"/>
      <c r="M228" s="495"/>
      <c r="N228" s="496"/>
      <c r="O228" s="470">
        <f t="shared" si="9"/>
        <v>0</v>
      </c>
      <c r="P228" s="470"/>
      <c r="Q228" s="470"/>
      <c r="R228" s="495"/>
      <c r="S228" s="496"/>
      <c r="T228" s="497">
        <f t="shared" si="10"/>
        <v>0</v>
      </c>
      <c r="U228" s="497"/>
      <c r="V228" s="495"/>
      <c r="W228" s="496"/>
      <c r="X228" s="497">
        <f t="shared" si="11"/>
        <v>0</v>
      </c>
      <c r="Y228" s="497"/>
    </row>
    <row r="229" spans="1:25" ht="12" customHeight="1" x14ac:dyDescent="0.2">
      <c r="A229" s="471"/>
      <c r="B229" s="471"/>
      <c r="C229" s="471"/>
      <c r="D229" s="471"/>
      <c r="E229" s="471"/>
      <c r="F229" s="493"/>
      <c r="G229" s="494"/>
      <c r="H229" s="499"/>
      <c r="I229" s="500"/>
      <c r="J229" s="470">
        <f t="shared" si="8"/>
        <v>0</v>
      </c>
      <c r="K229" s="470"/>
      <c r="L229" s="470"/>
      <c r="M229" s="495"/>
      <c r="N229" s="496"/>
      <c r="O229" s="470">
        <f t="shared" si="9"/>
        <v>0</v>
      </c>
      <c r="P229" s="470"/>
      <c r="Q229" s="470"/>
      <c r="R229" s="495"/>
      <c r="S229" s="496"/>
      <c r="T229" s="497">
        <f t="shared" si="10"/>
        <v>0</v>
      </c>
      <c r="U229" s="497"/>
      <c r="V229" s="495"/>
      <c r="W229" s="496"/>
      <c r="X229" s="497">
        <f t="shared" si="11"/>
        <v>0</v>
      </c>
      <c r="Y229" s="497"/>
    </row>
    <row r="230" spans="1:25" ht="12" customHeight="1" x14ac:dyDescent="0.2">
      <c r="A230" s="471"/>
      <c r="B230" s="471"/>
      <c r="C230" s="471"/>
      <c r="D230" s="471"/>
      <c r="E230" s="471"/>
      <c r="F230" s="493"/>
      <c r="G230" s="494"/>
      <c r="H230" s="499"/>
      <c r="I230" s="500"/>
      <c r="J230" s="470">
        <f t="shared" si="8"/>
        <v>0</v>
      </c>
      <c r="K230" s="470"/>
      <c r="L230" s="470"/>
      <c r="M230" s="495"/>
      <c r="N230" s="496"/>
      <c r="O230" s="470">
        <f t="shared" si="9"/>
        <v>0</v>
      </c>
      <c r="P230" s="470"/>
      <c r="Q230" s="470"/>
      <c r="R230" s="495"/>
      <c r="S230" s="496"/>
      <c r="T230" s="497">
        <f t="shared" si="10"/>
        <v>0</v>
      </c>
      <c r="U230" s="497"/>
      <c r="V230" s="495"/>
      <c r="W230" s="496"/>
      <c r="X230" s="497">
        <f t="shared" si="11"/>
        <v>0</v>
      </c>
      <c r="Y230" s="497"/>
    </row>
    <row r="231" spans="1:25" ht="12" customHeight="1" x14ac:dyDescent="0.2">
      <c r="A231" s="471"/>
      <c r="B231" s="471"/>
      <c r="C231" s="471"/>
      <c r="D231" s="471"/>
      <c r="E231" s="471"/>
      <c r="F231" s="493"/>
      <c r="G231" s="494"/>
      <c r="H231" s="499"/>
      <c r="I231" s="500"/>
      <c r="J231" s="470">
        <f t="shared" si="8"/>
        <v>0</v>
      </c>
      <c r="K231" s="470"/>
      <c r="L231" s="470"/>
      <c r="M231" s="495"/>
      <c r="N231" s="496"/>
      <c r="O231" s="470">
        <f t="shared" si="9"/>
        <v>0</v>
      </c>
      <c r="P231" s="470"/>
      <c r="Q231" s="470"/>
      <c r="R231" s="495"/>
      <c r="S231" s="496"/>
      <c r="T231" s="497">
        <f t="shared" si="10"/>
        <v>0</v>
      </c>
      <c r="U231" s="497"/>
      <c r="V231" s="495"/>
      <c r="W231" s="496"/>
      <c r="X231" s="497">
        <f t="shared" si="11"/>
        <v>0</v>
      </c>
      <c r="Y231" s="497"/>
    </row>
    <row r="232" spans="1:25" ht="12" customHeight="1" x14ac:dyDescent="0.2">
      <c r="A232" s="471"/>
      <c r="B232" s="471"/>
      <c r="C232" s="471"/>
      <c r="D232" s="471"/>
      <c r="E232" s="471"/>
      <c r="F232" s="493"/>
      <c r="G232" s="494"/>
      <c r="H232" s="499"/>
      <c r="I232" s="500"/>
      <c r="J232" s="470">
        <f t="shared" si="8"/>
        <v>0</v>
      </c>
      <c r="K232" s="470"/>
      <c r="L232" s="470"/>
      <c r="M232" s="495"/>
      <c r="N232" s="496"/>
      <c r="O232" s="470">
        <f t="shared" si="9"/>
        <v>0</v>
      </c>
      <c r="P232" s="470"/>
      <c r="Q232" s="470"/>
      <c r="R232" s="495"/>
      <c r="S232" s="496"/>
      <c r="T232" s="497">
        <f t="shared" si="10"/>
        <v>0</v>
      </c>
      <c r="U232" s="497"/>
      <c r="V232" s="495"/>
      <c r="W232" s="496"/>
      <c r="X232" s="497">
        <f t="shared" si="11"/>
        <v>0</v>
      </c>
      <c r="Y232" s="497"/>
    </row>
    <row r="233" spans="1:25" ht="12" customHeight="1" x14ac:dyDescent="0.2">
      <c r="A233" s="471"/>
      <c r="B233" s="471"/>
      <c r="C233" s="471"/>
      <c r="D233" s="471"/>
      <c r="E233" s="471"/>
      <c r="F233" s="493"/>
      <c r="G233" s="494"/>
      <c r="H233" s="499"/>
      <c r="I233" s="500"/>
      <c r="J233" s="470">
        <f t="shared" si="8"/>
        <v>0</v>
      </c>
      <c r="K233" s="470"/>
      <c r="L233" s="470"/>
      <c r="M233" s="495"/>
      <c r="N233" s="496"/>
      <c r="O233" s="470">
        <f t="shared" si="9"/>
        <v>0</v>
      </c>
      <c r="P233" s="470"/>
      <c r="Q233" s="470"/>
      <c r="R233" s="495"/>
      <c r="S233" s="496"/>
      <c r="T233" s="497">
        <f t="shared" si="10"/>
        <v>0</v>
      </c>
      <c r="U233" s="497"/>
      <c r="V233" s="495"/>
      <c r="W233" s="496"/>
      <c r="X233" s="497">
        <f t="shared" si="11"/>
        <v>0</v>
      </c>
      <c r="Y233" s="497"/>
    </row>
    <row r="234" spans="1:25" ht="12" customHeight="1" x14ac:dyDescent="0.2">
      <c r="A234" s="471"/>
      <c r="B234" s="471"/>
      <c r="C234" s="471"/>
      <c r="D234" s="471"/>
      <c r="E234" s="471"/>
      <c r="F234" s="493"/>
      <c r="G234" s="494"/>
      <c r="H234" s="499"/>
      <c r="I234" s="500"/>
      <c r="J234" s="470">
        <f t="shared" si="8"/>
        <v>0</v>
      </c>
      <c r="K234" s="470"/>
      <c r="L234" s="470"/>
      <c r="M234" s="495"/>
      <c r="N234" s="496"/>
      <c r="O234" s="470">
        <f t="shared" si="9"/>
        <v>0</v>
      </c>
      <c r="P234" s="470"/>
      <c r="Q234" s="470"/>
      <c r="R234" s="495"/>
      <c r="S234" s="496"/>
      <c r="T234" s="497">
        <f t="shared" si="10"/>
        <v>0</v>
      </c>
      <c r="U234" s="497"/>
      <c r="V234" s="495"/>
      <c r="W234" s="496"/>
      <c r="X234" s="497">
        <f t="shared" si="11"/>
        <v>0</v>
      </c>
      <c r="Y234" s="497"/>
    </row>
    <row r="235" spans="1:25" ht="12" customHeight="1" x14ac:dyDescent="0.2">
      <c r="A235" s="471"/>
      <c r="B235" s="471"/>
      <c r="C235" s="471"/>
      <c r="D235" s="471"/>
      <c r="E235" s="471"/>
      <c r="F235" s="493"/>
      <c r="G235" s="494"/>
      <c r="H235" s="499"/>
      <c r="I235" s="500"/>
      <c r="J235" s="470">
        <f t="shared" si="8"/>
        <v>0</v>
      </c>
      <c r="K235" s="470"/>
      <c r="L235" s="470"/>
      <c r="M235" s="495"/>
      <c r="N235" s="496"/>
      <c r="O235" s="470">
        <f t="shared" si="9"/>
        <v>0</v>
      </c>
      <c r="P235" s="470"/>
      <c r="Q235" s="470"/>
      <c r="R235" s="495"/>
      <c r="S235" s="496"/>
      <c r="T235" s="497">
        <f t="shared" si="10"/>
        <v>0</v>
      </c>
      <c r="U235" s="497"/>
      <c r="V235" s="495"/>
      <c r="W235" s="496"/>
      <c r="X235" s="497">
        <f t="shared" si="11"/>
        <v>0</v>
      </c>
      <c r="Y235" s="497"/>
    </row>
    <row r="236" spans="1:25" ht="12" customHeight="1" x14ac:dyDescent="0.2">
      <c r="A236" s="471"/>
      <c r="B236" s="471"/>
      <c r="C236" s="471"/>
      <c r="D236" s="471"/>
      <c r="E236" s="471"/>
      <c r="F236" s="493"/>
      <c r="G236" s="494"/>
      <c r="H236" s="499"/>
      <c r="I236" s="500"/>
      <c r="J236" s="470">
        <f t="shared" si="8"/>
        <v>0</v>
      </c>
      <c r="K236" s="470"/>
      <c r="L236" s="470"/>
      <c r="M236" s="495"/>
      <c r="N236" s="496"/>
      <c r="O236" s="470">
        <f t="shared" si="9"/>
        <v>0</v>
      </c>
      <c r="P236" s="470"/>
      <c r="Q236" s="470"/>
      <c r="R236" s="495"/>
      <c r="S236" s="496"/>
      <c r="T236" s="497">
        <f t="shared" si="10"/>
        <v>0</v>
      </c>
      <c r="U236" s="497"/>
      <c r="V236" s="495"/>
      <c r="W236" s="496"/>
      <c r="X236" s="497">
        <f t="shared" si="11"/>
        <v>0</v>
      </c>
      <c r="Y236" s="497"/>
    </row>
    <row r="237" spans="1:25" ht="12" customHeight="1" x14ac:dyDescent="0.2">
      <c r="A237" s="471"/>
      <c r="B237" s="471"/>
      <c r="C237" s="471"/>
      <c r="D237" s="471"/>
      <c r="E237" s="471"/>
      <c r="F237" s="493"/>
      <c r="G237" s="494"/>
      <c r="H237" s="499"/>
      <c r="I237" s="500"/>
      <c r="J237" s="470">
        <f t="shared" si="8"/>
        <v>0</v>
      </c>
      <c r="K237" s="470"/>
      <c r="L237" s="470"/>
      <c r="M237" s="495"/>
      <c r="N237" s="496"/>
      <c r="O237" s="470">
        <f t="shared" si="9"/>
        <v>0</v>
      </c>
      <c r="P237" s="470"/>
      <c r="Q237" s="470"/>
      <c r="R237" s="495"/>
      <c r="S237" s="496"/>
      <c r="T237" s="497">
        <f t="shared" si="10"/>
        <v>0</v>
      </c>
      <c r="U237" s="497"/>
      <c r="V237" s="495"/>
      <c r="W237" s="496"/>
      <c r="X237" s="497">
        <f t="shared" si="11"/>
        <v>0</v>
      </c>
      <c r="Y237" s="497"/>
    </row>
    <row r="238" spans="1:25" ht="12" customHeight="1" x14ac:dyDescent="0.2">
      <c r="A238" s="471"/>
      <c r="B238" s="471"/>
      <c r="C238" s="471"/>
      <c r="D238" s="471"/>
      <c r="E238" s="471"/>
      <c r="F238" s="493"/>
      <c r="G238" s="494"/>
      <c r="H238" s="495"/>
      <c r="I238" s="496"/>
      <c r="J238" s="470">
        <f t="shared" si="8"/>
        <v>0</v>
      </c>
      <c r="K238" s="470"/>
      <c r="L238" s="470"/>
      <c r="M238" s="495"/>
      <c r="N238" s="496"/>
      <c r="O238" s="470">
        <f t="shared" si="9"/>
        <v>0</v>
      </c>
      <c r="P238" s="470"/>
      <c r="Q238" s="470"/>
      <c r="R238" s="495"/>
      <c r="S238" s="496"/>
      <c r="T238" s="497">
        <f t="shared" si="10"/>
        <v>0</v>
      </c>
      <c r="U238" s="497"/>
      <c r="V238" s="495"/>
      <c r="W238" s="496"/>
      <c r="X238" s="497">
        <f t="shared" si="11"/>
        <v>0</v>
      </c>
      <c r="Y238" s="497"/>
    </row>
    <row r="239" spans="1:25" ht="12" customHeight="1" x14ac:dyDescent="0.2">
      <c r="A239" s="471"/>
      <c r="B239" s="471"/>
      <c r="C239" s="471"/>
      <c r="D239" s="471"/>
      <c r="E239" s="471"/>
      <c r="F239" s="493"/>
      <c r="G239" s="494"/>
      <c r="H239" s="499"/>
      <c r="I239" s="500"/>
      <c r="J239" s="470">
        <f t="shared" si="8"/>
        <v>0</v>
      </c>
      <c r="K239" s="470"/>
      <c r="L239" s="470"/>
      <c r="M239" s="495"/>
      <c r="N239" s="496"/>
      <c r="O239" s="470">
        <f t="shared" si="9"/>
        <v>0</v>
      </c>
      <c r="P239" s="470"/>
      <c r="Q239" s="470"/>
      <c r="R239" s="495"/>
      <c r="S239" s="496"/>
      <c r="T239" s="497">
        <f t="shared" si="10"/>
        <v>0</v>
      </c>
      <c r="U239" s="497"/>
      <c r="V239" s="495"/>
      <c r="W239" s="496"/>
      <c r="X239" s="497">
        <f t="shared" si="11"/>
        <v>0</v>
      </c>
      <c r="Y239" s="497"/>
    </row>
    <row r="240" spans="1:25" ht="12" customHeight="1" x14ac:dyDescent="0.2">
      <c r="A240" s="471"/>
      <c r="B240" s="471"/>
      <c r="C240" s="471"/>
      <c r="D240" s="471"/>
      <c r="E240" s="471"/>
      <c r="F240" s="493"/>
      <c r="G240" s="494"/>
      <c r="H240" s="499"/>
      <c r="I240" s="500"/>
      <c r="J240" s="470">
        <f t="shared" si="8"/>
        <v>0</v>
      </c>
      <c r="K240" s="470"/>
      <c r="L240" s="470"/>
      <c r="M240" s="495"/>
      <c r="N240" s="496"/>
      <c r="O240" s="470">
        <f t="shared" si="9"/>
        <v>0</v>
      </c>
      <c r="P240" s="470"/>
      <c r="Q240" s="470"/>
      <c r="R240" s="495"/>
      <c r="S240" s="496"/>
      <c r="T240" s="497">
        <f t="shared" si="10"/>
        <v>0</v>
      </c>
      <c r="U240" s="497"/>
      <c r="V240" s="495"/>
      <c r="W240" s="496"/>
      <c r="X240" s="497">
        <f t="shared" si="11"/>
        <v>0</v>
      </c>
      <c r="Y240" s="497"/>
    </row>
    <row r="241" spans="1:25" ht="12" customHeight="1" x14ac:dyDescent="0.2">
      <c r="A241" s="471"/>
      <c r="B241" s="471"/>
      <c r="C241" s="471"/>
      <c r="D241" s="471"/>
      <c r="E241" s="471"/>
      <c r="F241" s="493"/>
      <c r="G241" s="494"/>
      <c r="H241" s="499"/>
      <c r="I241" s="500"/>
      <c r="J241" s="470">
        <f t="shared" si="8"/>
        <v>0</v>
      </c>
      <c r="K241" s="470"/>
      <c r="L241" s="470"/>
      <c r="M241" s="495"/>
      <c r="N241" s="496"/>
      <c r="O241" s="470">
        <f t="shared" si="9"/>
        <v>0</v>
      </c>
      <c r="P241" s="470"/>
      <c r="Q241" s="470"/>
      <c r="R241" s="495"/>
      <c r="S241" s="496"/>
      <c r="T241" s="497">
        <f t="shared" si="10"/>
        <v>0</v>
      </c>
      <c r="U241" s="497"/>
      <c r="V241" s="495"/>
      <c r="W241" s="496"/>
      <c r="X241" s="497">
        <f t="shared" si="11"/>
        <v>0</v>
      </c>
      <c r="Y241" s="497"/>
    </row>
    <row r="242" spans="1:25" ht="12" customHeight="1" x14ac:dyDescent="0.2">
      <c r="A242" s="471"/>
      <c r="B242" s="471"/>
      <c r="C242" s="471"/>
      <c r="D242" s="471"/>
      <c r="E242" s="471"/>
      <c r="F242" s="493"/>
      <c r="G242" s="494"/>
      <c r="H242" s="499"/>
      <c r="I242" s="500"/>
      <c r="J242" s="470">
        <f t="shared" si="8"/>
        <v>0</v>
      </c>
      <c r="K242" s="470"/>
      <c r="L242" s="470"/>
      <c r="M242" s="495"/>
      <c r="N242" s="496"/>
      <c r="O242" s="470">
        <f t="shared" si="9"/>
        <v>0</v>
      </c>
      <c r="P242" s="470"/>
      <c r="Q242" s="470"/>
      <c r="R242" s="495"/>
      <c r="S242" s="496"/>
      <c r="T242" s="497">
        <f t="shared" si="10"/>
        <v>0</v>
      </c>
      <c r="U242" s="497"/>
      <c r="V242" s="495"/>
      <c r="W242" s="496"/>
      <c r="X242" s="497">
        <f t="shared" si="11"/>
        <v>0</v>
      </c>
      <c r="Y242" s="497"/>
    </row>
    <row r="243" spans="1:25" ht="12" customHeight="1" x14ac:dyDescent="0.2">
      <c r="A243" s="471"/>
      <c r="B243" s="471"/>
      <c r="C243" s="471"/>
      <c r="D243" s="471"/>
      <c r="E243" s="471"/>
      <c r="F243" s="493"/>
      <c r="G243" s="494"/>
      <c r="H243" s="495"/>
      <c r="I243" s="496"/>
      <c r="J243" s="470">
        <f t="shared" si="8"/>
        <v>0</v>
      </c>
      <c r="K243" s="470"/>
      <c r="L243" s="470"/>
      <c r="M243" s="495"/>
      <c r="N243" s="496"/>
      <c r="O243" s="470">
        <f t="shared" si="9"/>
        <v>0</v>
      </c>
      <c r="P243" s="470"/>
      <c r="Q243" s="470"/>
      <c r="R243" s="495"/>
      <c r="S243" s="496"/>
      <c r="T243" s="497">
        <f t="shared" si="10"/>
        <v>0</v>
      </c>
      <c r="U243" s="497"/>
      <c r="V243" s="495"/>
      <c r="W243" s="496"/>
      <c r="X243" s="497">
        <f t="shared" si="11"/>
        <v>0</v>
      </c>
      <c r="Y243" s="497"/>
    </row>
    <row r="244" spans="1:25" ht="12" customHeight="1" x14ac:dyDescent="0.2">
      <c r="A244" s="40"/>
      <c r="B244" s="13"/>
      <c r="E244" s="457">
        <f>SUM(F218:G243)</f>
        <v>0</v>
      </c>
      <c r="F244" s="457"/>
      <c r="G244" s="457"/>
      <c r="H244" s="462">
        <f>SUM(J218:L243)</f>
        <v>0</v>
      </c>
      <c r="I244" s="462"/>
      <c r="J244" s="462"/>
      <c r="K244" s="462"/>
      <c r="L244" s="462"/>
      <c r="M244" s="462">
        <f>SUM(O218:Q243)</f>
        <v>0</v>
      </c>
      <c r="N244" s="462"/>
      <c r="O244" s="462"/>
      <c r="P244" s="462"/>
      <c r="Q244" s="462"/>
      <c r="R244" s="462">
        <f>SUM(T218:U243)</f>
        <v>0</v>
      </c>
      <c r="S244" s="462"/>
      <c r="T244" s="462"/>
      <c r="U244" s="462"/>
      <c r="V244" s="462">
        <f>SUM(X218:Y243)</f>
        <v>0</v>
      </c>
      <c r="W244" s="462"/>
      <c r="X244" s="462"/>
      <c r="Y244" s="462"/>
    </row>
    <row r="245" spans="1:25" ht="7.5" customHeight="1" x14ac:dyDescent="0.2">
      <c r="A245" s="148"/>
      <c r="B245" s="149"/>
      <c r="C245" s="149"/>
      <c r="D245" s="149"/>
      <c r="E245" s="149"/>
      <c r="F245" s="149"/>
      <c r="G245" s="149"/>
      <c r="H245" s="149"/>
      <c r="I245" s="149"/>
      <c r="J245" s="149"/>
      <c r="K245" s="149"/>
      <c r="L245" s="150"/>
      <c r="M245" s="149"/>
      <c r="N245" s="149"/>
      <c r="O245" s="149"/>
      <c r="P245" s="149"/>
      <c r="Q245" s="149"/>
      <c r="R245" s="149"/>
      <c r="S245" s="149"/>
      <c r="T245" s="149"/>
      <c r="U245" s="149"/>
      <c r="V245" s="149"/>
      <c r="W245" s="149"/>
      <c r="X245" s="149"/>
      <c r="Y245" s="149"/>
    </row>
    <row r="246" spans="1:25" ht="15" customHeight="1" x14ac:dyDescent="0.2">
      <c r="A246" s="153" t="s">
        <v>302</v>
      </c>
      <c r="B246" s="154"/>
      <c r="C246" s="155"/>
      <c r="D246" s="155"/>
      <c r="E246" s="156"/>
      <c r="F246" s="157"/>
      <c r="G246" s="158"/>
      <c r="H246" s="159"/>
      <c r="I246" s="159"/>
      <c r="J246" s="159"/>
      <c r="K246" s="159"/>
      <c r="L246" s="225"/>
      <c r="M246" s="225"/>
      <c r="N246" s="225"/>
      <c r="O246" s="225"/>
      <c r="P246" s="160"/>
      <c r="Q246" s="225"/>
      <c r="R246" s="225"/>
      <c r="S246" s="225"/>
      <c r="T246" s="225"/>
      <c r="U246" s="161"/>
      <c r="V246" s="225"/>
      <c r="W246" s="225"/>
      <c r="X246" s="225"/>
      <c r="Y246" s="225"/>
    </row>
    <row r="247" spans="1:25" ht="4.5" customHeight="1" x14ac:dyDescent="0.2">
      <c r="A247" s="40"/>
      <c r="B247" s="94"/>
      <c r="C247" s="94"/>
      <c r="D247" s="94"/>
      <c r="E247" s="94"/>
      <c r="F247" s="94"/>
      <c r="G247" s="94"/>
      <c r="H247" s="94"/>
      <c r="I247" s="94"/>
      <c r="J247" s="94"/>
      <c r="K247" s="94"/>
      <c r="L247" s="41"/>
      <c r="M247" s="94"/>
      <c r="N247" s="94"/>
      <c r="O247" s="94"/>
      <c r="P247" s="94"/>
      <c r="Q247" s="94"/>
      <c r="R247" s="94"/>
      <c r="S247" s="94"/>
      <c r="T247" s="94"/>
      <c r="U247" s="94"/>
      <c r="V247" s="94"/>
      <c r="W247" s="94"/>
      <c r="X247" s="94"/>
      <c r="Y247" s="94"/>
    </row>
    <row r="248" spans="1:25" x14ac:dyDescent="0.2">
      <c r="A248" s="40" t="s">
        <v>103</v>
      </c>
      <c r="C248" s="13"/>
      <c r="D248" s="40"/>
      <c r="E248" s="40"/>
      <c r="F248" s="40"/>
      <c r="G248" s="40"/>
      <c r="H248" s="40"/>
      <c r="I248" s="40"/>
      <c r="J248" s="40"/>
      <c r="K248" s="40"/>
      <c r="L248" s="40"/>
      <c r="M248" s="40"/>
      <c r="N248" s="40"/>
      <c r="O248" s="13"/>
      <c r="P248" s="13"/>
      <c r="Q248" s="13"/>
      <c r="R248" s="13"/>
      <c r="S248" s="94"/>
      <c r="T248" s="38"/>
      <c r="V248" s="460"/>
      <c r="W248" s="460"/>
      <c r="X248" s="460"/>
      <c r="Y248" s="460"/>
    </row>
    <row r="249" spans="1:25" ht="4.5" customHeight="1" x14ac:dyDescent="0.2">
      <c r="A249" s="40"/>
      <c r="C249" s="13"/>
      <c r="D249" s="40"/>
      <c r="E249" s="40"/>
      <c r="F249" s="40"/>
      <c r="G249" s="40"/>
      <c r="H249" s="40"/>
      <c r="I249" s="40"/>
      <c r="J249" s="40"/>
      <c r="K249" s="40"/>
      <c r="L249" s="40"/>
      <c r="M249" s="40"/>
      <c r="N249" s="40"/>
      <c r="O249" s="13"/>
      <c r="P249" s="13"/>
      <c r="Q249" s="13"/>
      <c r="R249" s="13"/>
      <c r="S249" s="94"/>
      <c r="T249" s="38"/>
      <c r="V249" s="226"/>
      <c r="W249" s="226"/>
      <c r="X249" s="226"/>
      <c r="Y249" s="226"/>
    </row>
    <row r="250" spans="1:25" x14ac:dyDescent="0.2">
      <c r="A250" s="94" t="s">
        <v>189</v>
      </c>
      <c r="C250" s="13"/>
      <c r="D250" s="94"/>
      <c r="E250" s="94"/>
      <c r="F250" s="94"/>
      <c r="G250" s="94"/>
      <c r="H250" s="94"/>
      <c r="I250" s="94"/>
      <c r="J250" s="94"/>
      <c r="K250" s="94"/>
      <c r="L250" s="94"/>
      <c r="M250" s="94"/>
      <c r="N250" s="94"/>
      <c r="O250" s="13"/>
      <c r="P250" s="13"/>
      <c r="Q250" s="13"/>
      <c r="R250" s="13"/>
      <c r="S250" s="94"/>
      <c r="T250" s="38"/>
      <c r="V250" s="460"/>
      <c r="W250" s="460"/>
      <c r="X250" s="460"/>
      <c r="Y250" s="460"/>
    </row>
    <row r="251" spans="1:25" ht="4.5" customHeight="1" x14ac:dyDescent="0.2">
      <c r="A251" s="94"/>
      <c r="C251" s="13"/>
      <c r="D251" s="94"/>
      <c r="E251" s="94"/>
      <c r="F251" s="94"/>
      <c r="G251" s="94"/>
      <c r="H251" s="94"/>
      <c r="I251" s="94"/>
      <c r="J251" s="94"/>
      <c r="K251" s="94"/>
      <c r="L251" s="94"/>
      <c r="M251" s="94"/>
      <c r="N251" s="94"/>
      <c r="O251" s="13"/>
      <c r="P251" s="13"/>
      <c r="Q251" s="13"/>
      <c r="R251" s="13"/>
      <c r="S251" s="94"/>
      <c r="T251" s="38"/>
      <c r="V251" s="226"/>
      <c r="W251" s="226"/>
      <c r="X251" s="226"/>
      <c r="Y251" s="226"/>
    </row>
    <row r="252" spans="1:25" x14ac:dyDescent="0.2">
      <c r="A252" s="94" t="s">
        <v>190</v>
      </c>
      <c r="C252" s="13"/>
      <c r="D252" s="94"/>
      <c r="E252" s="94"/>
      <c r="F252" s="94"/>
      <c r="G252" s="94"/>
      <c r="H252" s="94"/>
      <c r="I252" s="94"/>
      <c r="J252" s="94"/>
      <c r="K252" s="94"/>
      <c r="L252" s="94"/>
      <c r="M252" s="94"/>
      <c r="N252" s="94"/>
      <c r="O252" s="13"/>
      <c r="P252" s="13"/>
      <c r="Q252" s="13"/>
      <c r="R252" s="13"/>
      <c r="S252" s="94"/>
      <c r="T252" s="38"/>
      <c r="V252" s="460"/>
      <c r="W252" s="460"/>
      <c r="X252" s="460"/>
      <c r="Y252" s="460"/>
    </row>
    <row r="253" spans="1:25" ht="4.5" customHeight="1" x14ac:dyDescent="0.2">
      <c r="A253" s="94"/>
      <c r="C253" s="13"/>
      <c r="D253" s="94"/>
      <c r="E253" s="94"/>
      <c r="F253" s="94"/>
      <c r="G253" s="94"/>
      <c r="H253" s="94"/>
      <c r="I253" s="94"/>
      <c r="J253" s="94"/>
      <c r="K253" s="94"/>
      <c r="L253" s="94"/>
      <c r="M253" s="94"/>
      <c r="N253" s="94"/>
      <c r="O253" s="13"/>
      <c r="P253" s="13"/>
      <c r="Q253" s="13"/>
      <c r="R253" s="13"/>
      <c r="S253" s="94"/>
      <c r="T253" s="38"/>
      <c r="V253" s="226"/>
      <c r="W253" s="226"/>
      <c r="X253" s="226"/>
      <c r="Y253" s="226"/>
    </row>
    <row r="254" spans="1:25" x14ac:dyDescent="0.2">
      <c r="A254" s="94" t="s">
        <v>167</v>
      </c>
      <c r="C254" s="13"/>
      <c r="D254" s="94"/>
      <c r="E254" s="94"/>
      <c r="F254" s="94"/>
      <c r="G254" s="94"/>
      <c r="H254" s="94"/>
      <c r="I254" s="94"/>
      <c r="J254" s="94"/>
      <c r="K254" s="94"/>
      <c r="L254" s="94"/>
      <c r="M254" s="94"/>
      <c r="N254" s="94"/>
      <c r="O254" s="13"/>
      <c r="P254" s="13"/>
      <c r="Q254" s="13"/>
      <c r="R254" s="13"/>
      <c r="S254" s="94"/>
      <c r="T254" s="38"/>
      <c r="V254" s="460"/>
      <c r="W254" s="460"/>
      <c r="X254" s="460"/>
      <c r="Y254" s="460"/>
    </row>
    <row r="255" spans="1:25" ht="4.5" customHeight="1" x14ac:dyDescent="0.2">
      <c r="A255" s="94"/>
      <c r="C255" s="13"/>
      <c r="D255" s="94"/>
      <c r="E255" s="94"/>
      <c r="F255" s="94"/>
      <c r="G255" s="94"/>
      <c r="H255" s="94"/>
      <c r="I255" s="94"/>
      <c r="J255" s="94"/>
      <c r="K255" s="94"/>
      <c r="L255" s="94"/>
      <c r="M255" s="94"/>
      <c r="N255" s="94"/>
      <c r="O255" s="94"/>
      <c r="P255" s="94"/>
      <c r="Q255" s="94"/>
      <c r="R255" s="40"/>
      <c r="S255" s="94"/>
      <c r="T255" s="94"/>
      <c r="V255" s="36"/>
      <c r="W255" s="226"/>
      <c r="X255" s="226"/>
      <c r="Y255" s="226"/>
    </row>
    <row r="256" spans="1:25" ht="12" customHeight="1" x14ac:dyDescent="0.2">
      <c r="A256" s="94" t="s">
        <v>96</v>
      </c>
      <c r="C256" s="13"/>
      <c r="D256" s="13"/>
      <c r="E256" s="13"/>
      <c r="F256" s="13"/>
      <c r="G256" s="13"/>
      <c r="H256" s="13"/>
      <c r="I256" s="13"/>
      <c r="J256" s="13"/>
      <c r="K256" s="13"/>
      <c r="L256" s="13"/>
      <c r="M256" s="13"/>
      <c r="N256" s="13"/>
      <c r="O256" s="13"/>
      <c r="P256" s="13"/>
      <c r="Q256" s="13"/>
      <c r="R256" s="13"/>
      <c r="S256" s="13"/>
      <c r="T256" s="38"/>
      <c r="V256" s="13"/>
      <c r="W256" s="13"/>
      <c r="X256" s="13"/>
      <c r="Y256" s="13"/>
    </row>
    <row r="257" spans="1:41" x14ac:dyDescent="0.2">
      <c r="A257" s="40"/>
      <c r="B257" s="232" t="s">
        <v>98</v>
      </c>
      <c r="D257" s="230"/>
      <c r="E257" s="230"/>
      <c r="F257" s="230"/>
      <c r="G257" s="230"/>
      <c r="H257" s="230"/>
      <c r="I257" s="230"/>
      <c r="J257" s="230"/>
      <c r="K257" s="67"/>
      <c r="L257" s="66"/>
      <c r="M257" s="42"/>
      <c r="N257" s="13"/>
      <c r="O257" s="13"/>
      <c r="P257" s="13"/>
      <c r="Q257" s="13"/>
      <c r="R257" s="13"/>
      <c r="S257" s="94"/>
      <c r="T257" s="36"/>
      <c r="V257" s="460"/>
      <c r="W257" s="460"/>
      <c r="X257" s="460"/>
      <c r="Y257" s="460"/>
    </row>
    <row r="258" spans="1:41" x14ac:dyDescent="0.2">
      <c r="A258" s="40"/>
      <c r="B258" s="232" t="s">
        <v>99</v>
      </c>
      <c r="D258" s="230"/>
      <c r="E258" s="230"/>
      <c r="F258" s="230"/>
      <c r="G258" s="230"/>
      <c r="H258" s="230"/>
      <c r="I258" s="230"/>
      <c r="J258" s="230"/>
      <c r="K258" s="13"/>
      <c r="L258" s="13"/>
      <c r="M258" s="42"/>
      <c r="N258" s="13"/>
      <c r="O258" s="13"/>
      <c r="P258" s="13"/>
      <c r="Q258" s="13"/>
      <c r="R258" s="13"/>
      <c r="S258" s="94"/>
      <c r="T258" s="110"/>
      <c r="V258" s="461"/>
      <c r="W258" s="461"/>
      <c r="X258" s="461"/>
      <c r="Y258" s="461"/>
    </row>
    <row r="259" spans="1:41" ht="7.5" customHeight="1" x14ac:dyDescent="0.2">
      <c r="A259" s="148"/>
      <c r="B259" s="149"/>
      <c r="C259" s="150"/>
      <c r="D259" s="150"/>
      <c r="E259" s="150"/>
      <c r="F259" s="150"/>
      <c r="G259" s="150"/>
      <c r="H259" s="150"/>
      <c r="I259" s="150"/>
      <c r="J259" s="150"/>
      <c r="K259" s="150"/>
      <c r="L259" s="150"/>
      <c r="M259" s="150"/>
      <c r="N259" s="150"/>
      <c r="O259" s="150"/>
      <c r="P259" s="150"/>
      <c r="Q259" s="150"/>
      <c r="R259" s="150"/>
      <c r="S259" s="149"/>
      <c r="T259" s="151"/>
      <c r="U259" s="151"/>
      <c r="V259" s="152"/>
      <c r="W259" s="152"/>
      <c r="X259" s="152"/>
      <c r="Y259" s="152"/>
    </row>
    <row r="260" spans="1:41" ht="15" customHeight="1" x14ac:dyDescent="0.2">
      <c r="A260" s="153" t="s">
        <v>303</v>
      </c>
      <c r="B260" s="154"/>
      <c r="C260" s="155"/>
      <c r="D260" s="155"/>
      <c r="E260" s="156"/>
      <c r="F260" s="157"/>
      <c r="G260" s="158"/>
      <c r="H260" s="159"/>
      <c r="I260" s="159"/>
      <c r="J260" s="159"/>
      <c r="K260" s="159"/>
      <c r="L260" s="163"/>
      <c r="M260" s="163"/>
      <c r="N260" s="163"/>
      <c r="O260" s="163"/>
      <c r="P260" s="163"/>
      <c r="Q260" s="163"/>
      <c r="R260" s="163"/>
      <c r="S260" s="164"/>
      <c r="T260" s="165"/>
      <c r="U260" s="165"/>
      <c r="V260" s="159"/>
      <c r="W260" s="159"/>
      <c r="X260" s="159"/>
      <c r="Y260" s="159"/>
    </row>
    <row r="261" spans="1:41" ht="4.5" customHeight="1" x14ac:dyDescent="0.2">
      <c r="A261" s="40"/>
      <c r="B261" s="94"/>
      <c r="C261" s="13"/>
      <c r="D261" s="13"/>
      <c r="E261" s="13"/>
      <c r="F261" s="13"/>
      <c r="G261" s="13"/>
      <c r="H261" s="13"/>
      <c r="I261" s="13"/>
      <c r="J261" s="13"/>
      <c r="K261" s="13"/>
      <c r="L261" s="13"/>
      <c r="M261" s="13"/>
      <c r="N261" s="13"/>
      <c r="O261" s="13"/>
      <c r="P261" s="13"/>
      <c r="Q261" s="13"/>
      <c r="R261" s="13"/>
      <c r="S261" s="94"/>
      <c r="T261" s="36"/>
      <c r="U261" s="36"/>
      <c r="V261" s="226"/>
      <c r="W261" s="226"/>
      <c r="X261" s="226"/>
      <c r="Y261" s="226"/>
    </row>
    <row r="262" spans="1:41" x14ac:dyDescent="0.2">
      <c r="A262" s="94" t="s">
        <v>188</v>
      </c>
      <c r="C262" s="13"/>
      <c r="D262" s="94"/>
      <c r="E262" s="94"/>
      <c r="F262" s="94"/>
      <c r="G262" s="94"/>
      <c r="H262" s="94"/>
      <c r="I262" s="94"/>
      <c r="J262" s="94"/>
      <c r="K262" s="94"/>
      <c r="L262" s="94"/>
      <c r="M262" s="94"/>
      <c r="N262" s="36"/>
      <c r="O262" s="13"/>
      <c r="P262" s="13"/>
      <c r="Q262" s="94"/>
      <c r="R262" s="40"/>
      <c r="S262" s="94"/>
      <c r="T262" s="36"/>
      <c r="V262" s="36"/>
      <c r="W262" s="110"/>
      <c r="X262" s="458"/>
      <c r="Y262" s="458"/>
    </row>
    <row r="263" spans="1:41" ht="4.5" customHeight="1" x14ac:dyDescent="0.2">
      <c r="A263" s="94"/>
      <c r="C263" s="13"/>
      <c r="D263" s="13"/>
      <c r="E263" s="13"/>
      <c r="F263" s="13"/>
      <c r="G263" s="13"/>
      <c r="H263" s="13"/>
      <c r="I263" s="13"/>
      <c r="J263" s="13"/>
      <c r="K263" s="13"/>
      <c r="L263" s="13"/>
      <c r="M263" s="13"/>
      <c r="N263" s="13"/>
      <c r="O263" s="13"/>
      <c r="P263" s="13"/>
      <c r="Q263" s="13"/>
      <c r="R263" s="13"/>
      <c r="S263" s="94"/>
      <c r="T263" s="36"/>
      <c r="V263" s="36"/>
      <c r="W263" s="226"/>
      <c r="X263" s="226"/>
      <c r="Y263" s="226"/>
    </row>
    <row r="264" spans="1:41" ht="12" customHeight="1" x14ac:dyDescent="0.2">
      <c r="A264" s="94" t="s">
        <v>97</v>
      </c>
      <c r="C264" s="13"/>
      <c r="D264" s="94"/>
      <c r="E264" s="94"/>
      <c r="F264" s="94"/>
      <c r="G264" s="94"/>
      <c r="H264" s="94"/>
      <c r="I264" s="94"/>
      <c r="J264" s="94"/>
      <c r="K264" s="94"/>
      <c r="L264" s="94"/>
      <c r="M264" s="94"/>
      <c r="N264" s="94"/>
      <c r="O264" s="94"/>
      <c r="P264" s="94"/>
      <c r="Q264" s="94"/>
      <c r="R264" s="94"/>
      <c r="S264" s="94"/>
      <c r="T264" s="94"/>
      <c r="V264" s="94"/>
      <c r="W264" s="39"/>
      <c r="X264" s="39"/>
      <c r="Y264" s="39"/>
    </row>
    <row r="265" spans="1:41" x14ac:dyDescent="0.2">
      <c r="A265" s="35"/>
      <c r="B265" s="232" t="s">
        <v>186</v>
      </c>
      <c r="D265" s="13"/>
      <c r="E265" s="35"/>
      <c r="F265" s="35"/>
      <c r="G265" s="35"/>
      <c r="H265" s="35"/>
      <c r="I265" s="35"/>
      <c r="J265" s="35"/>
      <c r="K265" s="35"/>
      <c r="L265" s="35"/>
      <c r="M265" s="42"/>
      <c r="N265" s="13"/>
      <c r="O265" s="13"/>
      <c r="P265" s="13"/>
      <c r="Q265" s="13"/>
      <c r="R265" s="41"/>
      <c r="S265" s="13"/>
      <c r="T265" s="38"/>
      <c r="V265" s="412">
        <f>M244</f>
        <v>0</v>
      </c>
      <c r="W265" s="412"/>
      <c r="X265" s="412"/>
      <c r="Y265" s="412"/>
    </row>
    <row r="266" spans="1:41" x14ac:dyDescent="0.2">
      <c r="A266" s="35"/>
      <c r="B266" s="232" t="s">
        <v>177</v>
      </c>
      <c r="D266" s="60"/>
      <c r="E266" s="60"/>
      <c r="F266" s="60"/>
      <c r="G266" s="60"/>
      <c r="H266" s="60"/>
      <c r="I266" s="60"/>
      <c r="J266" s="60"/>
      <c r="K266" s="60"/>
      <c r="L266" s="35"/>
      <c r="M266" s="42"/>
      <c r="N266" s="13"/>
      <c r="O266" s="13"/>
      <c r="P266" s="13"/>
      <c r="Q266" s="13"/>
      <c r="R266" s="41"/>
      <c r="S266" s="39"/>
      <c r="T266" s="39"/>
      <c r="V266" s="460"/>
      <c r="W266" s="460"/>
      <c r="X266" s="460"/>
      <c r="Y266" s="460"/>
    </row>
    <row r="267" spans="1:41" ht="7.5" customHeight="1" thickBot="1" x14ac:dyDescent="0.25">
      <c r="A267" s="71"/>
      <c r="B267" s="71"/>
      <c r="C267" s="71"/>
      <c r="D267" s="71"/>
      <c r="E267" s="71"/>
      <c r="F267" s="71"/>
      <c r="G267" s="71"/>
      <c r="H267" s="71"/>
      <c r="I267" s="71"/>
      <c r="J267" s="71"/>
      <c r="K267" s="71"/>
      <c r="L267" s="71"/>
      <c r="M267" s="71"/>
      <c r="N267" s="71"/>
      <c r="O267" s="71"/>
      <c r="P267" s="71"/>
      <c r="Q267" s="71"/>
      <c r="R267" s="71"/>
      <c r="S267" s="71"/>
      <c r="T267" s="85"/>
      <c r="U267" s="71"/>
      <c r="V267" s="71"/>
      <c r="W267" s="71"/>
      <c r="X267" s="71"/>
      <c r="Y267" s="71"/>
    </row>
    <row r="268" spans="1:41" x14ac:dyDescent="0.2">
      <c r="A268" s="54" t="s">
        <v>77</v>
      </c>
      <c r="B268" s="13"/>
      <c r="C268" s="13"/>
      <c r="D268" s="13"/>
      <c r="E268" s="13"/>
      <c r="F268" s="13"/>
      <c r="G268" s="13"/>
      <c r="H268" s="13"/>
      <c r="I268" s="13"/>
      <c r="J268" s="13"/>
      <c r="K268" s="13"/>
      <c r="L268" s="329" t="str">
        <f>'Change Order'!K61</f>
        <v>2019-SEP</v>
      </c>
      <c r="M268" s="329"/>
      <c r="N268" s="329"/>
      <c r="O268" s="13"/>
      <c r="P268" s="13"/>
      <c r="Q268" s="13"/>
      <c r="R268" s="13"/>
      <c r="S268" s="13"/>
      <c r="T268" s="38"/>
      <c r="U268" s="13"/>
      <c r="V268" s="13"/>
      <c r="W268" s="13"/>
      <c r="X268" s="13"/>
      <c r="Y268" s="72" t="s">
        <v>137</v>
      </c>
    </row>
    <row r="269" spans="1:41" s="13" customFormat="1" ht="19.5" x14ac:dyDescent="0.3">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47"/>
      <c r="AA269" s="98"/>
      <c r="AB269" s="98"/>
      <c r="AC269" s="98"/>
      <c r="AD269" s="98"/>
      <c r="AE269" s="98"/>
      <c r="AF269" s="98"/>
      <c r="AG269" s="98"/>
      <c r="AH269" s="98"/>
      <c r="AI269" s="98"/>
      <c r="AJ269" s="98"/>
      <c r="AK269" s="98"/>
      <c r="AL269" s="98"/>
      <c r="AM269" s="98"/>
      <c r="AN269" s="98"/>
      <c r="AO269" s="98"/>
    </row>
    <row r="270" spans="1:41" s="13" customFormat="1" ht="15.75" x14ac:dyDescent="0.25">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47"/>
      <c r="AA270" s="98"/>
      <c r="AB270" s="98"/>
      <c r="AC270" s="98"/>
      <c r="AD270" s="98"/>
      <c r="AE270" s="98"/>
      <c r="AF270" s="98"/>
      <c r="AG270" s="98"/>
      <c r="AH270" s="98"/>
      <c r="AI270" s="98"/>
      <c r="AJ270" s="98"/>
      <c r="AK270" s="98"/>
      <c r="AL270" s="98"/>
      <c r="AM270" s="98"/>
      <c r="AN270" s="98"/>
      <c r="AO270" s="98"/>
    </row>
    <row r="271" spans="1:41" s="13" customFormat="1" ht="4.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98"/>
      <c r="Z271" s="47"/>
      <c r="AA271" s="98"/>
      <c r="AB271" s="98"/>
      <c r="AC271" s="98"/>
      <c r="AD271" s="98"/>
      <c r="AE271" s="98"/>
      <c r="AF271" s="98"/>
      <c r="AG271" s="98"/>
      <c r="AH271" s="98"/>
      <c r="AI271" s="98"/>
      <c r="AJ271" s="98"/>
      <c r="AK271" s="98"/>
      <c r="AL271" s="98"/>
      <c r="AM271" s="98"/>
      <c r="AN271" s="98"/>
      <c r="AO271" s="98"/>
    </row>
    <row r="272" spans="1:41" s="13" customFormat="1" ht="12" customHeight="1" x14ac:dyDescent="0.2">
      <c r="A272" s="243"/>
      <c r="B272" s="243"/>
      <c r="C272" s="243"/>
      <c r="D272" s="243"/>
      <c r="E272" s="243"/>
      <c r="F272" s="243"/>
      <c r="G272" s="243"/>
      <c r="H272" s="243"/>
      <c r="I272" s="243"/>
      <c r="J272" s="243"/>
      <c r="K272" s="243"/>
      <c r="L272" s="243"/>
      <c r="M272" s="66"/>
      <c r="N272" s="243"/>
      <c r="O272" s="243"/>
      <c r="P272" s="243"/>
      <c r="Q272" s="243"/>
      <c r="R272" s="243"/>
      <c r="S272" s="243"/>
      <c r="T272" s="243"/>
      <c r="U272" s="243"/>
      <c r="V272" s="243"/>
      <c r="W272" s="243"/>
      <c r="X272" s="243"/>
      <c r="Y272" s="243"/>
      <c r="Z272" s="47"/>
      <c r="AA272" s="98"/>
      <c r="AB272" s="98"/>
      <c r="AC272" s="98"/>
      <c r="AD272" s="98"/>
      <c r="AE272" s="98"/>
      <c r="AF272" s="98"/>
      <c r="AG272" s="98"/>
      <c r="AH272" s="98"/>
      <c r="AI272" s="98"/>
      <c r="AJ272" s="98"/>
      <c r="AK272" s="98"/>
      <c r="AL272" s="98"/>
      <c r="AM272" s="98"/>
      <c r="AN272" s="98"/>
      <c r="AO272" s="98"/>
    </row>
    <row r="273" spans="1:41" s="13" customFormat="1" ht="15.75" customHeight="1" x14ac:dyDescent="0.2">
      <c r="A273" s="189"/>
      <c r="B273" s="247"/>
      <c r="C273" s="247"/>
      <c r="D273" s="247"/>
      <c r="E273" s="247"/>
      <c r="F273" s="247"/>
      <c r="G273" s="247"/>
      <c r="H273" s="247"/>
      <c r="I273" s="247"/>
      <c r="J273" s="247"/>
      <c r="K273" s="247"/>
      <c r="L273" s="247"/>
      <c r="M273" s="243"/>
      <c r="N273" s="243"/>
      <c r="O273" s="243"/>
      <c r="P273" s="243"/>
      <c r="Q273" s="248"/>
      <c r="R273" s="248"/>
      <c r="S273" s="248"/>
      <c r="T273" s="248"/>
      <c r="U273" s="248"/>
      <c r="V273" s="248"/>
      <c r="W273" s="248"/>
      <c r="X273" s="248"/>
      <c r="Y273" s="248"/>
      <c r="Z273" s="47"/>
      <c r="AA273" s="98"/>
      <c r="AB273" s="98"/>
      <c r="AC273" s="98"/>
      <c r="AD273" s="98"/>
      <c r="AE273" s="98"/>
      <c r="AF273" s="98"/>
      <c r="AG273" s="98"/>
      <c r="AH273" s="98"/>
      <c r="AI273" s="98"/>
      <c r="AJ273" s="98"/>
      <c r="AK273" s="98"/>
      <c r="AL273" s="98"/>
      <c r="AM273" s="98"/>
      <c r="AN273" s="98"/>
      <c r="AO273" s="98"/>
    </row>
    <row r="274" spans="1:41" s="13" customFormat="1" ht="15.75" customHeight="1" x14ac:dyDescent="0.2">
      <c r="A274" s="189"/>
      <c r="B274" s="247"/>
      <c r="C274" s="247"/>
      <c r="D274" s="247"/>
      <c r="E274" s="247"/>
      <c r="F274" s="247"/>
      <c r="G274" s="247"/>
      <c r="H274" s="247"/>
      <c r="I274" s="247"/>
      <c r="J274" s="247"/>
      <c r="K274" s="247"/>
      <c r="L274" s="247"/>
      <c r="M274" s="243"/>
      <c r="N274" s="243"/>
      <c r="O274" s="243"/>
      <c r="P274" s="243"/>
      <c r="Q274" s="205"/>
      <c r="R274" s="205"/>
      <c r="S274" s="205"/>
      <c r="T274" s="205"/>
      <c r="U274" s="205"/>
      <c r="V274" s="205"/>
      <c r="W274" s="205"/>
      <c r="X274" s="205"/>
      <c r="Y274" s="205"/>
      <c r="Z274" s="47"/>
      <c r="AA274" s="98"/>
      <c r="AB274" s="98"/>
      <c r="AC274" s="98"/>
      <c r="AD274" s="98"/>
      <c r="AE274" s="98"/>
      <c r="AF274" s="98"/>
      <c r="AG274" s="98"/>
      <c r="AH274" s="98"/>
      <c r="AI274" s="98"/>
      <c r="AJ274" s="98"/>
      <c r="AK274" s="98"/>
      <c r="AL274" s="98"/>
      <c r="AM274" s="98"/>
      <c r="AN274" s="98"/>
      <c r="AO274" s="98"/>
    </row>
    <row r="275" spans="1:41" s="13" customFormat="1" ht="15.75" customHeight="1" x14ac:dyDescent="0.2">
      <c r="A275" s="206"/>
      <c r="B275" s="206"/>
      <c r="C275" s="206"/>
      <c r="D275" s="206"/>
      <c r="E275" s="107"/>
      <c r="F275" s="107"/>
      <c r="G275" s="107"/>
      <c r="H275" s="107"/>
      <c r="I275" s="107"/>
      <c r="J275" s="107"/>
      <c r="K275" s="107"/>
      <c r="L275" s="107"/>
      <c r="M275" s="243"/>
      <c r="N275" s="243"/>
      <c r="O275" s="243"/>
      <c r="P275" s="243"/>
      <c r="Q275" s="243"/>
      <c r="R275" s="249"/>
      <c r="S275" s="250"/>
      <c r="T275" s="250"/>
      <c r="U275" s="207"/>
      <c r="V275" s="207"/>
      <c r="W275" s="207"/>
      <c r="X275" s="207"/>
      <c r="Y275" s="207"/>
      <c r="Z275" s="47"/>
      <c r="AA275" s="98"/>
      <c r="AB275" s="98"/>
      <c r="AC275" s="98"/>
      <c r="AD275" s="98"/>
      <c r="AE275" s="98"/>
      <c r="AF275" s="98"/>
      <c r="AG275" s="98"/>
      <c r="AH275" s="98"/>
      <c r="AI275" s="98"/>
      <c r="AJ275" s="98"/>
      <c r="AK275" s="98"/>
      <c r="AL275" s="98"/>
      <c r="AM275" s="98"/>
      <c r="AN275" s="98"/>
      <c r="AO275" s="98"/>
    </row>
    <row r="276" spans="1:41" s="13" customFormat="1" ht="12" customHeight="1" x14ac:dyDescent="0.2">
      <c r="A276" s="243"/>
      <c r="B276" s="243"/>
      <c r="C276" s="243"/>
      <c r="D276" s="243"/>
      <c r="E276" s="243"/>
      <c r="F276" s="243"/>
      <c r="G276" s="243"/>
      <c r="H276" s="243"/>
      <c r="I276" s="243"/>
      <c r="J276" s="243"/>
      <c r="K276" s="243"/>
      <c r="L276" s="243"/>
      <c r="M276" s="243"/>
      <c r="N276" s="243"/>
      <c r="O276" s="243"/>
      <c r="P276" s="243"/>
      <c r="Q276" s="243"/>
      <c r="R276" s="205"/>
      <c r="S276" s="205"/>
      <c r="T276" s="205"/>
      <c r="U276" s="205"/>
      <c r="V276" s="205"/>
      <c r="W276" s="205"/>
      <c r="X276" s="205"/>
      <c r="Y276" s="205"/>
      <c r="Z276" s="47"/>
      <c r="AA276" s="98"/>
      <c r="AB276" s="98"/>
      <c r="AC276" s="98"/>
      <c r="AD276" s="98"/>
      <c r="AE276" s="98"/>
      <c r="AF276" s="98"/>
      <c r="AG276" s="98"/>
      <c r="AH276" s="98"/>
      <c r="AI276" s="98"/>
      <c r="AJ276" s="98"/>
      <c r="AK276" s="98"/>
      <c r="AL276" s="98"/>
      <c r="AM276" s="98"/>
      <c r="AN276" s="98"/>
      <c r="AO276" s="98"/>
    </row>
    <row r="277" spans="1:41" s="13" customFormat="1" ht="15.75" customHeight="1" x14ac:dyDescent="0.2">
      <c r="A277" s="243"/>
      <c r="B277" s="251"/>
      <c r="C277" s="251"/>
      <c r="D277" s="251"/>
      <c r="E277" s="251"/>
      <c r="F277" s="251"/>
      <c r="G277" s="251"/>
      <c r="H277" s="251"/>
      <c r="I277" s="251"/>
      <c r="J277" s="251"/>
      <c r="K277" s="251"/>
      <c r="L277" s="251"/>
      <c r="M277" s="243"/>
      <c r="N277" s="243"/>
      <c r="O277" s="243"/>
      <c r="P277" s="243"/>
      <c r="Q277" s="243"/>
      <c r="R277" s="252"/>
      <c r="S277" s="252"/>
      <c r="T277" s="252"/>
      <c r="U277" s="252"/>
      <c r="V277" s="252"/>
      <c r="W277" s="252"/>
      <c r="X277" s="252"/>
      <c r="Y277" s="252"/>
      <c r="Z277" s="47"/>
      <c r="AA277" s="98"/>
      <c r="AB277" s="98"/>
      <c r="AC277" s="98"/>
      <c r="AD277" s="98"/>
      <c r="AE277" s="98"/>
      <c r="AF277" s="98"/>
      <c r="AG277" s="98"/>
      <c r="AH277" s="98"/>
      <c r="AI277" s="98"/>
      <c r="AJ277" s="98"/>
      <c r="AK277" s="98"/>
      <c r="AL277" s="98"/>
      <c r="AM277" s="98"/>
      <c r="AN277" s="98"/>
      <c r="AO277" s="98"/>
    </row>
    <row r="278" spans="1:41" s="13" customFormat="1" ht="8.2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243"/>
      <c r="Z278" s="47"/>
      <c r="AA278" s="98"/>
      <c r="AB278" s="98"/>
      <c r="AC278" s="98"/>
      <c r="AD278" s="98"/>
      <c r="AE278" s="98"/>
      <c r="AF278" s="98"/>
      <c r="AG278" s="98"/>
      <c r="AH278" s="98"/>
      <c r="AI278" s="98"/>
      <c r="AJ278" s="98"/>
      <c r="AK278" s="98"/>
      <c r="AL278" s="98"/>
      <c r="AM278" s="98"/>
      <c r="AN278" s="98"/>
      <c r="AO278" s="98"/>
    </row>
    <row r="279" spans="1:41" s="13" customFormat="1" ht="15" customHeight="1" x14ac:dyDescent="0.2">
      <c r="A279" s="192"/>
      <c r="B279" s="193"/>
      <c r="C279" s="194"/>
      <c r="D279" s="194"/>
      <c r="E279" s="107"/>
      <c r="F279" s="103"/>
      <c r="G279" s="195"/>
      <c r="H279" s="196"/>
      <c r="I279" s="196"/>
      <c r="J279" s="196"/>
      <c r="K279" s="196"/>
      <c r="L279" s="200"/>
      <c r="M279" s="200"/>
      <c r="N279" s="200"/>
      <c r="O279" s="200"/>
      <c r="P279" s="197"/>
      <c r="Q279" s="200"/>
      <c r="R279" s="200"/>
      <c r="S279" s="200"/>
      <c r="T279" s="200"/>
      <c r="U279" s="198"/>
      <c r="V279" s="200"/>
      <c r="W279" s="200"/>
      <c r="X279" s="200"/>
      <c r="Y279" s="200"/>
      <c r="Z279" s="47"/>
      <c r="AA279" s="98"/>
      <c r="AB279" s="98"/>
      <c r="AC279" s="98"/>
      <c r="AD279" s="98"/>
      <c r="AE279" s="98"/>
      <c r="AF279" s="98"/>
      <c r="AG279" s="98"/>
      <c r="AH279" s="98"/>
      <c r="AI279" s="98"/>
      <c r="AJ279" s="98"/>
      <c r="AK279" s="98"/>
      <c r="AL279" s="98"/>
      <c r="AM279" s="98"/>
      <c r="AN279" s="98"/>
      <c r="AO279" s="98"/>
    </row>
    <row r="280" spans="1:41" s="13" customFormat="1" ht="9"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47"/>
      <c r="AA280" s="98"/>
      <c r="AB280" s="98"/>
      <c r="AC280" s="98"/>
      <c r="AD280" s="98"/>
      <c r="AE280" s="98"/>
      <c r="AF280" s="98"/>
      <c r="AG280" s="98"/>
      <c r="AH280" s="98"/>
      <c r="AI280" s="98"/>
      <c r="AJ280" s="98"/>
      <c r="AK280" s="98"/>
      <c r="AL280" s="98"/>
      <c r="AM280" s="98"/>
      <c r="AN280" s="98"/>
      <c r="AO280" s="98"/>
    </row>
    <row r="281" spans="1:41" s="13" customFormat="1" ht="21" customHeight="1" x14ac:dyDescent="0.2">
      <c r="A281" s="243"/>
      <c r="B281" s="190"/>
      <c r="C281" s="191"/>
      <c r="D281" s="191"/>
      <c r="E281" s="208"/>
      <c r="F281" s="209"/>
      <c r="G281" s="209"/>
      <c r="H281" s="209"/>
      <c r="I281" s="209"/>
      <c r="J281" s="208"/>
      <c r="K281" s="209"/>
      <c r="L281" s="209"/>
      <c r="M281" s="209"/>
      <c r="N281" s="209"/>
      <c r="O281" s="208"/>
      <c r="P281" s="209"/>
      <c r="Q281" s="209"/>
      <c r="R281" s="209"/>
      <c r="S281" s="209"/>
      <c r="T281" s="208"/>
      <c r="U281" s="209"/>
      <c r="V281" s="209"/>
      <c r="W281" s="209"/>
      <c r="X281" s="209"/>
      <c r="Y281" s="100"/>
      <c r="Z281" s="47"/>
      <c r="AA281" s="98"/>
      <c r="AB281" s="98"/>
      <c r="AC281" s="98"/>
      <c r="AD281" s="98"/>
      <c r="AE281" s="98"/>
      <c r="AF281" s="98"/>
      <c r="AG281" s="98"/>
      <c r="AH281" s="98"/>
      <c r="AI281" s="98"/>
      <c r="AJ281" s="98"/>
      <c r="AK281" s="98"/>
      <c r="AL281" s="98"/>
      <c r="AM281" s="98"/>
      <c r="AN281" s="98"/>
      <c r="AO281" s="98"/>
    </row>
    <row r="282" spans="1:41" s="13" customFormat="1" ht="12" customHeight="1" x14ac:dyDescent="0.2">
      <c r="A282" s="243"/>
      <c r="B282" s="98"/>
      <c r="C282" s="210"/>
      <c r="D282" s="210"/>
      <c r="E282" s="210"/>
      <c r="F282" s="112"/>
      <c r="G282" s="210"/>
      <c r="H282" s="112"/>
      <c r="I282" s="112"/>
      <c r="J282" s="210"/>
      <c r="K282" s="112"/>
      <c r="L282" s="210"/>
      <c r="M282" s="112"/>
      <c r="N282" s="112"/>
      <c r="O282" s="210"/>
      <c r="P282" s="112"/>
      <c r="Q282" s="210"/>
      <c r="R282" s="112"/>
      <c r="S282" s="112"/>
      <c r="T282" s="210"/>
      <c r="U282" s="112"/>
      <c r="V282" s="210"/>
      <c r="W282" s="112"/>
      <c r="X282" s="112"/>
      <c r="Y282" s="101"/>
      <c r="Z282" s="47"/>
      <c r="AA282" s="98"/>
      <c r="AB282" s="98"/>
      <c r="AC282" s="98"/>
      <c r="AD282" s="98"/>
      <c r="AE282" s="98"/>
      <c r="AF282" s="98"/>
      <c r="AG282" s="98"/>
      <c r="AH282" s="98"/>
      <c r="AI282" s="98"/>
      <c r="AJ282" s="98"/>
      <c r="AK282" s="98"/>
      <c r="AL282" s="98"/>
      <c r="AM282" s="98"/>
      <c r="AN282" s="98"/>
      <c r="AO282" s="98"/>
    </row>
    <row r="283" spans="1:41" s="13" customFormat="1" ht="12" customHeight="1" x14ac:dyDescent="0.2">
      <c r="A283" s="29"/>
      <c r="B283" s="98"/>
      <c r="C283" s="253"/>
      <c r="D283" s="253"/>
      <c r="E283" s="254"/>
      <c r="F283" s="254"/>
      <c r="G283" s="211"/>
      <c r="H283" s="211"/>
      <c r="I283" s="211"/>
      <c r="J283" s="254"/>
      <c r="K283" s="254"/>
      <c r="L283" s="211"/>
      <c r="M283" s="211"/>
      <c r="N283" s="211"/>
      <c r="O283" s="254"/>
      <c r="P283" s="254"/>
      <c r="Q283" s="211"/>
      <c r="R283" s="211"/>
      <c r="S283" s="211"/>
      <c r="T283" s="254"/>
      <c r="U283" s="254"/>
      <c r="V283" s="211"/>
      <c r="W283" s="211"/>
      <c r="X283" s="211"/>
      <c r="Y283" s="29"/>
      <c r="Z283" s="47"/>
      <c r="AA283" s="98"/>
      <c r="AB283" s="98"/>
      <c r="AC283" s="98"/>
      <c r="AD283" s="98"/>
      <c r="AE283" s="98"/>
      <c r="AF283" s="98"/>
      <c r="AG283" s="98"/>
      <c r="AH283" s="98"/>
      <c r="AI283" s="98"/>
      <c r="AJ283" s="98"/>
      <c r="AK283" s="98"/>
      <c r="AL283" s="98"/>
      <c r="AM283" s="98"/>
      <c r="AN283" s="98"/>
      <c r="AO283" s="98"/>
    </row>
    <row r="284" spans="1:41" s="13" customFormat="1" ht="12" customHeight="1" x14ac:dyDescent="0.2">
      <c r="A284" s="29"/>
      <c r="B284" s="98"/>
      <c r="C284" s="253"/>
      <c r="D284" s="253"/>
      <c r="E284" s="254"/>
      <c r="F284" s="254"/>
      <c r="G284" s="211"/>
      <c r="H284" s="211"/>
      <c r="I284" s="211"/>
      <c r="J284" s="254"/>
      <c r="K284" s="254"/>
      <c r="L284" s="211"/>
      <c r="M284" s="211"/>
      <c r="N284" s="211"/>
      <c r="O284" s="254"/>
      <c r="P284" s="254"/>
      <c r="Q284" s="211"/>
      <c r="R284" s="211"/>
      <c r="S284" s="211"/>
      <c r="T284" s="254"/>
      <c r="U284" s="254"/>
      <c r="V284" s="211"/>
      <c r="W284" s="211"/>
      <c r="X284" s="211"/>
      <c r="Y284" s="29"/>
      <c r="Z284" s="47"/>
      <c r="AA284" s="98"/>
      <c r="AB284" s="98"/>
      <c r="AC284" s="98"/>
      <c r="AD284" s="98"/>
      <c r="AE284" s="98"/>
      <c r="AF284" s="98"/>
      <c r="AG284" s="98"/>
      <c r="AH284" s="98"/>
      <c r="AI284" s="98"/>
      <c r="AJ284" s="98"/>
      <c r="AK284" s="98"/>
      <c r="AL284" s="98"/>
      <c r="AM284" s="98"/>
      <c r="AN284" s="98"/>
      <c r="AO284" s="98"/>
    </row>
    <row r="285" spans="1:41" s="13" customFormat="1" ht="12" customHeight="1" x14ac:dyDescent="0.2">
      <c r="A285" s="29"/>
      <c r="B285" s="98"/>
      <c r="C285" s="253"/>
      <c r="D285" s="253"/>
      <c r="E285" s="254"/>
      <c r="F285" s="254"/>
      <c r="G285" s="211"/>
      <c r="H285" s="211"/>
      <c r="I285" s="211"/>
      <c r="J285" s="254"/>
      <c r="K285" s="254"/>
      <c r="L285" s="211"/>
      <c r="M285" s="211"/>
      <c r="N285" s="211"/>
      <c r="O285" s="254"/>
      <c r="P285" s="254"/>
      <c r="Q285" s="211"/>
      <c r="R285" s="211"/>
      <c r="S285" s="211"/>
      <c r="T285" s="254"/>
      <c r="U285" s="254"/>
      <c r="V285" s="211"/>
      <c r="W285" s="211"/>
      <c r="X285" s="211"/>
      <c r="Y285" s="29"/>
      <c r="Z285" s="47"/>
      <c r="AA285" s="98"/>
      <c r="AB285" s="98"/>
      <c r="AC285" s="98"/>
      <c r="AD285" s="98"/>
      <c r="AE285" s="98"/>
      <c r="AF285" s="98"/>
      <c r="AG285" s="98"/>
      <c r="AH285" s="98"/>
      <c r="AI285" s="98"/>
      <c r="AJ285" s="98"/>
      <c r="AK285" s="98"/>
      <c r="AL285" s="98"/>
      <c r="AM285" s="98"/>
      <c r="AN285" s="98"/>
      <c r="AO285" s="98"/>
    </row>
    <row r="286" spans="1:41" s="13" customFormat="1" ht="12" customHeight="1" x14ac:dyDescent="0.2">
      <c r="A286" s="29"/>
      <c r="B286" s="98"/>
      <c r="C286" s="253"/>
      <c r="D286" s="253"/>
      <c r="E286" s="254"/>
      <c r="F286" s="254"/>
      <c r="G286" s="211"/>
      <c r="H286" s="211"/>
      <c r="I286" s="211"/>
      <c r="J286" s="254"/>
      <c r="K286" s="254"/>
      <c r="L286" s="211"/>
      <c r="M286" s="211"/>
      <c r="N286" s="211"/>
      <c r="O286" s="254"/>
      <c r="P286" s="254"/>
      <c r="Q286" s="211"/>
      <c r="R286" s="211"/>
      <c r="S286" s="211"/>
      <c r="T286" s="254"/>
      <c r="U286" s="254"/>
      <c r="V286" s="211"/>
      <c r="W286" s="211"/>
      <c r="X286" s="211"/>
      <c r="Y286" s="29"/>
      <c r="Z286" s="47"/>
      <c r="AA286" s="98"/>
      <c r="AB286" s="98"/>
      <c r="AC286" s="98"/>
      <c r="AD286" s="98"/>
      <c r="AE286" s="98"/>
      <c r="AF286" s="98"/>
      <c r="AG286" s="98"/>
      <c r="AH286" s="98"/>
      <c r="AI286" s="98"/>
      <c r="AJ286" s="98"/>
      <c r="AK286" s="98"/>
      <c r="AL286" s="98"/>
      <c r="AM286" s="98"/>
      <c r="AN286" s="98"/>
      <c r="AO286" s="98"/>
    </row>
    <row r="287" spans="1:41" s="13" customFormat="1" ht="12" customHeight="1" x14ac:dyDescent="0.2">
      <c r="A287" s="29"/>
      <c r="B287" s="98"/>
      <c r="C287" s="253"/>
      <c r="D287" s="253"/>
      <c r="E287" s="254"/>
      <c r="F287" s="254"/>
      <c r="G287" s="211"/>
      <c r="H287" s="211"/>
      <c r="I287" s="211"/>
      <c r="J287" s="254"/>
      <c r="K287" s="254"/>
      <c r="L287" s="211"/>
      <c r="M287" s="211"/>
      <c r="N287" s="211"/>
      <c r="O287" s="254"/>
      <c r="P287" s="254"/>
      <c r="Q287" s="211"/>
      <c r="R287" s="211"/>
      <c r="S287" s="211"/>
      <c r="T287" s="254"/>
      <c r="U287" s="254"/>
      <c r="V287" s="211"/>
      <c r="W287" s="211"/>
      <c r="X287" s="211"/>
      <c r="Y287" s="29"/>
      <c r="Z287" s="47"/>
      <c r="AA287" s="98"/>
      <c r="AB287" s="98"/>
      <c r="AC287" s="98"/>
      <c r="AD287" s="98"/>
      <c r="AE287" s="98"/>
      <c r="AF287" s="98"/>
      <c r="AG287" s="98"/>
      <c r="AH287" s="98"/>
      <c r="AI287" s="98"/>
      <c r="AJ287" s="98"/>
      <c r="AK287" s="98"/>
      <c r="AL287" s="98"/>
      <c r="AM287" s="98"/>
      <c r="AN287" s="98"/>
      <c r="AO287" s="98"/>
    </row>
    <row r="288" spans="1:41" s="13" customFormat="1" ht="12" customHeight="1" x14ac:dyDescent="0.2">
      <c r="A288" s="29"/>
      <c r="B288" s="98"/>
      <c r="C288" s="253"/>
      <c r="D288" s="253"/>
      <c r="E288" s="254"/>
      <c r="F288" s="254"/>
      <c r="G288" s="211"/>
      <c r="H288" s="211"/>
      <c r="I288" s="211"/>
      <c r="J288" s="254"/>
      <c r="K288" s="254"/>
      <c r="L288" s="211"/>
      <c r="M288" s="211"/>
      <c r="N288" s="211"/>
      <c r="O288" s="254"/>
      <c r="P288" s="254"/>
      <c r="Q288" s="211"/>
      <c r="R288" s="211"/>
      <c r="S288" s="211"/>
      <c r="T288" s="254"/>
      <c r="U288" s="254"/>
      <c r="V288" s="211"/>
      <c r="W288" s="211"/>
      <c r="X288" s="211"/>
      <c r="Y288" s="29"/>
      <c r="Z288" s="47"/>
      <c r="AA288" s="98"/>
      <c r="AB288" s="98"/>
      <c r="AC288" s="98"/>
      <c r="AD288" s="98"/>
      <c r="AE288" s="98"/>
      <c r="AF288" s="98"/>
      <c r="AG288" s="98"/>
      <c r="AH288" s="98"/>
      <c r="AI288" s="98"/>
      <c r="AJ288" s="98"/>
      <c r="AK288" s="98"/>
      <c r="AL288" s="98"/>
      <c r="AM288" s="98"/>
      <c r="AN288" s="98"/>
      <c r="AO288" s="98"/>
    </row>
    <row r="289" spans="1:41" s="13" customFormat="1" ht="12" customHeight="1" x14ac:dyDescent="0.2">
      <c r="A289" s="29"/>
      <c r="B289" s="98"/>
      <c r="C289" s="253"/>
      <c r="D289" s="253"/>
      <c r="E289" s="254"/>
      <c r="F289" s="254"/>
      <c r="G289" s="211"/>
      <c r="H289" s="211"/>
      <c r="I289" s="211"/>
      <c r="J289" s="254"/>
      <c r="K289" s="254"/>
      <c r="L289" s="211"/>
      <c r="M289" s="211"/>
      <c r="N289" s="211"/>
      <c r="O289" s="254"/>
      <c r="P289" s="254"/>
      <c r="Q289" s="211"/>
      <c r="R289" s="211"/>
      <c r="S289" s="211"/>
      <c r="T289" s="254"/>
      <c r="U289" s="254"/>
      <c r="V289" s="211"/>
      <c r="W289" s="211"/>
      <c r="X289" s="211"/>
      <c r="Y289" s="29"/>
      <c r="Z289" s="47"/>
      <c r="AA289" s="98"/>
      <c r="AB289" s="98"/>
      <c r="AC289" s="98"/>
      <c r="AD289" s="98"/>
      <c r="AE289" s="98"/>
      <c r="AF289" s="98"/>
      <c r="AG289" s="98"/>
      <c r="AH289" s="98"/>
      <c r="AI289" s="98"/>
      <c r="AJ289" s="98"/>
      <c r="AK289" s="98"/>
      <c r="AL289" s="98"/>
      <c r="AM289" s="98"/>
      <c r="AN289" s="98"/>
      <c r="AO289" s="98"/>
    </row>
    <row r="290" spans="1:41" s="13" customFormat="1" ht="12" customHeight="1" x14ac:dyDescent="0.2">
      <c r="A290" s="29"/>
      <c r="B290" s="98"/>
      <c r="C290" s="253"/>
      <c r="D290" s="253"/>
      <c r="E290" s="254"/>
      <c r="F290" s="254"/>
      <c r="G290" s="211"/>
      <c r="H290" s="211"/>
      <c r="I290" s="211"/>
      <c r="J290" s="254"/>
      <c r="K290" s="254"/>
      <c r="L290" s="211"/>
      <c r="M290" s="211"/>
      <c r="N290" s="211"/>
      <c r="O290" s="254"/>
      <c r="P290" s="254"/>
      <c r="Q290" s="211"/>
      <c r="R290" s="211"/>
      <c r="S290" s="211"/>
      <c r="T290" s="254"/>
      <c r="U290" s="254"/>
      <c r="V290" s="211"/>
      <c r="W290" s="211"/>
      <c r="X290" s="211"/>
      <c r="Y290" s="29"/>
      <c r="Z290" s="47"/>
      <c r="AA290" s="98"/>
      <c r="AB290" s="98"/>
      <c r="AC290" s="98"/>
      <c r="AD290" s="98"/>
      <c r="AE290" s="98"/>
      <c r="AF290" s="98"/>
      <c r="AG290" s="98"/>
      <c r="AH290" s="98"/>
      <c r="AI290" s="98"/>
      <c r="AJ290" s="98"/>
      <c r="AK290" s="98"/>
      <c r="AL290" s="98"/>
      <c r="AM290" s="98"/>
      <c r="AN290" s="98"/>
      <c r="AO290" s="98"/>
    </row>
    <row r="291" spans="1:41" s="13" customFormat="1" ht="12" customHeight="1" x14ac:dyDescent="0.2">
      <c r="A291" s="29"/>
      <c r="B291" s="98"/>
      <c r="C291" s="253"/>
      <c r="D291" s="253"/>
      <c r="E291" s="254"/>
      <c r="F291" s="254"/>
      <c r="G291" s="211"/>
      <c r="H291" s="211"/>
      <c r="I291" s="211"/>
      <c r="J291" s="254"/>
      <c r="K291" s="254"/>
      <c r="L291" s="211"/>
      <c r="M291" s="211"/>
      <c r="N291" s="211"/>
      <c r="O291" s="254"/>
      <c r="P291" s="254"/>
      <c r="Q291" s="211"/>
      <c r="R291" s="211"/>
      <c r="S291" s="211"/>
      <c r="T291" s="254"/>
      <c r="U291" s="254"/>
      <c r="V291" s="211"/>
      <c r="W291" s="211"/>
      <c r="X291" s="211"/>
      <c r="Y291" s="29"/>
      <c r="Z291" s="47"/>
      <c r="AA291" s="98"/>
      <c r="AB291" s="98"/>
      <c r="AC291" s="98"/>
      <c r="AD291" s="98"/>
      <c r="AE291" s="98"/>
      <c r="AF291" s="98"/>
      <c r="AG291" s="98"/>
      <c r="AH291" s="98"/>
      <c r="AI291" s="98"/>
      <c r="AJ291" s="98"/>
      <c r="AK291" s="98"/>
      <c r="AL291" s="98"/>
      <c r="AM291" s="98"/>
      <c r="AN291" s="98"/>
      <c r="AO291" s="98"/>
    </row>
    <row r="292" spans="1:41" s="13" customFormat="1" ht="12" customHeight="1" x14ac:dyDescent="0.2">
      <c r="A292" s="29"/>
      <c r="B292" s="98"/>
      <c r="C292" s="253"/>
      <c r="D292" s="253"/>
      <c r="E292" s="254"/>
      <c r="F292" s="254"/>
      <c r="G292" s="211"/>
      <c r="H292" s="211"/>
      <c r="I292" s="211"/>
      <c r="J292" s="254"/>
      <c r="K292" s="254"/>
      <c r="L292" s="211"/>
      <c r="M292" s="211"/>
      <c r="N292" s="211"/>
      <c r="O292" s="254"/>
      <c r="P292" s="254"/>
      <c r="Q292" s="211"/>
      <c r="R292" s="211"/>
      <c r="S292" s="211"/>
      <c r="T292" s="254"/>
      <c r="U292" s="254"/>
      <c r="V292" s="211"/>
      <c r="W292" s="211"/>
      <c r="X292" s="211"/>
      <c r="Y292" s="29"/>
      <c r="Z292" s="47"/>
      <c r="AA292" s="98"/>
      <c r="AB292" s="98"/>
      <c r="AC292" s="98"/>
      <c r="AD292" s="98"/>
      <c r="AE292" s="98"/>
      <c r="AF292" s="98"/>
      <c r="AG292" s="98"/>
      <c r="AH292" s="98"/>
      <c r="AI292" s="98"/>
      <c r="AJ292" s="98"/>
      <c r="AK292" s="98"/>
      <c r="AL292" s="98"/>
      <c r="AM292" s="98"/>
      <c r="AN292" s="98"/>
      <c r="AO292" s="98"/>
    </row>
    <row r="293" spans="1:41" s="13" customFormat="1" ht="12" customHeight="1" x14ac:dyDescent="0.2">
      <c r="A293" s="29"/>
      <c r="B293" s="98"/>
      <c r="C293" s="253"/>
      <c r="D293" s="253"/>
      <c r="E293" s="254"/>
      <c r="F293" s="254"/>
      <c r="G293" s="211"/>
      <c r="H293" s="211"/>
      <c r="I293" s="211"/>
      <c r="J293" s="254"/>
      <c r="K293" s="254"/>
      <c r="L293" s="211"/>
      <c r="M293" s="211"/>
      <c r="N293" s="211"/>
      <c r="O293" s="254"/>
      <c r="P293" s="254"/>
      <c r="Q293" s="211"/>
      <c r="R293" s="211"/>
      <c r="S293" s="211"/>
      <c r="T293" s="254"/>
      <c r="U293" s="254"/>
      <c r="V293" s="211"/>
      <c r="W293" s="211"/>
      <c r="X293" s="211"/>
      <c r="Y293" s="29"/>
      <c r="Z293" s="47"/>
      <c r="AA293" s="98"/>
      <c r="AB293" s="98"/>
      <c r="AC293" s="98"/>
      <c r="AD293" s="98"/>
      <c r="AE293" s="98"/>
      <c r="AF293" s="98"/>
      <c r="AG293" s="98"/>
      <c r="AH293" s="98"/>
      <c r="AI293" s="98"/>
      <c r="AJ293" s="98"/>
      <c r="AK293" s="98"/>
      <c r="AL293" s="98"/>
      <c r="AM293" s="98"/>
      <c r="AN293" s="98"/>
      <c r="AO293" s="98"/>
    </row>
    <row r="294" spans="1:41" s="13" customFormat="1" ht="12" customHeight="1" x14ac:dyDescent="0.2">
      <c r="A294" s="29"/>
      <c r="B294" s="98"/>
      <c r="C294" s="253"/>
      <c r="D294" s="253"/>
      <c r="E294" s="254"/>
      <c r="F294" s="254"/>
      <c r="G294" s="211"/>
      <c r="H294" s="211"/>
      <c r="I294" s="211"/>
      <c r="J294" s="254"/>
      <c r="K294" s="254"/>
      <c r="L294" s="211"/>
      <c r="M294" s="211"/>
      <c r="N294" s="211"/>
      <c r="O294" s="254"/>
      <c r="P294" s="254"/>
      <c r="Q294" s="211"/>
      <c r="R294" s="211"/>
      <c r="S294" s="211"/>
      <c r="T294" s="254"/>
      <c r="U294" s="254"/>
      <c r="V294" s="211"/>
      <c r="W294" s="211"/>
      <c r="X294" s="211"/>
      <c r="Y294" s="29"/>
      <c r="Z294" s="47"/>
      <c r="AA294" s="98"/>
      <c r="AB294" s="98"/>
      <c r="AC294" s="98"/>
      <c r="AD294" s="98"/>
      <c r="AE294" s="98"/>
      <c r="AF294" s="98"/>
      <c r="AG294" s="98"/>
      <c r="AH294" s="98"/>
      <c r="AI294" s="98"/>
      <c r="AJ294" s="98"/>
      <c r="AK294" s="98"/>
      <c r="AL294" s="98"/>
      <c r="AM294" s="98"/>
      <c r="AN294" s="98"/>
      <c r="AO294" s="98"/>
    </row>
    <row r="295" spans="1:41" s="13" customFormat="1" ht="12" customHeight="1" x14ac:dyDescent="0.2">
      <c r="A295" s="29"/>
      <c r="B295" s="98"/>
      <c r="C295" s="253"/>
      <c r="D295" s="253"/>
      <c r="E295" s="254"/>
      <c r="F295" s="254"/>
      <c r="G295" s="211"/>
      <c r="H295" s="211"/>
      <c r="I295" s="211"/>
      <c r="J295" s="254"/>
      <c r="K295" s="254"/>
      <c r="L295" s="211"/>
      <c r="M295" s="211"/>
      <c r="N295" s="211"/>
      <c r="O295" s="254"/>
      <c r="P295" s="254"/>
      <c r="Q295" s="211"/>
      <c r="R295" s="211"/>
      <c r="S295" s="211"/>
      <c r="T295" s="254"/>
      <c r="U295" s="254"/>
      <c r="V295" s="211"/>
      <c r="W295" s="211"/>
      <c r="X295" s="211"/>
      <c r="Y295" s="29"/>
      <c r="Z295" s="47"/>
      <c r="AA295" s="98"/>
      <c r="AB295" s="98"/>
      <c r="AC295" s="98"/>
      <c r="AD295" s="98"/>
      <c r="AE295" s="98"/>
      <c r="AF295" s="98"/>
      <c r="AG295" s="98"/>
      <c r="AH295" s="98"/>
      <c r="AI295" s="98"/>
      <c r="AJ295" s="98"/>
      <c r="AK295" s="98"/>
      <c r="AL295" s="98"/>
      <c r="AM295" s="98"/>
      <c r="AN295" s="98"/>
      <c r="AO295" s="98"/>
    </row>
    <row r="296" spans="1:41" s="13" customFormat="1" ht="12" customHeight="1" x14ac:dyDescent="0.2">
      <c r="A296" s="29"/>
      <c r="B296" s="98"/>
      <c r="C296" s="253"/>
      <c r="D296" s="253"/>
      <c r="E296" s="254"/>
      <c r="F296" s="254"/>
      <c r="G296" s="211"/>
      <c r="H296" s="211"/>
      <c r="I296" s="211"/>
      <c r="J296" s="254"/>
      <c r="K296" s="254"/>
      <c r="L296" s="211"/>
      <c r="M296" s="211"/>
      <c r="N296" s="211"/>
      <c r="O296" s="254"/>
      <c r="P296" s="254"/>
      <c r="Q296" s="211"/>
      <c r="R296" s="211"/>
      <c r="S296" s="211"/>
      <c r="T296" s="254"/>
      <c r="U296" s="254"/>
      <c r="V296" s="211"/>
      <c r="W296" s="211"/>
      <c r="X296" s="211"/>
      <c r="Y296" s="29"/>
      <c r="Z296" s="47"/>
      <c r="AA296" s="98"/>
      <c r="AB296" s="98"/>
      <c r="AC296" s="98"/>
      <c r="AD296" s="98"/>
      <c r="AE296" s="98"/>
      <c r="AF296" s="98"/>
      <c r="AG296" s="98"/>
      <c r="AH296" s="98"/>
      <c r="AI296" s="98"/>
      <c r="AJ296" s="98"/>
      <c r="AK296" s="98"/>
      <c r="AL296" s="98"/>
      <c r="AM296" s="98"/>
      <c r="AN296" s="98"/>
      <c r="AO296" s="98"/>
    </row>
    <row r="297" spans="1:41" s="13" customFormat="1" ht="12" customHeight="1" x14ac:dyDescent="0.2">
      <c r="A297" s="29"/>
      <c r="B297" s="98"/>
      <c r="C297" s="253"/>
      <c r="D297" s="253"/>
      <c r="E297" s="254"/>
      <c r="F297" s="254"/>
      <c r="G297" s="211"/>
      <c r="H297" s="211"/>
      <c r="I297" s="211"/>
      <c r="J297" s="254"/>
      <c r="K297" s="254"/>
      <c r="L297" s="211"/>
      <c r="M297" s="211"/>
      <c r="N297" s="211"/>
      <c r="O297" s="254"/>
      <c r="P297" s="254"/>
      <c r="Q297" s="211"/>
      <c r="R297" s="211"/>
      <c r="S297" s="211"/>
      <c r="T297" s="254"/>
      <c r="U297" s="254"/>
      <c r="V297" s="211"/>
      <c r="W297" s="211"/>
      <c r="X297" s="211"/>
      <c r="Y297" s="29"/>
      <c r="Z297" s="47"/>
      <c r="AA297" s="98"/>
      <c r="AB297" s="98"/>
      <c r="AC297" s="98"/>
      <c r="AD297" s="98"/>
      <c r="AE297" s="98"/>
      <c r="AF297" s="98"/>
      <c r="AG297" s="98"/>
      <c r="AH297" s="98"/>
      <c r="AI297" s="98"/>
      <c r="AJ297" s="98"/>
      <c r="AK297" s="98"/>
      <c r="AL297" s="98"/>
      <c r="AM297" s="98"/>
      <c r="AN297" s="98"/>
      <c r="AO297" s="98"/>
    </row>
    <row r="298" spans="1:41" s="13" customFormat="1" ht="12" customHeight="1" x14ac:dyDescent="0.2">
      <c r="A298" s="29"/>
      <c r="B298" s="98"/>
      <c r="C298" s="253"/>
      <c r="D298" s="253"/>
      <c r="E298" s="254"/>
      <c r="F298" s="254"/>
      <c r="G298" s="211"/>
      <c r="H298" s="211"/>
      <c r="I298" s="211"/>
      <c r="J298" s="254"/>
      <c r="K298" s="254"/>
      <c r="L298" s="211"/>
      <c r="M298" s="211"/>
      <c r="N298" s="211"/>
      <c r="O298" s="254"/>
      <c r="P298" s="254"/>
      <c r="Q298" s="211"/>
      <c r="R298" s="211"/>
      <c r="S298" s="211"/>
      <c r="T298" s="254"/>
      <c r="U298" s="254"/>
      <c r="V298" s="211"/>
      <c r="W298" s="211"/>
      <c r="X298" s="211"/>
      <c r="Y298" s="29"/>
      <c r="Z298" s="47"/>
      <c r="AA298" s="98"/>
      <c r="AB298" s="98"/>
      <c r="AC298" s="98"/>
      <c r="AD298" s="98"/>
      <c r="AE298" s="98"/>
      <c r="AF298" s="98"/>
      <c r="AG298" s="98"/>
      <c r="AH298" s="98"/>
      <c r="AI298" s="98"/>
      <c r="AJ298" s="98"/>
      <c r="AK298" s="98"/>
      <c r="AL298" s="98"/>
      <c r="AM298" s="98"/>
      <c r="AN298" s="98"/>
      <c r="AO298" s="98"/>
    </row>
    <row r="299" spans="1:41" s="13" customFormat="1" ht="12" customHeight="1" x14ac:dyDescent="0.2">
      <c r="A299" s="29"/>
      <c r="B299" s="98"/>
      <c r="C299" s="253"/>
      <c r="D299" s="253"/>
      <c r="E299" s="254"/>
      <c r="F299" s="254"/>
      <c r="G299" s="211"/>
      <c r="H299" s="211"/>
      <c r="I299" s="211"/>
      <c r="J299" s="254"/>
      <c r="K299" s="254"/>
      <c r="L299" s="211"/>
      <c r="M299" s="211"/>
      <c r="N299" s="211"/>
      <c r="O299" s="254"/>
      <c r="P299" s="254"/>
      <c r="Q299" s="211"/>
      <c r="R299" s="211"/>
      <c r="S299" s="211"/>
      <c r="T299" s="254"/>
      <c r="U299" s="254"/>
      <c r="V299" s="211"/>
      <c r="W299" s="211"/>
      <c r="X299" s="211"/>
      <c r="Y299" s="29"/>
      <c r="Z299" s="47"/>
      <c r="AA299" s="98"/>
      <c r="AB299" s="98"/>
      <c r="AC299" s="98"/>
      <c r="AD299" s="98"/>
      <c r="AE299" s="98"/>
      <c r="AF299" s="98"/>
      <c r="AG299" s="98"/>
      <c r="AH299" s="98"/>
      <c r="AI299" s="98"/>
      <c r="AJ299" s="98"/>
      <c r="AK299" s="98"/>
      <c r="AL299" s="98"/>
      <c r="AM299" s="98"/>
      <c r="AN299" s="98"/>
      <c r="AO299" s="98"/>
    </row>
    <row r="300" spans="1:41" s="13" customFormat="1" ht="12" customHeight="1" x14ac:dyDescent="0.2">
      <c r="A300" s="29"/>
      <c r="B300" s="98"/>
      <c r="C300" s="253"/>
      <c r="D300" s="253"/>
      <c r="E300" s="254"/>
      <c r="F300" s="254"/>
      <c r="G300" s="211"/>
      <c r="H300" s="211"/>
      <c r="I300" s="211"/>
      <c r="J300" s="254"/>
      <c r="K300" s="254"/>
      <c r="L300" s="211"/>
      <c r="M300" s="211"/>
      <c r="N300" s="211"/>
      <c r="O300" s="254"/>
      <c r="P300" s="254"/>
      <c r="Q300" s="211"/>
      <c r="R300" s="211"/>
      <c r="S300" s="211"/>
      <c r="T300" s="254"/>
      <c r="U300" s="254"/>
      <c r="V300" s="211"/>
      <c r="W300" s="211"/>
      <c r="X300" s="211"/>
      <c r="Y300" s="29"/>
      <c r="Z300" s="47"/>
      <c r="AA300" s="98"/>
      <c r="AB300" s="98"/>
      <c r="AC300" s="98"/>
      <c r="AD300" s="98"/>
      <c r="AE300" s="98"/>
      <c r="AF300" s="98"/>
      <c r="AG300" s="98"/>
      <c r="AH300" s="98"/>
      <c r="AI300" s="98"/>
      <c r="AJ300" s="98"/>
      <c r="AK300" s="98"/>
      <c r="AL300" s="98"/>
      <c r="AM300" s="98"/>
      <c r="AN300" s="98"/>
      <c r="AO300" s="98"/>
    </row>
    <row r="301" spans="1:41" s="13" customFormat="1" ht="12" customHeight="1" x14ac:dyDescent="0.2">
      <c r="A301" s="29"/>
      <c r="B301" s="98"/>
      <c r="C301" s="253"/>
      <c r="D301" s="253"/>
      <c r="E301" s="254"/>
      <c r="F301" s="254"/>
      <c r="G301" s="211"/>
      <c r="H301" s="211"/>
      <c r="I301" s="211"/>
      <c r="J301" s="254"/>
      <c r="K301" s="254"/>
      <c r="L301" s="211"/>
      <c r="M301" s="211"/>
      <c r="N301" s="211"/>
      <c r="O301" s="254"/>
      <c r="P301" s="254"/>
      <c r="Q301" s="211"/>
      <c r="R301" s="211"/>
      <c r="S301" s="211"/>
      <c r="T301" s="254"/>
      <c r="U301" s="254"/>
      <c r="V301" s="211"/>
      <c r="W301" s="211"/>
      <c r="X301" s="211"/>
      <c r="Y301" s="29"/>
      <c r="Z301" s="47"/>
      <c r="AA301" s="98"/>
      <c r="AB301" s="98"/>
      <c r="AC301" s="98"/>
      <c r="AD301" s="98"/>
      <c r="AE301" s="98"/>
      <c r="AF301" s="98"/>
      <c r="AG301" s="98"/>
      <c r="AH301" s="98"/>
      <c r="AI301" s="98"/>
      <c r="AJ301" s="98"/>
      <c r="AK301" s="98"/>
      <c r="AL301" s="98"/>
      <c r="AM301" s="98"/>
      <c r="AN301" s="98"/>
      <c r="AO301" s="98"/>
    </row>
    <row r="302" spans="1:41" s="13" customFormat="1" ht="12" customHeight="1" x14ac:dyDescent="0.2">
      <c r="A302" s="29"/>
      <c r="B302" s="98"/>
      <c r="C302" s="253"/>
      <c r="D302" s="253"/>
      <c r="E302" s="254"/>
      <c r="F302" s="254"/>
      <c r="G302" s="211"/>
      <c r="H302" s="211"/>
      <c r="I302" s="211"/>
      <c r="J302" s="254"/>
      <c r="K302" s="254"/>
      <c r="L302" s="211"/>
      <c r="M302" s="211"/>
      <c r="N302" s="211"/>
      <c r="O302" s="254"/>
      <c r="P302" s="254"/>
      <c r="Q302" s="211"/>
      <c r="R302" s="211"/>
      <c r="S302" s="211"/>
      <c r="T302" s="254"/>
      <c r="U302" s="254"/>
      <c r="V302" s="211"/>
      <c r="W302" s="211"/>
      <c r="X302" s="211"/>
      <c r="Y302" s="29"/>
      <c r="Z302" s="47"/>
      <c r="AA302" s="98"/>
      <c r="AB302" s="98"/>
      <c r="AC302" s="98"/>
      <c r="AD302" s="98"/>
      <c r="AE302" s="98"/>
      <c r="AF302" s="98"/>
      <c r="AG302" s="98"/>
      <c r="AH302" s="98"/>
      <c r="AI302" s="98"/>
      <c r="AJ302" s="98"/>
      <c r="AK302" s="98"/>
      <c r="AL302" s="98"/>
      <c r="AM302" s="98"/>
      <c r="AN302" s="98"/>
      <c r="AO302" s="98"/>
    </row>
    <row r="303" spans="1:41" s="13" customFormat="1" ht="12" customHeight="1" x14ac:dyDescent="0.2">
      <c r="A303" s="29"/>
      <c r="B303" s="98"/>
      <c r="C303" s="253"/>
      <c r="D303" s="253"/>
      <c r="E303" s="254"/>
      <c r="F303" s="254"/>
      <c r="G303" s="211"/>
      <c r="H303" s="211"/>
      <c r="I303" s="211"/>
      <c r="J303" s="254"/>
      <c r="K303" s="254"/>
      <c r="L303" s="211"/>
      <c r="M303" s="211"/>
      <c r="N303" s="211"/>
      <c r="O303" s="254"/>
      <c r="P303" s="254"/>
      <c r="Q303" s="211"/>
      <c r="R303" s="211"/>
      <c r="S303" s="211"/>
      <c r="T303" s="254"/>
      <c r="U303" s="254"/>
      <c r="V303" s="211"/>
      <c r="W303" s="211"/>
      <c r="X303" s="211"/>
      <c r="Y303" s="29"/>
      <c r="Z303" s="47"/>
      <c r="AA303" s="98"/>
      <c r="AB303" s="98"/>
      <c r="AC303" s="98"/>
      <c r="AD303" s="98"/>
      <c r="AE303" s="98"/>
      <c r="AF303" s="98"/>
      <c r="AG303" s="98"/>
      <c r="AH303" s="98"/>
      <c r="AI303" s="98"/>
      <c r="AJ303" s="98"/>
      <c r="AK303" s="98"/>
      <c r="AL303" s="98"/>
      <c r="AM303" s="98"/>
      <c r="AN303" s="98"/>
      <c r="AO303" s="98"/>
    </row>
    <row r="304" spans="1:41" s="13" customFormat="1" ht="12" customHeight="1" x14ac:dyDescent="0.2">
      <c r="A304" s="29"/>
      <c r="B304" s="98"/>
      <c r="C304" s="253"/>
      <c r="D304" s="253"/>
      <c r="E304" s="254"/>
      <c r="F304" s="254"/>
      <c r="G304" s="211"/>
      <c r="H304" s="211"/>
      <c r="I304" s="211"/>
      <c r="J304" s="254"/>
      <c r="K304" s="254"/>
      <c r="L304" s="211"/>
      <c r="M304" s="211"/>
      <c r="N304" s="211"/>
      <c r="O304" s="254"/>
      <c r="P304" s="254"/>
      <c r="Q304" s="211"/>
      <c r="R304" s="211"/>
      <c r="S304" s="211"/>
      <c r="T304" s="254"/>
      <c r="U304" s="254"/>
      <c r="V304" s="211"/>
      <c r="W304" s="211"/>
      <c r="X304" s="211"/>
      <c r="Y304" s="29"/>
      <c r="Z304" s="47"/>
      <c r="AA304" s="98"/>
      <c r="AB304" s="98"/>
      <c r="AC304" s="98"/>
      <c r="AD304" s="98"/>
      <c r="AE304" s="98"/>
      <c r="AF304" s="98"/>
      <c r="AG304" s="98"/>
      <c r="AH304" s="98"/>
      <c r="AI304" s="98"/>
      <c r="AJ304" s="98"/>
      <c r="AK304" s="98"/>
      <c r="AL304" s="98"/>
      <c r="AM304" s="98"/>
      <c r="AN304" s="98"/>
      <c r="AO304" s="98"/>
    </row>
    <row r="305" spans="1:41" s="13" customFormat="1" ht="12" customHeight="1" x14ac:dyDescent="0.2">
      <c r="A305" s="243"/>
      <c r="B305" s="98"/>
      <c r="C305" s="253"/>
      <c r="D305" s="253"/>
      <c r="E305" s="254"/>
      <c r="F305" s="254"/>
      <c r="G305" s="211"/>
      <c r="H305" s="211"/>
      <c r="I305" s="211"/>
      <c r="J305" s="254"/>
      <c r="K305" s="254"/>
      <c r="L305" s="211"/>
      <c r="M305" s="211"/>
      <c r="N305" s="211"/>
      <c r="O305" s="254"/>
      <c r="P305" s="254"/>
      <c r="Q305" s="211"/>
      <c r="R305" s="211"/>
      <c r="S305" s="211"/>
      <c r="T305" s="254"/>
      <c r="U305" s="254"/>
      <c r="V305" s="211"/>
      <c r="W305" s="211"/>
      <c r="X305" s="211"/>
      <c r="Y305" s="29"/>
      <c r="Z305" s="47"/>
      <c r="AA305" s="98"/>
      <c r="AB305" s="98"/>
      <c r="AC305" s="98"/>
      <c r="AD305" s="98"/>
      <c r="AE305" s="98"/>
      <c r="AF305" s="98"/>
      <c r="AG305" s="98"/>
      <c r="AH305" s="98"/>
      <c r="AI305" s="98"/>
      <c r="AJ305" s="98"/>
      <c r="AK305" s="98"/>
      <c r="AL305" s="98"/>
      <c r="AM305" s="98"/>
      <c r="AN305" s="98"/>
      <c r="AO305" s="98"/>
    </row>
    <row r="306" spans="1:41" s="13" customFormat="1" ht="12" customHeight="1" x14ac:dyDescent="0.2">
      <c r="A306" s="243"/>
      <c r="B306" s="98"/>
      <c r="C306" s="253"/>
      <c r="D306" s="253"/>
      <c r="E306" s="254"/>
      <c r="F306" s="254"/>
      <c r="G306" s="211"/>
      <c r="H306" s="211"/>
      <c r="I306" s="211"/>
      <c r="J306" s="254"/>
      <c r="K306" s="254"/>
      <c r="L306" s="211"/>
      <c r="M306" s="211"/>
      <c r="N306" s="211"/>
      <c r="O306" s="254"/>
      <c r="P306" s="254"/>
      <c r="Q306" s="211"/>
      <c r="R306" s="211"/>
      <c r="S306" s="211"/>
      <c r="T306" s="254"/>
      <c r="U306" s="254"/>
      <c r="V306" s="211"/>
      <c r="W306" s="211"/>
      <c r="X306" s="211"/>
      <c r="Y306" s="29"/>
      <c r="Z306" s="47"/>
      <c r="AA306" s="98"/>
      <c r="AB306" s="98"/>
      <c r="AC306" s="98"/>
      <c r="AD306" s="98"/>
      <c r="AE306" s="98"/>
      <c r="AF306" s="98"/>
      <c r="AG306" s="98"/>
      <c r="AH306" s="98"/>
      <c r="AI306" s="98"/>
      <c r="AJ306" s="98"/>
      <c r="AK306" s="98"/>
      <c r="AL306" s="98"/>
      <c r="AM306" s="98"/>
      <c r="AN306" s="98"/>
      <c r="AO306" s="98"/>
    </row>
    <row r="307" spans="1:41" s="13" customFormat="1" ht="12" customHeight="1" x14ac:dyDescent="0.2">
      <c r="A307" s="243"/>
      <c r="B307" s="98"/>
      <c r="C307" s="253"/>
      <c r="D307" s="253"/>
      <c r="E307" s="254"/>
      <c r="F307" s="254"/>
      <c r="G307" s="211"/>
      <c r="H307" s="211"/>
      <c r="I307" s="211"/>
      <c r="J307" s="254"/>
      <c r="K307" s="254"/>
      <c r="L307" s="211"/>
      <c r="M307" s="211"/>
      <c r="N307" s="211"/>
      <c r="O307" s="254"/>
      <c r="P307" s="254"/>
      <c r="Q307" s="211"/>
      <c r="R307" s="211"/>
      <c r="S307" s="211"/>
      <c r="T307" s="254"/>
      <c r="U307" s="254"/>
      <c r="V307" s="211"/>
      <c r="W307" s="211"/>
      <c r="X307" s="211"/>
      <c r="Y307" s="29"/>
      <c r="Z307" s="47"/>
      <c r="AA307" s="98"/>
      <c r="AB307" s="98"/>
      <c r="AC307" s="98"/>
      <c r="AD307" s="98"/>
      <c r="AE307" s="98"/>
      <c r="AF307" s="98"/>
      <c r="AG307" s="98"/>
      <c r="AH307" s="98"/>
      <c r="AI307" s="98"/>
      <c r="AJ307" s="98"/>
      <c r="AK307" s="98"/>
      <c r="AL307" s="98"/>
      <c r="AM307" s="98"/>
      <c r="AN307" s="98"/>
      <c r="AO307" s="98"/>
    </row>
    <row r="308" spans="1:41" s="13" customFormat="1" ht="12" customHeight="1" x14ac:dyDescent="0.2">
      <c r="A308" s="243"/>
      <c r="B308" s="98"/>
      <c r="C308" s="253"/>
      <c r="D308" s="253"/>
      <c r="E308" s="254"/>
      <c r="F308" s="254"/>
      <c r="G308" s="211"/>
      <c r="H308" s="211"/>
      <c r="I308" s="211"/>
      <c r="J308" s="254"/>
      <c r="K308" s="254"/>
      <c r="L308" s="211"/>
      <c r="M308" s="211"/>
      <c r="N308" s="211"/>
      <c r="O308" s="254"/>
      <c r="P308" s="254"/>
      <c r="Q308" s="211"/>
      <c r="R308" s="211"/>
      <c r="S308" s="211"/>
      <c r="T308" s="254"/>
      <c r="U308" s="254"/>
      <c r="V308" s="211"/>
      <c r="W308" s="211"/>
      <c r="X308" s="211"/>
      <c r="Y308" s="29"/>
      <c r="Z308" s="47"/>
      <c r="AA308" s="98"/>
      <c r="AB308" s="98"/>
      <c r="AC308" s="98"/>
      <c r="AD308" s="98"/>
      <c r="AE308" s="98"/>
      <c r="AF308" s="98"/>
      <c r="AG308" s="98"/>
      <c r="AH308" s="98"/>
      <c r="AI308" s="98"/>
      <c r="AJ308" s="98"/>
      <c r="AK308" s="98"/>
      <c r="AL308" s="98"/>
      <c r="AM308" s="98"/>
      <c r="AN308" s="98"/>
      <c r="AO308" s="98"/>
    </row>
    <row r="309" spans="1:41" s="13" customFormat="1" ht="12" customHeight="1" x14ac:dyDescent="0.2">
      <c r="A309" s="243"/>
      <c r="B309" s="98"/>
      <c r="C309" s="212"/>
      <c r="D309" s="212"/>
      <c r="E309" s="29"/>
      <c r="F309" s="199"/>
      <c r="G309" s="213"/>
      <c r="H309" s="213"/>
      <c r="I309" s="213"/>
      <c r="J309" s="29"/>
      <c r="K309" s="199"/>
      <c r="L309" s="213"/>
      <c r="M309" s="213"/>
      <c r="N309" s="213"/>
      <c r="O309" s="29"/>
      <c r="P309" s="199"/>
      <c r="Q309" s="213"/>
      <c r="R309" s="213"/>
      <c r="S309" s="213"/>
      <c r="T309" s="29"/>
      <c r="U309" s="199"/>
      <c r="V309" s="213"/>
      <c r="W309" s="213"/>
      <c r="X309" s="213"/>
      <c r="Y309" s="98"/>
      <c r="Z309" s="47"/>
      <c r="AA309" s="98"/>
      <c r="AB309" s="98"/>
      <c r="AC309" s="98"/>
      <c r="AD309" s="98"/>
      <c r="AE309" s="98"/>
      <c r="AF309" s="98"/>
      <c r="AG309" s="98"/>
      <c r="AH309" s="98"/>
      <c r="AI309" s="98"/>
      <c r="AJ309" s="98"/>
      <c r="AK309" s="98"/>
      <c r="AL309" s="98"/>
      <c r="AM309" s="98"/>
      <c r="AN309" s="98"/>
      <c r="AO309" s="98"/>
    </row>
    <row r="310" spans="1:41" s="13" customFormat="1" ht="7.5" customHeight="1" x14ac:dyDescent="0.2">
      <c r="A310" s="243"/>
      <c r="B310" s="29"/>
      <c r="C310" s="29"/>
      <c r="D310" s="29"/>
      <c r="E310" s="29"/>
      <c r="F310" s="29"/>
      <c r="G310" s="29"/>
      <c r="H310" s="29"/>
      <c r="I310" s="29"/>
      <c r="J310" s="29"/>
      <c r="K310" s="29"/>
      <c r="L310" s="98"/>
      <c r="M310" s="29"/>
      <c r="N310" s="29"/>
      <c r="O310" s="29"/>
      <c r="P310" s="29"/>
      <c r="Q310" s="29"/>
      <c r="R310" s="29"/>
      <c r="S310" s="29"/>
      <c r="T310" s="29"/>
      <c r="U310" s="29"/>
      <c r="V310" s="29"/>
      <c r="W310" s="29"/>
      <c r="X310" s="29"/>
      <c r="Y310" s="29"/>
      <c r="Z310" s="47"/>
      <c r="AA310" s="98"/>
      <c r="AB310" s="98"/>
      <c r="AC310" s="98"/>
      <c r="AD310" s="98"/>
      <c r="AE310" s="98"/>
      <c r="AF310" s="98"/>
      <c r="AG310" s="98"/>
      <c r="AH310" s="98"/>
      <c r="AI310" s="98"/>
      <c r="AJ310" s="98"/>
      <c r="AK310" s="98"/>
      <c r="AL310" s="98"/>
      <c r="AM310" s="98"/>
      <c r="AN310" s="98"/>
      <c r="AO310" s="98"/>
    </row>
    <row r="311" spans="1:41" s="13" customFormat="1" ht="15" customHeight="1" x14ac:dyDescent="0.2">
      <c r="A311" s="192"/>
      <c r="B311" s="193"/>
      <c r="C311" s="194"/>
      <c r="D311" s="194"/>
      <c r="E311" s="107"/>
      <c r="F311" s="103"/>
      <c r="G311" s="195"/>
      <c r="H311" s="196"/>
      <c r="I311" s="196"/>
      <c r="J311" s="196"/>
      <c r="K311" s="196"/>
      <c r="L311" s="200"/>
      <c r="M311" s="200"/>
      <c r="N311" s="200"/>
      <c r="O311" s="200"/>
      <c r="P311" s="197"/>
      <c r="Q311" s="200"/>
      <c r="R311" s="200"/>
      <c r="S311" s="200"/>
      <c r="T311" s="200"/>
      <c r="U311" s="198"/>
      <c r="V311" s="200"/>
      <c r="W311" s="200"/>
      <c r="X311" s="200"/>
      <c r="Y311" s="200"/>
      <c r="Z311" s="47"/>
      <c r="AA311" s="98"/>
      <c r="AB311" s="98"/>
      <c r="AC311" s="98"/>
      <c r="AD311" s="98"/>
      <c r="AE311" s="98"/>
      <c r="AF311" s="98"/>
      <c r="AG311" s="98"/>
      <c r="AH311" s="98"/>
      <c r="AI311" s="98"/>
      <c r="AJ311" s="98"/>
      <c r="AK311" s="98"/>
      <c r="AL311" s="98"/>
      <c r="AM311" s="98"/>
      <c r="AN311" s="98"/>
      <c r="AO311" s="98"/>
    </row>
    <row r="312" spans="1:41" s="13" customFormat="1" ht="4.5" customHeight="1" x14ac:dyDescent="0.2">
      <c r="A312" s="243"/>
      <c r="B312" s="29"/>
      <c r="C312" s="29"/>
      <c r="D312" s="29"/>
      <c r="E312" s="29"/>
      <c r="F312" s="29"/>
      <c r="G312" s="29"/>
      <c r="H312" s="29"/>
      <c r="I312" s="29"/>
      <c r="J312" s="29"/>
      <c r="K312" s="29"/>
      <c r="L312" s="98"/>
      <c r="M312" s="29"/>
      <c r="N312" s="29"/>
      <c r="O312" s="29"/>
      <c r="P312" s="29"/>
      <c r="Q312" s="29"/>
      <c r="R312" s="29"/>
      <c r="S312" s="29"/>
      <c r="T312" s="29"/>
      <c r="U312" s="29"/>
      <c r="V312" s="29"/>
      <c r="W312" s="29"/>
      <c r="X312" s="29"/>
      <c r="Y312" s="29"/>
      <c r="Z312" s="47"/>
      <c r="AA312" s="98"/>
      <c r="AB312" s="98"/>
      <c r="AC312" s="98"/>
      <c r="AD312" s="98"/>
      <c r="AE312" s="98"/>
      <c r="AF312" s="98"/>
      <c r="AG312" s="98"/>
      <c r="AH312" s="98"/>
      <c r="AI312" s="98"/>
      <c r="AJ312" s="98"/>
      <c r="AK312" s="98"/>
      <c r="AL312" s="98"/>
      <c r="AM312" s="98"/>
      <c r="AN312" s="98"/>
      <c r="AO312" s="98"/>
    </row>
    <row r="313" spans="1:41" s="13" customFormat="1" x14ac:dyDescent="0.2">
      <c r="A313" s="98"/>
      <c r="B313" s="243"/>
      <c r="C313" s="98"/>
      <c r="D313" s="243"/>
      <c r="E313" s="243"/>
      <c r="F313" s="243"/>
      <c r="G313" s="243"/>
      <c r="H313" s="243"/>
      <c r="I313" s="243"/>
      <c r="J313" s="243"/>
      <c r="K313" s="243"/>
      <c r="L313" s="243"/>
      <c r="M313" s="243"/>
      <c r="N313" s="243"/>
      <c r="O313" s="98"/>
      <c r="P313" s="98"/>
      <c r="Q313" s="98"/>
      <c r="R313" s="98"/>
      <c r="S313" s="29"/>
      <c r="T313" s="66"/>
      <c r="U313" s="245"/>
      <c r="V313" s="245"/>
      <c r="W313" s="245"/>
      <c r="X313" s="245"/>
      <c r="Y313" s="98"/>
      <c r="Z313" s="47"/>
      <c r="AA313" s="98"/>
      <c r="AB313" s="98"/>
      <c r="AC313" s="98"/>
      <c r="AD313" s="98"/>
      <c r="AE313" s="98"/>
      <c r="AF313" s="98"/>
      <c r="AG313" s="98"/>
      <c r="AH313" s="98"/>
      <c r="AI313" s="98"/>
      <c r="AJ313" s="98"/>
      <c r="AK313" s="98"/>
      <c r="AL313" s="98"/>
      <c r="AM313" s="98"/>
      <c r="AN313" s="98"/>
      <c r="AO313" s="98"/>
    </row>
    <row r="314" spans="1:41" s="13" customFormat="1" ht="4.5" customHeight="1" x14ac:dyDescent="0.2">
      <c r="A314" s="243"/>
      <c r="B314" s="243"/>
      <c r="C314" s="98"/>
      <c r="D314" s="243"/>
      <c r="E314" s="243"/>
      <c r="F314" s="243"/>
      <c r="G314" s="243"/>
      <c r="H314" s="243"/>
      <c r="I314" s="243"/>
      <c r="J314" s="243"/>
      <c r="K314" s="243"/>
      <c r="L314" s="243"/>
      <c r="M314" s="243"/>
      <c r="N314" s="243"/>
      <c r="O314" s="98"/>
      <c r="P314" s="98"/>
      <c r="Q314" s="98"/>
      <c r="R314" s="98"/>
      <c r="S314" s="29"/>
      <c r="T314" s="66"/>
      <c r="U314" s="244"/>
      <c r="V314" s="244"/>
      <c r="W314" s="244"/>
      <c r="X314" s="244"/>
      <c r="Y314" s="98"/>
      <c r="Z314" s="47"/>
      <c r="AA314" s="98"/>
      <c r="AB314" s="98"/>
      <c r="AC314" s="98"/>
      <c r="AD314" s="98"/>
      <c r="AE314" s="98"/>
      <c r="AF314" s="98"/>
      <c r="AG314" s="98"/>
      <c r="AH314" s="98"/>
      <c r="AI314" s="98"/>
      <c r="AJ314" s="98"/>
      <c r="AK314" s="98"/>
      <c r="AL314" s="98"/>
      <c r="AM314" s="98"/>
      <c r="AN314" s="98"/>
      <c r="AO314" s="98"/>
    </row>
    <row r="315" spans="1:41" s="13" customFormat="1" x14ac:dyDescent="0.2">
      <c r="A315" s="98"/>
      <c r="B315" s="29"/>
      <c r="C315" s="98"/>
      <c r="D315" s="29"/>
      <c r="E315" s="29"/>
      <c r="F315" s="29"/>
      <c r="G315" s="29"/>
      <c r="H315" s="29"/>
      <c r="I315" s="29"/>
      <c r="J315" s="29"/>
      <c r="K315" s="29"/>
      <c r="L315" s="29"/>
      <c r="M315" s="29"/>
      <c r="N315" s="29"/>
      <c r="O315" s="98"/>
      <c r="P315" s="98"/>
      <c r="Q315" s="98"/>
      <c r="R315" s="98"/>
      <c r="S315" s="29"/>
      <c r="T315" s="66"/>
      <c r="U315" s="245"/>
      <c r="V315" s="245"/>
      <c r="W315" s="245"/>
      <c r="X315" s="245"/>
      <c r="Y315" s="98"/>
      <c r="Z315" s="47"/>
      <c r="AA315" s="98"/>
      <c r="AB315" s="98"/>
      <c r="AC315" s="98"/>
      <c r="AD315" s="98"/>
      <c r="AE315" s="98"/>
      <c r="AF315" s="98"/>
      <c r="AG315" s="98"/>
      <c r="AH315" s="98"/>
      <c r="AI315" s="98"/>
      <c r="AJ315" s="98"/>
      <c r="AK315" s="98"/>
      <c r="AL315" s="98"/>
      <c r="AM315" s="98"/>
      <c r="AN315" s="98"/>
      <c r="AO315" s="98"/>
    </row>
    <row r="316" spans="1:41" s="13" customFormat="1" ht="4.5" customHeight="1" x14ac:dyDescent="0.2">
      <c r="A316" s="243"/>
      <c r="B316" s="29"/>
      <c r="C316" s="98"/>
      <c r="D316" s="29"/>
      <c r="E316" s="29"/>
      <c r="F316" s="29"/>
      <c r="G316" s="29"/>
      <c r="H316" s="29"/>
      <c r="I316" s="29"/>
      <c r="J316" s="29"/>
      <c r="K316" s="29"/>
      <c r="L316" s="29"/>
      <c r="M316" s="29"/>
      <c r="N316" s="29"/>
      <c r="O316" s="98"/>
      <c r="P316" s="98"/>
      <c r="Q316" s="98"/>
      <c r="R316" s="98"/>
      <c r="S316" s="29"/>
      <c r="T316" s="66"/>
      <c r="U316" s="244"/>
      <c r="V316" s="244"/>
      <c r="W316" s="244"/>
      <c r="X316" s="244"/>
      <c r="Y316" s="98"/>
      <c r="Z316" s="47"/>
      <c r="AA316" s="98"/>
      <c r="AB316" s="98"/>
      <c r="AC316" s="98"/>
      <c r="AD316" s="98"/>
      <c r="AE316" s="98"/>
      <c r="AF316" s="98"/>
      <c r="AG316" s="98"/>
      <c r="AH316" s="98"/>
      <c r="AI316" s="98"/>
      <c r="AJ316" s="98"/>
      <c r="AK316" s="98"/>
      <c r="AL316" s="98"/>
      <c r="AM316" s="98"/>
      <c r="AN316" s="98"/>
      <c r="AO316" s="98"/>
    </row>
    <row r="317" spans="1:41" s="13" customFormat="1" x14ac:dyDescent="0.2">
      <c r="A317" s="98"/>
      <c r="B317" s="29"/>
      <c r="C317" s="98"/>
      <c r="D317" s="29"/>
      <c r="E317" s="29"/>
      <c r="F317" s="29"/>
      <c r="G317" s="29"/>
      <c r="H317" s="29"/>
      <c r="I317" s="29"/>
      <c r="J317" s="29"/>
      <c r="K317" s="29"/>
      <c r="L317" s="29"/>
      <c r="M317" s="29"/>
      <c r="N317" s="29"/>
      <c r="O317" s="98"/>
      <c r="P317" s="98"/>
      <c r="Q317" s="98"/>
      <c r="R317" s="98"/>
      <c r="S317" s="29"/>
      <c r="T317" s="66"/>
      <c r="U317" s="245"/>
      <c r="V317" s="245"/>
      <c r="W317" s="245"/>
      <c r="X317" s="245"/>
      <c r="Y317" s="98"/>
      <c r="Z317" s="47"/>
      <c r="AA317" s="98"/>
      <c r="AB317" s="98"/>
      <c r="AC317" s="98"/>
      <c r="AD317" s="98"/>
      <c r="AE317" s="98"/>
      <c r="AF317" s="98"/>
      <c r="AG317" s="98"/>
      <c r="AH317" s="98"/>
      <c r="AI317" s="98"/>
      <c r="AJ317" s="98"/>
      <c r="AK317" s="98"/>
      <c r="AL317" s="98"/>
      <c r="AM317" s="98"/>
      <c r="AN317" s="98"/>
      <c r="AO317" s="98"/>
    </row>
    <row r="318" spans="1:41" s="13" customFormat="1" ht="4.5" customHeight="1" x14ac:dyDescent="0.2">
      <c r="A318" s="243"/>
      <c r="B318" s="29"/>
      <c r="C318" s="98"/>
      <c r="D318" s="29"/>
      <c r="E318" s="29"/>
      <c r="F318" s="29"/>
      <c r="G318" s="29"/>
      <c r="H318" s="29"/>
      <c r="I318" s="29"/>
      <c r="J318" s="29"/>
      <c r="K318" s="29"/>
      <c r="L318" s="29"/>
      <c r="M318" s="29"/>
      <c r="N318" s="29"/>
      <c r="O318" s="98"/>
      <c r="P318" s="98"/>
      <c r="Q318" s="98"/>
      <c r="R318" s="98"/>
      <c r="S318" s="29"/>
      <c r="T318" s="66"/>
      <c r="U318" s="244"/>
      <c r="V318" s="244"/>
      <c r="W318" s="244"/>
      <c r="X318" s="244"/>
      <c r="Y318" s="98"/>
      <c r="Z318" s="47"/>
      <c r="AA318" s="98"/>
      <c r="AB318" s="98"/>
      <c r="AC318" s="98"/>
      <c r="AD318" s="98"/>
      <c r="AE318" s="98"/>
      <c r="AF318" s="98"/>
      <c r="AG318" s="98"/>
      <c r="AH318" s="98"/>
      <c r="AI318" s="98"/>
      <c r="AJ318" s="98"/>
      <c r="AK318" s="98"/>
      <c r="AL318" s="98"/>
      <c r="AM318" s="98"/>
      <c r="AN318" s="98"/>
      <c r="AO318" s="98"/>
    </row>
    <row r="319" spans="1:41" s="13" customFormat="1" x14ac:dyDescent="0.2">
      <c r="A319" s="98"/>
      <c r="B319" s="29"/>
      <c r="C319" s="98"/>
      <c r="D319" s="29"/>
      <c r="E319" s="29"/>
      <c r="F319" s="29"/>
      <c r="G319" s="29"/>
      <c r="H319" s="29"/>
      <c r="I319" s="29"/>
      <c r="J319" s="29"/>
      <c r="K319" s="29"/>
      <c r="L319" s="29"/>
      <c r="M319" s="29"/>
      <c r="N319" s="29"/>
      <c r="O319" s="98"/>
      <c r="P319" s="98"/>
      <c r="Q319" s="98"/>
      <c r="R319" s="98"/>
      <c r="S319" s="29"/>
      <c r="T319" s="66"/>
      <c r="U319" s="245"/>
      <c r="V319" s="245"/>
      <c r="W319" s="245"/>
      <c r="X319" s="245"/>
      <c r="Y319" s="98"/>
      <c r="Z319" s="47"/>
      <c r="AA319" s="98"/>
      <c r="AB319" s="98"/>
      <c r="AC319" s="98"/>
      <c r="AD319" s="98"/>
      <c r="AE319" s="98"/>
      <c r="AF319" s="98"/>
      <c r="AG319" s="98"/>
      <c r="AH319" s="98"/>
      <c r="AI319" s="98"/>
      <c r="AJ319" s="98"/>
      <c r="AK319" s="98"/>
      <c r="AL319" s="98"/>
      <c r="AM319" s="98"/>
      <c r="AN319" s="98"/>
      <c r="AO319" s="98"/>
    </row>
    <row r="320" spans="1:41" s="13" customFormat="1" ht="4.5" customHeight="1" x14ac:dyDescent="0.2">
      <c r="A320" s="243"/>
      <c r="B320" s="29"/>
      <c r="C320" s="98"/>
      <c r="D320" s="29"/>
      <c r="E320" s="29"/>
      <c r="F320" s="29"/>
      <c r="G320" s="29"/>
      <c r="H320" s="29"/>
      <c r="I320" s="29"/>
      <c r="J320" s="29"/>
      <c r="K320" s="29"/>
      <c r="L320" s="29"/>
      <c r="M320" s="29"/>
      <c r="N320" s="29"/>
      <c r="O320" s="29"/>
      <c r="P320" s="29"/>
      <c r="Q320" s="29"/>
      <c r="R320" s="243"/>
      <c r="S320" s="29"/>
      <c r="T320" s="29"/>
      <c r="U320" s="77"/>
      <c r="V320" s="244"/>
      <c r="W320" s="244"/>
      <c r="X320" s="244"/>
      <c r="Y320" s="244"/>
      <c r="Z320" s="47"/>
      <c r="AA320" s="98"/>
      <c r="AB320" s="98"/>
      <c r="AC320" s="98"/>
      <c r="AD320" s="98"/>
      <c r="AE320" s="98"/>
      <c r="AF320" s="98"/>
      <c r="AG320" s="98"/>
      <c r="AH320" s="98"/>
      <c r="AI320" s="98"/>
      <c r="AJ320" s="98"/>
      <c r="AK320" s="98"/>
      <c r="AL320" s="98"/>
      <c r="AM320" s="98"/>
      <c r="AN320" s="98"/>
      <c r="AO320" s="98"/>
    </row>
    <row r="321" spans="1:41" s="13" customFormat="1" ht="12" customHeight="1" x14ac:dyDescent="0.2">
      <c r="A321" s="98"/>
      <c r="B321" s="29"/>
      <c r="C321" s="98"/>
      <c r="D321" s="98"/>
      <c r="E321" s="98"/>
      <c r="F321" s="98"/>
      <c r="G321" s="98"/>
      <c r="H321" s="98"/>
      <c r="I321" s="98"/>
      <c r="J321" s="98"/>
      <c r="K321" s="98"/>
      <c r="L321" s="98"/>
      <c r="M321" s="98"/>
      <c r="N321" s="98"/>
      <c r="O321" s="98"/>
      <c r="P321" s="98"/>
      <c r="Q321" s="98"/>
      <c r="R321" s="98"/>
      <c r="S321" s="98"/>
      <c r="T321" s="66"/>
      <c r="U321" s="98"/>
      <c r="V321" s="98"/>
      <c r="W321" s="98"/>
      <c r="X321" s="98"/>
      <c r="Y321" s="98"/>
      <c r="Z321" s="47"/>
      <c r="AA321" s="98"/>
      <c r="AB321" s="98"/>
      <c r="AC321" s="98"/>
      <c r="AD321" s="98"/>
      <c r="AE321" s="98"/>
      <c r="AF321" s="98"/>
      <c r="AG321" s="98"/>
      <c r="AH321" s="98"/>
      <c r="AI321" s="98"/>
      <c r="AJ321" s="98"/>
      <c r="AK321" s="98"/>
      <c r="AL321" s="98"/>
      <c r="AM321" s="98"/>
      <c r="AN321" s="98"/>
      <c r="AO321" s="98"/>
    </row>
    <row r="322" spans="1:41" s="13" customFormat="1" x14ac:dyDescent="0.2">
      <c r="A322" s="243"/>
      <c r="B322" s="98"/>
      <c r="C322" s="100"/>
      <c r="D322" s="201"/>
      <c r="E322" s="201"/>
      <c r="F322" s="201"/>
      <c r="G322" s="201"/>
      <c r="H322" s="201"/>
      <c r="I322" s="201"/>
      <c r="J322" s="201"/>
      <c r="K322" s="67"/>
      <c r="L322" s="66"/>
      <c r="M322" s="199"/>
      <c r="N322" s="98"/>
      <c r="O322" s="98"/>
      <c r="P322" s="98"/>
      <c r="Q322" s="98"/>
      <c r="R322" s="98"/>
      <c r="S322" s="29"/>
      <c r="T322" s="77"/>
      <c r="U322" s="245"/>
      <c r="V322" s="245"/>
      <c r="W322" s="245"/>
      <c r="X322" s="245"/>
      <c r="Y322" s="244"/>
      <c r="Z322" s="47"/>
      <c r="AA322" s="98"/>
      <c r="AB322" s="98"/>
      <c r="AC322" s="98"/>
      <c r="AD322" s="98"/>
      <c r="AE322" s="98"/>
      <c r="AF322" s="98"/>
      <c r="AG322" s="98"/>
      <c r="AH322" s="98"/>
      <c r="AI322" s="98"/>
      <c r="AJ322" s="98"/>
      <c r="AK322" s="98"/>
      <c r="AL322" s="98"/>
      <c r="AM322" s="98"/>
      <c r="AN322" s="98"/>
      <c r="AO322" s="98"/>
    </row>
    <row r="323" spans="1:41" s="13" customFormat="1" x14ac:dyDescent="0.2">
      <c r="A323" s="243"/>
      <c r="B323" s="98"/>
      <c r="C323" s="100"/>
      <c r="D323" s="201"/>
      <c r="E323" s="201"/>
      <c r="F323" s="201"/>
      <c r="G323" s="201"/>
      <c r="H323" s="201"/>
      <c r="I323" s="201"/>
      <c r="J323" s="201"/>
      <c r="K323" s="98"/>
      <c r="L323" s="98"/>
      <c r="M323" s="199"/>
      <c r="N323" s="98"/>
      <c r="O323" s="98"/>
      <c r="P323" s="98"/>
      <c r="Q323" s="98"/>
      <c r="R323" s="98"/>
      <c r="S323" s="29"/>
      <c r="T323" s="110"/>
      <c r="U323" s="245"/>
      <c r="V323" s="245"/>
      <c r="W323" s="245"/>
      <c r="X323" s="245"/>
      <c r="Y323" s="98"/>
      <c r="Z323" s="47"/>
      <c r="AA323" s="98"/>
      <c r="AB323" s="98"/>
      <c r="AC323" s="98"/>
      <c r="AD323" s="98"/>
      <c r="AE323" s="98"/>
      <c r="AF323" s="98"/>
      <c r="AG323" s="98"/>
      <c r="AH323" s="98"/>
      <c r="AI323" s="98"/>
      <c r="AJ323" s="98"/>
      <c r="AK323" s="98"/>
      <c r="AL323" s="98"/>
      <c r="AM323" s="98"/>
      <c r="AN323" s="98"/>
      <c r="AO323" s="98"/>
    </row>
    <row r="324" spans="1:41" s="13" customFormat="1" ht="7.5" customHeight="1" x14ac:dyDescent="0.2">
      <c r="A324" s="243"/>
      <c r="B324" s="29"/>
      <c r="C324" s="98"/>
      <c r="D324" s="98"/>
      <c r="E324" s="98"/>
      <c r="F324" s="98"/>
      <c r="G324" s="98"/>
      <c r="H324" s="98"/>
      <c r="I324" s="98"/>
      <c r="J324" s="98"/>
      <c r="K324" s="98"/>
      <c r="L324" s="98"/>
      <c r="M324" s="98"/>
      <c r="N324" s="98"/>
      <c r="O324" s="98"/>
      <c r="P324" s="98"/>
      <c r="Q324" s="98"/>
      <c r="R324" s="98"/>
      <c r="S324" s="29"/>
      <c r="T324" s="77"/>
      <c r="U324" s="77"/>
      <c r="V324" s="244"/>
      <c r="W324" s="244"/>
      <c r="X324" s="244"/>
      <c r="Y324" s="244"/>
      <c r="Z324" s="47"/>
      <c r="AA324" s="98"/>
      <c r="AB324" s="98"/>
      <c r="AC324" s="98"/>
      <c r="AD324" s="98"/>
      <c r="AE324" s="98"/>
      <c r="AF324" s="98"/>
      <c r="AG324" s="98"/>
      <c r="AH324" s="98"/>
      <c r="AI324" s="98"/>
      <c r="AJ324" s="98"/>
      <c r="AK324" s="98"/>
      <c r="AL324" s="98"/>
      <c r="AM324" s="98"/>
      <c r="AN324" s="98"/>
      <c r="AO324" s="98"/>
    </row>
    <row r="325" spans="1:41" s="13" customFormat="1" ht="15" customHeight="1" x14ac:dyDescent="0.2">
      <c r="A325" s="192"/>
      <c r="B325" s="193"/>
      <c r="C325" s="194"/>
      <c r="D325" s="194"/>
      <c r="E325" s="107"/>
      <c r="F325" s="103"/>
      <c r="G325" s="195"/>
      <c r="H325" s="196"/>
      <c r="I325" s="196"/>
      <c r="J325" s="196"/>
      <c r="K325" s="196"/>
      <c r="L325" s="103"/>
      <c r="M325" s="103"/>
      <c r="N325" s="103"/>
      <c r="O325" s="103"/>
      <c r="P325" s="103"/>
      <c r="Q325" s="103"/>
      <c r="R325" s="103"/>
      <c r="S325" s="107"/>
      <c r="T325" s="198"/>
      <c r="U325" s="198"/>
      <c r="V325" s="196"/>
      <c r="W325" s="196"/>
      <c r="X325" s="196"/>
      <c r="Y325" s="196"/>
      <c r="Z325" s="47"/>
      <c r="AA325" s="98"/>
      <c r="AB325" s="98"/>
      <c r="AC325" s="98"/>
      <c r="AD325" s="98"/>
      <c r="AE325" s="98"/>
      <c r="AF325" s="98"/>
      <c r="AG325" s="98"/>
      <c r="AH325" s="98"/>
      <c r="AI325" s="98"/>
      <c r="AJ325" s="98"/>
      <c r="AK325" s="98"/>
      <c r="AL325" s="98"/>
      <c r="AM325" s="98"/>
      <c r="AN325" s="98"/>
      <c r="AO325" s="98"/>
    </row>
    <row r="326" spans="1:41" s="13" customFormat="1" ht="4.5" customHeight="1" x14ac:dyDescent="0.2">
      <c r="A326" s="243"/>
      <c r="B326" s="29"/>
      <c r="C326" s="98"/>
      <c r="D326" s="98"/>
      <c r="E326" s="98"/>
      <c r="F326" s="98"/>
      <c r="G326" s="98"/>
      <c r="H326" s="98"/>
      <c r="I326" s="98"/>
      <c r="J326" s="98"/>
      <c r="K326" s="98"/>
      <c r="L326" s="98"/>
      <c r="M326" s="98"/>
      <c r="N326" s="98"/>
      <c r="O326" s="98"/>
      <c r="P326" s="98"/>
      <c r="Q326" s="98"/>
      <c r="R326" s="98"/>
      <c r="S326" s="29"/>
      <c r="T326" s="77"/>
      <c r="U326" s="77"/>
      <c r="V326" s="244"/>
      <c r="W326" s="244"/>
      <c r="X326" s="244"/>
      <c r="Y326" s="244"/>
      <c r="Z326" s="47"/>
      <c r="AA326" s="98"/>
      <c r="AB326" s="98"/>
      <c r="AC326" s="98"/>
      <c r="AD326" s="98"/>
      <c r="AE326" s="98"/>
      <c r="AF326" s="98"/>
      <c r="AG326" s="98"/>
      <c r="AH326" s="98"/>
      <c r="AI326" s="98"/>
      <c r="AJ326" s="98"/>
      <c r="AK326" s="98"/>
      <c r="AL326" s="98"/>
      <c r="AM326" s="98"/>
      <c r="AN326" s="98"/>
      <c r="AO326" s="98"/>
    </row>
    <row r="327" spans="1:41" s="13" customFormat="1" x14ac:dyDescent="0.2">
      <c r="A327" s="98"/>
      <c r="B327" s="29"/>
      <c r="C327" s="98"/>
      <c r="D327" s="29"/>
      <c r="E327" s="29"/>
      <c r="F327" s="29"/>
      <c r="G327" s="29"/>
      <c r="H327" s="29"/>
      <c r="I327" s="29"/>
      <c r="J327" s="29"/>
      <c r="K327" s="29"/>
      <c r="L327" s="29"/>
      <c r="M327" s="29"/>
      <c r="N327" s="77"/>
      <c r="O327" s="98"/>
      <c r="P327" s="98"/>
      <c r="Q327" s="29"/>
      <c r="R327" s="243"/>
      <c r="S327" s="29"/>
      <c r="T327" s="77"/>
      <c r="U327" s="77"/>
      <c r="V327" s="110"/>
      <c r="W327" s="255"/>
      <c r="X327" s="255"/>
      <c r="Y327" s="110"/>
      <c r="Z327" s="47"/>
      <c r="AA327" s="98"/>
      <c r="AB327" s="98"/>
      <c r="AC327" s="98"/>
      <c r="AD327" s="98"/>
      <c r="AE327" s="98"/>
      <c r="AF327" s="98"/>
      <c r="AG327" s="98"/>
      <c r="AH327" s="98"/>
      <c r="AI327" s="98"/>
      <c r="AJ327" s="98"/>
      <c r="AK327" s="98"/>
      <c r="AL327" s="98"/>
      <c r="AM327" s="98"/>
      <c r="AN327" s="98"/>
      <c r="AO327" s="98"/>
    </row>
    <row r="328" spans="1:41" s="13" customFormat="1" ht="4.5" customHeight="1" x14ac:dyDescent="0.2">
      <c r="A328" s="243"/>
      <c r="B328" s="29"/>
      <c r="C328" s="98"/>
      <c r="D328" s="98"/>
      <c r="E328" s="98"/>
      <c r="F328" s="98"/>
      <c r="G328" s="98"/>
      <c r="H328" s="98"/>
      <c r="I328" s="98"/>
      <c r="J328" s="98"/>
      <c r="K328" s="98"/>
      <c r="L328" s="98"/>
      <c r="M328" s="98"/>
      <c r="N328" s="98"/>
      <c r="O328" s="98"/>
      <c r="P328" s="98"/>
      <c r="Q328" s="98"/>
      <c r="R328" s="98"/>
      <c r="S328" s="29"/>
      <c r="T328" s="77"/>
      <c r="U328" s="77"/>
      <c r="V328" s="244"/>
      <c r="W328" s="244"/>
      <c r="X328" s="244"/>
      <c r="Y328" s="244"/>
      <c r="Z328" s="47"/>
      <c r="AA328" s="98"/>
      <c r="AB328" s="98"/>
      <c r="AC328" s="98"/>
      <c r="AD328" s="98"/>
      <c r="AE328" s="98"/>
      <c r="AF328" s="98"/>
      <c r="AG328" s="98"/>
      <c r="AH328" s="98"/>
      <c r="AI328" s="98"/>
      <c r="AJ328" s="98"/>
      <c r="AK328" s="98"/>
      <c r="AL328" s="98"/>
      <c r="AM328" s="98"/>
      <c r="AN328" s="98"/>
      <c r="AO328" s="98"/>
    </row>
    <row r="329" spans="1:41" s="13" customFormat="1" ht="12" customHeight="1" x14ac:dyDescent="0.2">
      <c r="A329" s="98"/>
      <c r="B329" s="29"/>
      <c r="C329" s="98"/>
      <c r="D329" s="29"/>
      <c r="E329" s="29"/>
      <c r="F329" s="29"/>
      <c r="G329" s="29"/>
      <c r="H329" s="29"/>
      <c r="I329" s="29"/>
      <c r="J329" s="29"/>
      <c r="K329" s="29"/>
      <c r="L329" s="29"/>
      <c r="M329" s="29"/>
      <c r="N329" s="29"/>
      <c r="O329" s="29"/>
      <c r="P329" s="29"/>
      <c r="Q329" s="29"/>
      <c r="R329" s="29"/>
      <c r="S329" s="29"/>
      <c r="T329" s="29"/>
      <c r="U329" s="29"/>
      <c r="V329" s="29"/>
      <c r="W329" s="29"/>
      <c r="X329" s="29"/>
      <c r="Y329" s="29"/>
      <c r="Z329" s="47"/>
      <c r="AA329" s="98"/>
      <c r="AB329" s="98"/>
      <c r="AC329" s="98"/>
      <c r="AD329" s="98"/>
      <c r="AE329" s="98"/>
      <c r="AF329" s="98"/>
      <c r="AG329" s="98"/>
      <c r="AH329" s="98"/>
      <c r="AI329" s="98"/>
      <c r="AJ329" s="98"/>
      <c r="AK329" s="98"/>
      <c r="AL329" s="98"/>
      <c r="AM329" s="98"/>
      <c r="AN329" s="98"/>
      <c r="AO329" s="98"/>
    </row>
    <row r="330" spans="1:41" s="13" customFormat="1" x14ac:dyDescent="0.2">
      <c r="A330" s="84"/>
      <c r="B330" s="98"/>
      <c r="C330" s="100"/>
      <c r="D330" s="98"/>
      <c r="E330" s="84"/>
      <c r="F330" s="84"/>
      <c r="G330" s="84"/>
      <c r="H330" s="84"/>
      <c r="I330" s="84"/>
      <c r="J330" s="84"/>
      <c r="K330" s="84"/>
      <c r="L330" s="84"/>
      <c r="M330" s="199"/>
      <c r="N330" s="98"/>
      <c r="O330" s="98"/>
      <c r="P330" s="98"/>
      <c r="Q330" s="98"/>
      <c r="R330" s="98"/>
      <c r="S330" s="98"/>
      <c r="T330" s="66"/>
      <c r="U330" s="245"/>
      <c r="V330" s="245"/>
      <c r="W330" s="245"/>
      <c r="X330" s="245"/>
      <c r="Y330" s="98"/>
      <c r="Z330" s="47"/>
      <c r="AA330" s="98"/>
      <c r="AB330" s="98"/>
      <c r="AC330" s="98"/>
      <c r="AD330" s="98"/>
      <c r="AE330" s="98"/>
      <c r="AF330" s="98"/>
      <c r="AG330" s="98"/>
      <c r="AH330" s="98"/>
      <c r="AI330" s="98"/>
      <c r="AJ330" s="98"/>
      <c r="AK330" s="98"/>
      <c r="AL330" s="98"/>
      <c r="AM330" s="98"/>
      <c r="AN330" s="98"/>
      <c r="AO330" s="98"/>
    </row>
    <row r="331" spans="1:41" s="13" customFormat="1" x14ac:dyDescent="0.2">
      <c r="A331" s="84"/>
      <c r="B331" s="98"/>
      <c r="C331" s="100"/>
      <c r="D331" s="202"/>
      <c r="E331" s="202"/>
      <c r="F331" s="202"/>
      <c r="G331" s="202"/>
      <c r="H331" s="202"/>
      <c r="I331" s="202"/>
      <c r="J331" s="202"/>
      <c r="K331" s="202"/>
      <c r="L331" s="84"/>
      <c r="M331" s="199"/>
      <c r="N331" s="98"/>
      <c r="O331" s="98"/>
      <c r="P331" s="98"/>
      <c r="Q331" s="98"/>
      <c r="R331" s="98"/>
      <c r="S331" s="29"/>
      <c r="T331" s="29"/>
      <c r="U331" s="245"/>
      <c r="V331" s="245"/>
      <c r="W331" s="245"/>
      <c r="X331" s="245"/>
      <c r="Y331" s="110"/>
      <c r="Z331" s="47"/>
      <c r="AA331" s="98"/>
      <c r="AB331" s="98"/>
      <c r="AC331" s="98"/>
      <c r="AD331" s="98"/>
      <c r="AE331" s="98"/>
      <c r="AF331" s="98"/>
      <c r="AG331" s="98"/>
      <c r="AH331" s="98"/>
      <c r="AI331" s="98"/>
      <c r="AJ331" s="98"/>
      <c r="AK331" s="98"/>
      <c r="AL331" s="98"/>
      <c r="AM331" s="98"/>
      <c r="AN331" s="98"/>
      <c r="AO331" s="98"/>
    </row>
    <row r="332" spans="1:41" s="13" customFormat="1" ht="7.5" customHeight="1" x14ac:dyDescent="0.2">
      <c r="A332" s="98"/>
      <c r="B332" s="98"/>
      <c r="C332" s="98"/>
      <c r="D332" s="98"/>
      <c r="E332" s="98"/>
      <c r="F332" s="98"/>
      <c r="G332" s="98"/>
      <c r="H332" s="98"/>
      <c r="I332" s="98"/>
      <c r="J332" s="98"/>
      <c r="K332" s="98"/>
      <c r="L332" s="98"/>
      <c r="M332" s="98"/>
      <c r="N332" s="98"/>
      <c r="O332" s="98"/>
      <c r="P332" s="98"/>
      <c r="Q332" s="98"/>
      <c r="R332" s="98"/>
      <c r="S332" s="98"/>
      <c r="T332" s="66"/>
      <c r="U332" s="98"/>
      <c r="V332" s="98"/>
      <c r="W332" s="98"/>
      <c r="X332" s="98"/>
      <c r="Y332" s="98"/>
      <c r="Z332" s="47"/>
      <c r="AA332" s="98"/>
      <c r="AB332" s="98"/>
      <c r="AC332" s="98"/>
      <c r="AD332" s="98"/>
      <c r="AE332" s="98"/>
      <c r="AF332" s="98"/>
      <c r="AG332" s="98"/>
      <c r="AH332" s="98"/>
      <c r="AI332" s="98"/>
      <c r="AJ332" s="98"/>
      <c r="AK332" s="98"/>
      <c r="AL332" s="98"/>
      <c r="AM332" s="98"/>
      <c r="AN332" s="98"/>
      <c r="AO332" s="98"/>
    </row>
    <row r="333" spans="1:41" s="13" customFormat="1" x14ac:dyDescent="0.2">
      <c r="A333" s="29"/>
      <c r="B333" s="98"/>
      <c r="C333" s="98"/>
      <c r="D333" s="98"/>
      <c r="E333" s="98"/>
      <c r="F333" s="98"/>
      <c r="G333" s="98"/>
      <c r="H333" s="98"/>
      <c r="I333" s="98"/>
      <c r="J333" s="98"/>
      <c r="K333" s="98"/>
      <c r="L333" s="101"/>
      <c r="M333" s="101"/>
      <c r="N333" s="101"/>
      <c r="O333" s="98"/>
      <c r="P333" s="98"/>
      <c r="Q333" s="98"/>
      <c r="R333" s="98"/>
      <c r="S333" s="98"/>
      <c r="T333" s="66"/>
      <c r="U333" s="98"/>
      <c r="V333" s="98"/>
      <c r="W333" s="98"/>
      <c r="X333" s="98"/>
      <c r="Y333" s="77"/>
      <c r="Z333" s="47"/>
      <c r="AA333" s="98"/>
      <c r="AB333" s="98"/>
      <c r="AC333" s="98"/>
      <c r="AD333" s="98"/>
      <c r="AE333" s="98"/>
      <c r="AF333" s="98"/>
      <c r="AG333" s="98"/>
      <c r="AH333" s="98"/>
      <c r="AI333" s="98"/>
      <c r="AJ333" s="98"/>
      <c r="AK333" s="98"/>
      <c r="AL333" s="98"/>
      <c r="AM333" s="98"/>
      <c r="AN333" s="98"/>
      <c r="AO333" s="98"/>
    </row>
    <row r="334" spans="1:41" s="13" customFormat="1" x14ac:dyDescent="0.2">
      <c r="T334" s="38"/>
      <c r="Z334" s="47"/>
      <c r="AA334" s="98"/>
      <c r="AB334" s="98"/>
      <c r="AC334" s="98"/>
      <c r="AD334" s="98"/>
      <c r="AE334" s="98"/>
      <c r="AF334" s="98"/>
      <c r="AG334" s="98"/>
      <c r="AH334" s="98"/>
      <c r="AI334" s="98"/>
      <c r="AJ334" s="98"/>
      <c r="AK334" s="98"/>
      <c r="AL334" s="98"/>
      <c r="AM334" s="98"/>
      <c r="AN334" s="98"/>
      <c r="AO334" s="98"/>
    </row>
    <row r="335" spans="1:41" s="13" customFormat="1" x14ac:dyDescent="0.2">
      <c r="T335" s="38"/>
      <c r="Z335" s="47"/>
      <c r="AA335" s="98"/>
      <c r="AB335" s="98"/>
      <c r="AC335" s="98"/>
      <c r="AD335" s="98"/>
      <c r="AE335" s="98"/>
      <c r="AF335" s="98"/>
      <c r="AG335" s="98"/>
      <c r="AH335" s="98"/>
      <c r="AI335" s="98"/>
      <c r="AJ335" s="98"/>
      <c r="AK335" s="98"/>
      <c r="AL335" s="98"/>
      <c r="AM335" s="98"/>
      <c r="AN335" s="98"/>
      <c r="AO335" s="98"/>
    </row>
    <row r="336" spans="1:41" s="13" customFormat="1" x14ac:dyDescent="0.2">
      <c r="T336" s="38"/>
      <c r="Z336" s="47"/>
      <c r="AA336" s="98"/>
      <c r="AB336" s="98"/>
      <c r="AC336" s="98"/>
      <c r="AD336" s="98"/>
      <c r="AE336" s="98"/>
      <c r="AF336" s="98"/>
      <c r="AG336" s="98"/>
      <c r="AH336" s="98"/>
      <c r="AI336" s="98"/>
      <c r="AJ336" s="98"/>
      <c r="AK336" s="98"/>
      <c r="AL336" s="98"/>
      <c r="AM336" s="98"/>
      <c r="AN336" s="98"/>
      <c r="AO336" s="98"/>
    </row>
    <row r="337" spans="20:41" s="13" customFormat="1" x14ac:dyDescent="0.2">
      <c r="T337" s="38"/>
      <c r="Z337" s="47"/>
      <c r="AA337" s="98"/>
      <c r="AB337" s="98"/>
      <c r="AC337" s="98"/>
      <c r="AD337" s="98"/>
      <c r="AE337" s="98"/>
      <c r="AF337" s="98"/>
      <c r="AG337" s="98"/>
      <c r="AH337" s="98"/>
      <c r="AI337" s="98"/>
      <c r="AJ337" s="98"/>
      <c r="AK337" s="98"/>
      <c r="AL337" s="98"/>
      <c r="AM337" s="98"/>
      <c r="AN337" s="98"/>
      <c r="AO337" s="98"/>
    </row>
    <row r="338" spans="20:41" s="13" customFormat="1" x14ac:dyDescent="0.2">
      <c r="T338" s="38"/>
      <c r="Z338" s="47"/>
      <c r="AA338" s="98"/>
      <c r="AB338" s="98"/>
      <c r="AC338" s="98"/>
      <c r="AD338" s="98"/>
      <c r="AE338" s="98"/>
      <c r="AF338" s="98"/>
      <c r="AG338" s="98"/>
      <c r="AH338" s="98"/>
      <c r="AI338" s="98"/>
      <c r="AJ338" s="98"/>
      <c r="AK338" s="98"/>
      <c r="AL338" s="98"/>
      <c r="AM338" s="98"/>
      <c r="AN338" s="98"/>
      <c r="AO338" s="98"/>
    </row>
    <row r="339" spans="20:41" s="13" customFormat="1" x14ac:dyDescent="0.2">
      <c r="T339" s="38"/>
      <c r="Z339" s="47"/>
      <c r="AA339" s="98"/>
      <c r="AB339" s="98"/>
      <c r="AC339" s="98"/>
      <c r="AD339" s="98"/>
      <c r="AE339" s="98"/>
      <c r="AF339" s="98"/>
      <c r="AG339" s="98"/>
      <c r="AH339" s="98"/>
      <c r="AI339" s="98"/>
      <c r="AJ339" s="98"/>
      <c r="AK339" s="98"/>
      <c r="AL339" s="98"/>
      <c r="AM339" s="98"/>
      <c r="AN339" s="98"/>
      <c r="AO339" s="98"/>
    </row>
    <row r="340" spans="20:41" s="13" customFormat="1" x14ac:dyDescent="0.2">
      <c r="T340" s="38"/>
      <c r="Z340" s="47"/>
      <c r="AA340" s="98"/>
      <c r="AB340" s="98"/>
      <c r="AC340" s="98"/>
      <c r="AD340" s="98"/>
      <c r="AE340" s="98"/>
      <c r="AF340" s="98"/>
      <c r="AG340" s="98"/>
      <c r="AH340" s="98"/>
      <c r="AI340" s="98"/>
      <c r="AJ340" s="98"/>
      <c r="AK340" s="98"/>
      <c r="AL340" s="98"/>
      <c r="AM340" s="98"/>
      <c r="AN340" s="98"/>
      <c r="AO340" s="98"/>
    </row>
    <row r="341" spans="20:41" s="13" customFormat="1" x14ac:dyDescent="0.2">
      <c r="T341" s="38"/>
      <c r="Z341" s="47"/>
      <c r="AA341" s="98"/>
      <c r="AB341" s="98"/>
      <c r="AC341" s="98"/>
      <c r="AD341" s="98"/>
      <c r="AE341" s="98"/>
      <c r="AF341" s="98"/>
      <c r="AG341" s="98"/>
      <c r="AH341" s="98"/>
      <c r="AI341" s="98"/>
      <c r="AJ341" s="98"/>
      <c r="AK341" s="98"/>
      <c r="AL341" s="98"/>
      <c r="AM341" s="98"/>
      <c r="AN341" s="98"/>
      <c r="AO341" s="98"/>
    </row>
    <row r="342" spans="20:41" s="13" customFormat="1" x14ac:dyDescent="0.2">
      <c r="T342" s="38"/>
      <c r="Z342" s="47"/>
      <c r="AA342" s="98"/>
      <c r="AB342" s="98"/>
      <c r="AC342" s="98"/>
      <c r="AD342" s="98"/>
      <c r="AE342" s="98"/>
      <c r="AF342" s="98"/>
      <c r="AG342" s="98"/>
      <c r="AH342" s="98"/>
      <c r="AI342" s="98"/>
      <c r="AJ342" s="98"/>
      <c r="AK342" s="98"/>
      <c r="AL342" s="98"/>
      <c r="AM342" s="98"/>
      <c r="AN342" s="98"/>
      <c r="AO342" s="98"/>
    </row>
    <row r="343" spans="20:41" s="13" customFormat="1" x14ac:dyDescent="0.2">
      <c r="T343" s="38"/>
      <c r="Z343" s="47"/>
      <c r="AA343" s="98"/>
      <c r="AB343" s="98"/>
      <c r="AC343" s="98"/>
      <c r="AD343" s="98"/>
      <c r="AE343" s="98"/>
      <c r="AF343" s="98"/>
      <c r="AG343" s="98"/>
      <c r="AH343" s="98"/>
      <c r="AI343" s="98"/>
      <c r="AJ343" s="98"/>
      <c r="AK343" s="98"/>
      <c r="AL343" s="98"/>
      <c r="AM343" s="98"/>
      <c r="AN343" s="98"/>
      <c r="AO343" s="98"/>
    </row>
    <row r="344" spans="20:41" s="13" customFormat="1" x14ac:dyDescent="0.2">
      <c r="T344" s="38"/>
      <c r="Z344" s="47"/>
      <c r="AA344" s="98"/>
      <c r="AB344" s="98"/>
      <c r="AC344" s="98"/>
      <c r="AD344" s="98"/>
      <c r="AE344" s="98"/>
      <c r="AF344" s="98"/>
      <c r="AG344" s="98"/>
      <c r="AH344" s="98"/>
      <c r="AI344" s="98"/>
      <c r="AJ344" s="98"/>
      <c r="AK344" s="98"/>
      <c r="AL344" s="98"/>
      <c r="AM344" s="98"/>
      <c r="AN344" s="98"/>
      <c r="AO344" s="98"/>
    </row>
    <row r="345" spans="20:41" s="13" customFormat="1" x14ac:dyDescent="0.2">
      <c r="T345" s="38"/>
      <c r="Z345" s="47"/>
      <c r="AA345" s="98"/>
      <c r="AB345" s="98"/>
      <c r="AC345" s="98"/>
      <c r="AD345" s="98"/>
      <c r="AE345" s="98"/>
      <c r="AF345" s="98"/>
      <c r="AG345" s="98"/>
      <c r="AH345" s="98"/>
      <c r="AI345" s="98"/>
      <c r="AJ345" s="98"/>
      <c r="AK345" s="98"/>
      <c r="AL345" s="98"/>
      <c r="AM345" s="98"/>
      <c r="AN345" s="98"/>
      <c r="AO345" s="98"/>
    </row>
    <row r="346" spans="20:41" s="13" customFormat="1" x14ac:dyDescent="0.2">
      <c r="T346" s="38"/>
      <c r="Z346" s="47"/>
      <c r="AA346" s="98"/>
      <c r="AB346" s="98"/>
      <c r="AC346" s="98"/>
      <c r="AD346" s="98"/>
      <c r="AE346" s="98"/>
      <c r="AF346" s="98"/>
      <c r="AG346" s="98"/>
      <c r="AH346" s="98"/>
      <c r="AI346" s="98"/>
      <c r="AJ346" s="98"/>
      <c r="AK346" s="98"/>
      <c r="AL346" s="98"/>
      <c r="AM346" s="98"/>
      <c r="AN346" s="98"/>
      <c r="AO346" s="98"/>
    </row>
    <row r="347" spans="20:41" s="13" customFormat="1" x14ac:dyDescent="0.2">
      <c r="T347" s="38"/>
      <c r="Z347" s="47"/>
      <c r="AA347" s="98"/>
      <c r="AB347" s="98"/>
      <c r="AC347" s="98"/>
      <c r="AD347" s="98"/>
      <c r="AE347" s="98"/>
      <c r="AF347" s="98"/>
      <c r="AG347" s="98"/>
      <c r="AH347" s="98"/>
      <c r="AI347" s="98"/>
      <c r="AJ347" s="98"/>
      <c r="AK347" s="98"/>
      <c r="AL347" s="98"/>
      <c r="AM347" s="98"/>
      <c r="AN347" s="98"/>
      <c r="AO347" s="98"/>
    </row>
    <row r="348" spans="20:41" s="13" customFormat="1" x14ac:dyDescent="0.2">
      <c r="T348" s="38"/>
      <c r="Z348" s="47"/>
      <c r="AA348" s="98"/>
      <c r="AB348" s="98"/>
      <c r="AC348" s="98"/>
      <c r="AD348" s="98"/>
      <c r="AE348" s="98"/>
      <c r="AF348" s="98"/>
      <c r="AG348" s="98"/>
      <c r="AH348" s="98"/>
      <c r="AI348" s="98"/>
      <c r="AJ348" s="98"/>
      <c r="AK348" s="98"/>
      <c r="AL348" s="98"/>
      <c r="AM348" s="98"/>
      <c r="AN348" s="98"/>
      <c r="AO348" s="98"/>
    </row>
    <row r="349" spans="20:41" s="13" customFormat="1" x14ac:dyDescent="0.2">
      <c r="T349" s="38"/>
      <c r="Z349" s="47"/>
      <c r="AA349" s="98"/>
      <c r="AB349" s="98"/>
      <c r="AC349" s="98"/>
      <c r="AD349" s="98"/>
      <c r="AE349" s="98"/>
      <c r="AF349" s="98"/>
      <c r="AG349" s="98"/>
      <c r="AH349" s="98"/>
      <c r="AI349" s="98"/>
      <c r="AJ349" s="98"/>
      <c r="AK349" s="98"/>
      <c r="AL349" s="98"/>
      <c r="AM349" s="98"/>
      <c r="AN349" s="98"/>
      <c r="AO349" s="98"/>
    </row>
    <row r="350" spans="20:41" s="13" customFormat="1" x14ac:dyDescent="0.2">
      <c r="T350" s="38"/>
      <c r="Z350" s="47"/>
      <c r="AA350" s="98"/>
      <c r="AB350" s="98"/>
      <c r="AC350" s="98"/>
      <c r="AD350" s="98"/>
      <c r="AE350" s="98"/>
      <c r="AF350" s="98"/>
      <c r="AG350" s="98"/>
      <c r="AH350" s="98"/>
      <c r="AI350" s="98"/>
      <c r="AJ350" s="98"/>
      <c r="AK350" s="98"/>
      <c r="AL350" s="98"/>
      <c r="AM350" s="98"/>
      <c r="AN350" s="98"/>
      <c r="AO350" s="98"/>
    </row>
    <row r="351" spans="20:41" s="13" customFormat="1" x14ac:dyDescent="0.2">
      <c r="T351" s="38"/>
      <c r="Z351" s="47"/>
      <c r="AA351" s="98"/>
      <c r="AB351" s="98"/>
      <c r="AC351" s="98"/>
      <c r="AD351" s="98"/>
      <c r="AE351" s="98"/>
      <c r="AF351" s="98"/>
      <c r="AG351" s="98"/>
      <c r="AH351" s="98"/>
      <c r="AI351" s="98"/>
      <c r="AJ351" s="98"/>
      <c r="AK351" s="98"/>
      <c r="AL351" s="98"/>
      <c r="AM351" s="98"/>
      <c r="AN351" s="98"/>
      <c r="AO351" s="98"/>
    </row>
    <row r="352" spans="20:41" s="13" customFormat="1" x14ac:dyDescent="0.2">
      <c r="T352" s="38"/>
      <c r="Z352" s="47"/>
      <c r="AA352" s="98"/>
      <c r="AB352" s="98"/>
      <c r="AC352" s="98"/>
      <c r="AD352" s="98"/>
      <c r="AE352" s="98"/>
      <c r="AF352" s="98"/>
      <c r="AG352" s="98"/>
      <c r="AH352" s="98"/>
      <c r="AI352" s="98"/>
      <c r="AJ352" s="98"/>
      <c r="AK352" s="98"/>
      <c r="AL352" s="98"/>
      <c r="AM352" s="98"/>
      <c r="AN352" s="98"/>
      <c r="AO352" s="98"/>
    </row>
    <row r="353" spans="20:41" s="13" customFormat="1" x14ac:dyDescent="0.2">
      <c r="T353" s="38"/>
      <c r="Z353" s="47"/>
      <c r="AA353" s="98"/>
      <c r="AB353" s="98"/>
      <c r="AC353" s="98"/>
      <c r="AD353" s="98"/>
      <c r="AE353" s="98"/>
      <c r="AF353" s="98"/>
      <c r="AG353" s="98"/>
      <c r="AH353" s="98"/>
      <c r="AI353" s="98"/>
      <c r="AJ353" s="98"/>
      <c r="AK353" s="98"/>
      <c r="AL353" s="98"/>
      <c r="AM353" s="98"/>
      <c r="AN353" s="98"/>
      <c r="AO353" s="98"/>
    </row>
    <row r="354" spans="20:41" s="13" customFormat="1" x14ac:dyDescent="0.2">
      <c r="T354" s="38"/>
      <c r="Z354" s="47"/>
      <c r="AA354" s="98"/>
      <c r="AB354" s="98"/>
      <c r="AC354" s="98"/>
      <c r="AD354" s="98"/>
      <c r="AE354" s="98"/>
      <c r="AF354" s="98"/>
      <c r="AG354" s="98"/>
      <c r="AH354" s="98"/>
      <c r="AI354" s="98"/>
      <c r="AJ354" s="98"/>
      <c r="AK354" s="98"/>
      <c r="AL354" s="98"/>
      <c r="AM354" s="98"/>
      <c r="AN354" s="98"/>
      <c r="AO354" s="98"/>
    </row>
    <row r="355" spans="20:41" s="13" customFormat="1" x14ac:dyDescent="0.2">
      <c r="T355" s="38"/>
      <c r="Z355" s="47"/>
      <c r="AA355" s="98"/>
      <c r="AB355" s="98"/>
      <c r="AC355" s="98"/>
      <c r="AD355" s="98"/>
      <c r="AE355" s="98"/>
      <c r="AF355" s="98"/>
      <c r="AG355" s="98"/>
      <c r="AH355" s="98"/>
      <c r="AI355" s="98"/>
      <c r="AJ355" s="98"/>
      <c r="AK355" s="98"/>
      <c r="AL355" s="98"/>
      <c r="AM355" s="98"/>
      <c r="AN355" s="98"/>
      <c r="AO355" s="98"/>
    </row>
    <row r="356" spans="20:41" s="13" customFormat="1" x14ac:dyDescent="0.2">
      <c r="T356" s="38"/>
      <c r="Z356" s="47"/>
      <c r="AA356" s="98"/>
      <c r="AB356" s="98"/>
      <c r="AC356" s="98"/>
      <c r="AD356" s="98"/>
      <c r="AE356" s="98"/>
      <c r="AF356" s="98"/>
      <c r="AG356" s="98"/>
      <c r="AH356" s="98"/>
      <c r="AI356" s="98"/>
      <c r="AJ356" s="98"/>
      <c r="AK356" s="98"/>
      <c r="AL356" s="98"/>
      <c r="AM356" s="98"/>
      <c r="AN356" s="98"/>
      <c r="AO356" s="98"/>
    </row>
    <row r="357" spans="20:41" s="13" customFormat="1" x14ac:dyDescent="0.2">
      <c r="T357" s="38"/>
      <c r="Z357" s="47"/>
      <c r="AA357" s="98"/>
      <c r="AB357" s="98"/>
      <c r="AC357" s="98"/>
      <c r="AD357" s="98"/>
      <c r="AE357" s="98"/>
      <c r="AF357" s="98"/>
      <c r="AG357" s="98"/>
      <c r="AH357" s="98"/>
      <c r="AI357" s="98"/>
      <c r="AJ357" s="98"/>
      <c r="AK357" s="98"/>
      <c r="AL357" s="98"/>
      <c r="AM357" s="98"/>
      <c r="AN357" s="98"/>
      <c r="AO357" s="98"/>
    </row>
    <row r="358" spans="20:41" s="13" customFormat="1" x14ac:dyDescent="0.2">
      <c r="T358" s="38"/>
      <c r="Z358" s="47"/>
      <c r="AA358" s="98"/>
      <c r="AB358" s="98"/>
      <c r="AC358" s="98"/>
      <c r="AD358" s="98"/>
      <c r="AE358" s="98"/>
      <c r="AF358" s="98"/>
      <c r="AG358" s="98"/>
      <c r="AH358" s="98"/>
      <c r="AI358" s="98"/>
      <c r="AJ358" s="98"/>
      <c r="AK358" s="98"/>
      <c r="AL358" s="98"/>
      <c r="AM358" s="98"/>
      <c r="AN358" s="98"/>
      <c r="AO358" s="98"/>
    </row>
    <row r="359" spans="20:41" s="13" customFormat="1" x14ac:dyDescent="0.2">
      <c r="T359" s="38"/>
      <c r="Z359" s="47"/>
      <c r="AA359" s="98"/>
      <c r="AB359" s="98"/>
      <c r="AC359" s="98"/>
      <c r="AD359" s="98"/>
      <c r="AE359" s="98"/>
      <c r="AF359" s="98"/>
      <c r="AG359" s="98"/>
      <c r="AH359" s="98"/>
      <c r="AI359" s="98"/>
      <c r="AJ359" s="98"/>
      <c r="AK359" s="98"/>
      <c r="AL359" s="98"/>
      <c r="AM359" s="98"/>
      <c r="AN359" s="98"/>
      <c r="AO359" s="98"/>
    </row>
    <row r="360" spans="20:41" s="13" customFormat="1" x14ac:dyDescent="0.2">
      <c r="T360" s="38"/>
      <c r="Z360" s="47"/>
      <c r="AA360" s="98"/>
      <c r="AB360" s="98"/>
      <c r="AC360" s="98"/>
      <c r="AD360" s="98"/>
      <c r="AE360" s="98"/>
      <c r="AF360" s="98"/>
      <c r="AG360" s="98"/>
      <c r="AH360" s="98"/>
      <c r="AI360" s="98"/>
      <c r="AJ360" s="98"/>
      <c r="AK360" s="98"/>
      <c r="AL360" s="98"/>
      <c r="AM360" s="98"/>
      <c r="AN360" s="98"/>
      <c r="AO360" s="98"/>
    </row>
    <row r="361" spans="20:41" s="13" customFormat="1" x14ac:dyDescent="0.2">
      <c r="T361" s="38"/>
      <c r="Z361" s="47"/>
      <c r="AA361" s="98"/>
      <c r="AB361" s="98"/>
      <c r="AC361" s="98"/>
      <c r="AD361" s="98"/>
      <c r="AE361" s="98"/>
      <c r="AF361" s="98"/>
      <c r="AG361" s="98"/>
      <c r="AH361" s="98"/>
      <c r="AI361" s="98"/>
      <c r="AJ361" s="98"/>
      <c r="AK361" s="98"/>
      <c r="AL361" s="98"/>
      <c r="AM361" s="98"/>
      <c r="AN361" s="98"/>
      <c r="AO361" s="98"/>
    </row>
    <row r="362" spans="20:41" s="13" customFormat="1" x14ac:dyDescent="0.2">
      <c r="T362" s="38"/>
      <c r="Z362" s="47"/>
      <c r="AA362" s="98"/>
      <c r="AB362" s="98"/>
      <c r="AC362" s="98"/>
      <c r="AD362" s="98"/>
      <c r="AE362" s="98"/>
      <c r="AF362" s="98"/>
      <c r="AG362" s="98"/>
      <c r="AH362" s="98"/>
      <c r="AI362" s="98"/>
      <c r="AJ362" s="98"/>
      <c r="AK362" s="98"/>
      <c r="AL362" s="98"/>
      <c r="AM362" s="98"/>
      <c r="AN362" s="98"/>
      <c r="AO362" s="98"/>
    </row>
    <row r="363" spans="20:41" s="13" customFormat="1" x14ac:dyDescent="0.2">
      <c r="T363" s="38"/>
      <c r="Z363" s="47"/>
      <c r="AA363" s="98"/>
      <c r="AB363" s="98"/>
      <c r="AC363" s="98"/>
      <c r="AD363" s="98"/>
      <c r="AE363" s="98"/>
      <c r="AF363" s="98"/>
      <c r="AG363" s="98"/>
      <c r="AH363" s="98"/>
      <c r="AI363" s="98"/>
      <c r="AJ363" s="98"/>
      <c r="AK363" s="98"/>
      <c r="AL363" s="98"/>
      <c r="AM363" s="98"/>
      <c r="AN363" s="98"/>
      <c r="AO363" s="98"/>
    </row>
    <row r="364" spans="20:41" s="13" customFormat="1" x14ac:dyDescent="0.2">
      <c r="T364" s="38"/>
      <c r="Z364" s="47"/>
      <c r="AA364" s="98"/>
      <c r="AB364" s="98"/>
      <c r="AC364" s="98"/>
      <c r="AD364" s="98"/>
      <c r="AE364" s="98"/>
      <c r="AF364" s="98"/>
      <c r="AG364" s="98"/>
      <c r="AH364" s="98"/>
      <c r="AI364" s="98"/>
      <c r="AJ364" s="98"/>
      <c r="AK364" s="98"/>
      <c r="AL364" s="98"/>
      <c r="AM364" s="98"/>
      <c r="AN364" s="98"/>
      <c r="AO364" s="98"/>
    </row>
    <row r="365" spans="20:41" s="13" customFormat="1" x14ac:dyDescent="0.2">
      <c r="T365" s="38"/>
      <c r="Z365" s="47"/>
      <c r="AA365" s="98"/>
      <c r="AB365" s="98"/>
      <c r="AC365" s="98"/>
      <c r="AD365" s="98"/>
      <c r="AE365" s="98"/>
      <c r="AF365" s="98"/>
      <c r="AG365" s="98"/>
      <c r="AH365" s="98"/>
      <c r="AI365" s="98"/>
      <c r="AJ365" s="98"/>
      <c r="AK365" s="98"/>
      <c r="AL365" s="98"/>
      <c r="AM365" s="98"/>
      <c r="AN365" s="98"/>
      <c r="AO365" s="98"/>
    </row>
    <row r="366" spans="20:41" s="13" customFormat="1" x14ac:dyDescent="0.2">
      <c r="T366" s="38"/>
      <c r="Z366" s="47"/>
      <c r="AA366" s="98"/>
      <c r="AB366" s="98"/>
      <c r="AC366" s="98"/>
      <c r="AD366" s="98"/>
      <c r="AE366" s="98"/>
      <c r="AF366" s="98"/>
      <c r="AG366" s="98"/>
      <c r="AH366" s="98"/>
      <c r="AI366" s="98"/>
      <c r="AJ366" s="98"/>
      <c r="AK366" s="98"/>
      <c r="AL366" s="98"/>
      <c r="AM366" s="98"/>
      <c r="AN366" s="98"/>
      <c r="AO366" s="98"/>
    </row>
    <row r="367" spans="20:41" s="13" customFormat="1" x14ac:dyDescent="0.2">
      <c r="T367" s="38"/>
      <c r="Z367" s="47"/>
      <c r="AA367" s="98"/>
      <c r="AB367" s="98"/>
      <c r="AC367" s="98"/>
      <c r="AD367" s="98"/>
      <c r="AE367" s="98"/>
      <c r="AF367" s="98"/>
      <c r="AG367" s="98"/>
      <c r="AH367" s="98"/>
      <c r="AI367" s="98"/>
      <c r="AJ367" s="98"/>
      <c r="AK367" s="98"/>
      <c r="AL367" s="98"/>
      <c r="AM367" s="98"/>
      <c r="AN367" s="98"/>
      <c r="AO367" s="98"/>
    </row>
    <row r="368" spans="20:41" s="13" customFormat="1" x14ac:dyDescent="0.2">
      <c r="T368" s="38"/>
      <c r="Z368" s="47"/>
      <c r="AA368" s="98"/>
      <c r="AB368" s="98"/>
      <c r="AC368" s="98"/>
      <c r="AD368" s="98"/>
      <c r="AE368" s="98"/>
      <c r="AF368" s="98"/>
      <c r="AG368" s="98"/>
      <c r="AH368" s="98"/>
      <c r="AI368" s="98"/>
      <c r="AJ368" s="98"/>
      <c r="AK368" s="98"/>
      <c r="AL368" s="98"/>
      <c r="AM368" s="98"/>
      <c r="AN368" s="98"/>
      <c r="AO368" s="98"/>
    </row>
    <row r="369" spans="20:41" s="13" customFormat="1" x14ac:dyDescent="0.2">
      <c r="T369" s="38"/>
      <c r="Z369" s="47"/>
      <c r="AA369" s="98"/>
      <c r="AB369" s="98"/>
      <c r="AC369" s="98"/>
      <c r="AD369" s="98"/>
      <c r="AE369" s="98"/>
      <c r="AF369" s="98"/>
      <c r="AG369" s="98"/>
      <c r="AH369" s="98"/>
      <c r="AI369" s="98"/>
      <c r="AJ369" s="98"/>
      <c r="AK369" s="98"/>
      <c r="AL369" s="98"/>
      <c r="AM369" s="98"/>
      <c r="AN369" s="98"/>
      <c r="AO369" s="98"/>
    </row>
    <row r="370" spans="20:41" s="13" customFormat="1" x14ac:dyDescent="0.2">
      <c r="T370" s="38"/>
      <c r="Z370" s="47"/>
      <c r="AA370" s="98"/>
      <c r="AB370" s="98"/>
      <c r="AC370" s="98"/>
      <c r="AD370" s="98"/>
      <c r="AE370" s="98"/>
      <c r="AF370" s="98"/>
      <c r="AG370" s="98"/>
      <c r="AH370" s="98"/>
      <c r="AI370" s="98"/>
      <c r="AJ370" s="98"/>
      <c r="AK370" s="98"/>
      <c r="AL370" s="98"/>
      <c r="AM370" s="98"/>
      <c r="AN370" s="98"/>
      <c r="AO370" s="98"/>
    </row>
    <row r="371" spans="20:41" s="13" customFormat="1" x14ac:dyDescent="0.2">
      <c r="T371" s="38"/>
      <c r="Z371" s="47"/>
      <c r="AA371" s="98"/>
      <c r="AB371" s="98"/>
      <c r="AC371" s="98"/>
      <c r="AD371" s="98"/>
      <c r="AE371" s="98"/>
      <c r="AF371" s="98"/>
      <c r="AG371" s="98"/>
      <c r="AH371" s="98"/>
      <c r="AI371" s="98"/>
      <c r="AJ371" s="98"/>
      <c r="AK371" s="98"/>
      <c r="AL371" s="98"/>
      <c r="AM371" s="98"/>
      <c r="AN371" s="98"/>
      <c r="AO371" s="98"/>
    </row>
    <row r="372" spans="20:41" s="13" customFormat="1" x14ac:dyDescent="0.2">
      <c r="T372" s="38"/>
      <c r="Z372" s="47"/>
      <c r="AA372" s="98"/>
      <c r="AB372" s="98"/>
      <c r="AC372" s="98"/>
      <c r="AD372" s="98"/>
      <c r="AE372" s="98"/>
      <c r="AF372" s="98"/>
      <c r="AG372" s="98"/>
      <c r="AH372" s="98"/>
      <c r="AI372" s="98"/>
      <c r="AJ372" s="98"/>
      <c r="AK372" s="98"/>
      <c r="AL372" s="98"/>
      <c r="AM372" s="98"/>
      <c r="AN372" s="98"/>
      <c r="AO372" s="98"/>
    </row>
    <row r="373" spans="20:41" s="13" customFormat="1" x14ac:dyDescent="0.2">
      <c r="T373" s="38"/>
      <c r="Z373" s="47"/>
      <c r="AA373" s="98"/>
      <c r="AB373" s="98"/>
      <c r="AC373" s="98"/>
      <c r="AD373" s="98"/>
      <c r="AE373" s="98"/>
      <c r="AF373" s="98"/>
      <c r="AG373" s="98"/>
      <c r="AH373" s="98"/>
      <c r="AI373" s="98"/>
      <c r="AJ373" s="98"/>
      <c r="AK373" s="98"/>
      <c r="AL373" s="98"/>
      <c r="AM373" s="98"/>
      <c r="AN373" s="98"/>
      <c r="AO373" s="98"/>
    </row>
    <row r="374" spans="20:41" s="13" customFormat="1" x14ac:dyDescent="0.2">
      <c r="T374" s="38"/>
      <c r="Z374" s="47"/>
      <c r="AA374" s="98"/>
      <c r="AB374" s="98"/>
      <c r="AC374" s="98"/>
      <c r="AD374" s="98"/>
      <c r="AE374" s="98"/>
      <c r="AF374" s="98"/>
      <c r="AG374" s="98"/>
      <c r="AH374" s="98"/>
      <c r="AI374" s="98"/>
      <c r="AJ374" s="98"/>
      <c r="AK374" s="98"/>
      <c r="AL374" s="98"/>
      <c r="AM374" s="98"/>
      <c r="AN374" s="98"/>
      <c r="AO374" s="98"/>
    </row>
    <row r="375" spans="20:41" s="13" customFormat="1" x14ac:dyDescent="0.2">
      <c r="T375" s="38"/>
      <c r="Z375" s="47"/>
      <c r="AA375" s="98"/>
      <c r="AB375" s="98"/>
      <c r="AC375" s="98"/>
      <c r="AD375" s="98"/>
      <c r="AE375" s="98"/>
      <c r="AF375" s="98"/>
      <c r="AG375" s="98"/>
      <c r="AH375" s="98"/>
      <c r="AI375" s="98"/>
      <c r="AJ375" s="98"/>
      <c r="AK375" s="98"/>
      <c r="AL375" s="98"/>
      <c r="AM375" s="98"/>
      <c r="AN375" s="98"/>
      <c r="AO375" s="98"/>
    </row>
    <row r="376" spans="20:41" s="13" customFormat="1" x14ac:dyDescent="0.2">
      <c r="T376" s="38"/>
      <c r="Z376" s="47"/>
      <c r="AA376" s="98"/>
      <c r="AB376" s="98"/>
      <c r="AC376" s="98"/>
      <c r="AD376" s="98"/>
      <c r="AE376" s="98"/>
      <c r="AF376" s="98"/>
      <c r="AG376" s="98"/>
      <c r="AH376" s="98"/>
      <c r="AI376" s="98"/>
      <c r="AJ376" s="98"/>
      <c r="AK376" s="98"/>
      <c r="AL376" s="98"/>
      <c r="AM376" s="98"/>
      <c r="AN376" s="98"/>
      <c r="AO376" s="98"/>
    </row>
    <row r="377" spans="20:41" s="13" customFormat="1" x14ac:dyDescent="0.2">
      <c r="T377" s="38"/>
      <c r="Z377" s="47"/>
      <c r="AA377" s="98"/>
      <c r="AB377" s="98"/>
      <c r="AC377" s="98"/>
      <c r="AD377" s="98"/>
      <c r="AE377" s="98"/>
      <c r="AF377" s="98"/>
      <c r="AG377" s="98"/>
      <c r="AH377" s="98"/>
      <c r="AI377" s="98"/>
      <c r="AJ377" s="98"/>
      <c r="AK377" s="98"/>
      <c r="AL377" s="98"/>
      <c r="AM377" s="98"/>
      <c r="AN377" s="98"/>
      <c r="AO377" s="98"/>
    </row>
    <row r="378" spans="20:41" s="13" customFormat="1" x14ac:dyDescent="0.2">
      <c r="T378" s="38"/>
      <c r="Z378" s="47"/>
      <c r="AA378" s="98"/>
      <c r="AB378" s="98"/>
      <c r="AC378" s="98"/>
      <c r="AD378" s="98"/>
      <c r="AE378" s="98"/>
      <c r="AF378" s="98"/>
      <c r="AG378" s="98"/>
      <c r="AH378" s="98"/>
      <c r="AI378" s="98"/>
      <c r="AJ378" s="98"/>
      <c r="AK378" s="98"/>
      <c r="AL378" s="98"/>
      <c r="AM378" s="98"/>
      <c r="AN378" s="98"/>
      <c r="AO378" s="98"/>
    </row>
    <row r="379" spans="20:41" s="13" customFormat="1" x14ac:dyDescent="0.2">
      <c r="T379" s="38"/>
      <c r="Z379" s="47"/>
      <c r="AA379" s="98"/>
      <c r="AB379" s="98"/>
      <c r="AC379" s="98"/>
      <c r="AD379" s="98"/>
      <c r="AE379" s="98"/>
      <c r="AF379" s="98"/>
      <c r="AG379" s="98"/>
      <c r="AH379" s="98"/>
      <c r="AI379" s="98"/>
      <c r="AJ379" s="98"/>
      <c r="AK379" s="98"/>
      <c r="AL379" s="98"/>
      <c r="AM379" s="98"/>
      <c r="AN379" s="98"/>
      <c r="AO379" s="98"/>
    </row>
    <row r="380" spans="20:41" s="13" customFormat="1" x14ac:dyDescent="0.2">
      <c r="T380" s="38"/>
      <c r="Z380" s="47"/>
      <c r="AA380" s="98"/>
      <c r="AB380" s="98"/>
      <c r="AC380" s="98"/>
      <c r="AD380" s="98"/>
      <c r="AE380" s="98"/>
      <c r="AF380" s="98"/>
      <c r="AG380" s="98"/>
      <c r="AH380" s="98"/>
      <c r="AI380" s="98"/>
      <c r="AJ380" s="98"/>
      <c r="AK380" s="98"/>
      <c r="AL380" s="98"/>
      <c r="AM380" s="98"/>
      <c r="AN380" s="98"/>
      <c r="AO380" s="98"/>
    </row>
    <row r="381" spans="20:41" s="13" customFormat="1" x14ac:dyDescent="0.2">
      <c r="T381" s="38"/>
      <c r="Z381" s="47"/>
      <c r="AA381" s="98"/>
      <c r="AB381" s="98"/>
      <c r="AC381" s="98"/>
      <c r="AD381" s="98"/>
      <c r="AE381" s="98"/>
      <c r="AF381" s="98"/>
      <c r="AG381" s="98"/>
      <c r="AH381" s="98"/>
      <c r="AI381" s="98"/>
      <c r="AJ381" s="98"/>
      <c r="AK381" s="98"/>
      <c r="AL381" s="98"/>
      <c r="AM381" s="98"/>
      <c r="AN381" s="98"/>
      <c r="AO381" s="98"/>
    </row>
    <row r="382" spans="20:41" s="13" customFormat="1" x14ac:dyDescent="0.2">
      <c r="T382" s="38"/>
      <c r="Z382" s="47"/>
      <c r="AA382" s="98"/>
      <c r="AB382" s="98"/>
      <c r="AC382" s="98"/>
      <c r="AD382" s="98"/>
      <c r="AE382" s="98"/>
      <c r="AF382" s="98"/>
      <c r="AG382" s="98"/>
      <c r="AH382" s="98"/>
      <c r="AI382" s="98"/>
      <c r="AJ382" s="98"/>
      <c r="AK382" s="98"/>
      <c r="AL382" s="98"/>
      <c r="AM382" s="98"/>
      <c r="AN382" s="98"/>
      <c r="AO382" s="98"/>
    </row>
    <row r="383" spans="20:41" s="13" customFormat="1" x14ac:dyDescent="0.2">
      <c r="T383" s="38"/>
      <c r="Z383" s="47"/>
      <c r="AA383" s="98"/>
      <c r="AB383" s="98"/>
      <c r="AC383" s="98"/>
      <c r="AD383" s="98"/>
      <c r="AE383" s="98"/>
      <c r="AF383" s="98"/>
      <c r="AG383" s="98"/>
      <c r="AH383" s="98"/>
      <c r="AI383" s="98"/>
      <c r="AJ383" s="98"/>
      <c r="AK383" s="98"/>
      <c r="AL383" s="98"/>
      <c r="AM383" s="98"/>
      <c r="AN383" s="98"/>
      <c r="AO383" s="98"/>
    </row>
    <row r="384" spans="20:41" s="13" customFormat="1" x14ac:dyDescent="0.2">
      <c r="T384" s="38"/>
      <c r="Z384" s="47"/>
      <c r="AA384" s="98"/>
      <c r="AB384" s="98"/>
      <c r="AC384" s="98"/>
      <c r="AD384" s="98"/>
      <c r="AE384" s="98"/>
      <c r="AF384" s="98"/>
      <c r="AG384" s="98"/>
      <c r="AH384" s="98"/>
      <c r="AI384" s="98"/>
      <c r="AJ384" s="98"/>
      <c r="AK384" s="98"/>
      <c r="AL384" s="98"/>
      <c r="AM384" s="98"/>
      <c r="AN384" s="98"/>
      <c r="AO384" s="98"/>
    </row>
    <row r="385" spans="20:41" s="13" customFormat="1" x14ac:dyDescent="0.2">
      <c r="T385" s="38"/>
      <c r="Z385" s="47"/>
      <c r="AA385" s="98"/>
      <c r="AB385" s="98"/>
      <c r="AC385" s="98"/>
      <c r="AD385" s="98"/>
      <c r="AE385" s="98"/>
      <c r="AF385" s="98"/>
      <c r="AG385" s="98"/>
      <c r="AH385" s="98"/>
      <c r="AI385" s="98"/>
      <c r="AJ385" s="98"/>
      <c r="AK385" s="98"/>
      <c r="AL385" s="98"/>
      <c r="AM385" s="98"/>
      <c r="AN385" s="98"/>
      <c r="AO385" s="98"/>
    </row>
    <row r="386" spans="20:41" s="13" customFormat="1" x14ac:dyDescent="0.2">
      <c r="T386" s="38"/>
      <c r="Z386" s="47"/>
      <c r="AA386" s="98"/>
      <c r="AB386" s="98"/>
      <c r="AC386" s="98"/>
      <c r="AD386" s="98"/>
      <c r="AE386" s="98"/>
      <c r="AF386" s="98"/>
      <c r="AG386" s="98"/>
      <c r="AH386" s="98"/>
      <c r="AI386" s="98"/>
      <c r="AJ386" s="98"/>
      <c r="AK386" s="98"/>
      <c r="AL386" s="98"/>
      <c r="AM386" s="98"/>
      <c r="AN386" s="98"/>
      <c r="AO386" s="98"/>
    </row>
    <row r="387" spans="20:41" s="13" customFormat="1" x14ac:dyDescent="0.2">
      <c r="T387" s="38"/>
      <c r="Z387" s="47"/>
      <c r="AA387" s="98"/>
      <c r="AB387" s="98"/>
      <c r="AC387" s="98"/>
      <c r="AD387" s="98"/>
      <c r="AE387" s="98"/>
      <c r="AF387" s="98"/>
      <c r="AG387" s="98"/>
      <c r="AH387" s="98"/>
      <c r="AI387" s="98"/>
      <c r="AJ387" s="98"/>
      <c r="AK387" s="98"/>
      <c r="AL387" s="98"/>
      <c r="AM387" s="98"/>
      <c r="AN387" s="98"/>
      <c r="AO387" s="98"/>
    </row>
    <row r="388" spans="20:41" s="13" customFormat="1" x14ac:dyDescent="0.2">
      <c r="T388" s="38"/>
      <c r="Z388" s="47"/>
      <c r="AA388" s="98"/>
      <c r="AB388" s="98"/>
      <c r="AC388" s="98"/>
      <c r="AD388" s="98"/>
      <c r="AE388" s="98"/>
      <c r="AF388" s="98"/>
      <c r="AG388" s="98"/>
      <c r="AH388" s="98"/>
      <c r="AI388" s="98"/>
      <c r="AJ388" s="98"/>
      <c r="AK388" s="98"/>
      <c r="AL388" s="98"/>
      <c r="AM388" s="98"/>
      <c r="AN388" s="98"/>
      <c r="AO388" s="98"/>
    </row>
    <row r="389" spans="20:41" s="13" customFormat="1" x14ac:dyDescent="0.2">
      <c r="T389" s="38"/>
      <c r="Z389" s="47"/>
      <c r="AA389" s="98"/>
      <c r="AB389" s="98"/>
      <c r="AC389" s="98"/>
      <c r="AD389" s="98"/>
      <c r="AE389" s="98"/>
      <c r="AF389" s="98"/>
      <c r="AG389" s="98"/>
      <c r="AH389" s="98"/>
      <c r="AI389" s="98"/>
      <c r="AJ389" s="98"/>
      <c r="AK389" s="98"/>
      <c r="AL389" s="98"/>
      <c r="AM389" s="98"/>
      <c r="AN389" s="98"/>
      <c r="AO389" s="98"/>
    </row>
    <row r="390" spans="20:41" s="13" customFormat="1" x14ac:dyDescent="0.2">
      <c r="T390" s="38"/>
      <c r="Z390" s="47"/>
      <c r="AA390" s="98"/>
      <c r="AB390" s="98"/>
      <c r="AC390" s="98"/>
      <c r="AD390" s="98"/>
      <c r="AE390" s="98"/>
      <c r="AF390" s="98"/>
      <c r="AG390" s="98"/>
      <c r="AH390" s="98"/>
      <c r="AI390" s="98"/>
      <c r="AJ390" s="98"/>
      <c r="AK390" s="98"/>
      <c r="AL390" s="98"/>
      <c r="AM390" s="98"/>
      <c r="AN390" s="98"/>
      <c r="AO390" s="98"/>
    </row>
    <row r="391" spans="20:41" s="13" customFormat="1" x14ac:dyDescent="0.2">
      <c r="T391" s="38"/>
      <c r="Z391" s="47"/>
      <c r="AA391" s="98"/>
      <c r="AB391" s="98"/>
      <c r="AC391" s="98"/>
      <c r="AD391" s="98"/>
      <c r="AE391" s="98"/>
      <c r="AF391" s="98"/>
      <c r="AG391" s="98"/>
      <c r="AH391" s="98"/>
      <c r="AI391" s="98"/>
      <c r="AJ391" s="98"/>
      <c r="AK391" s="98"/>
      <c r="AL391" s="98"/>
      <c r="AM391" s="98"/>
      <c r="AN391" s="98"/>
      <c r="AO391" s="98"/>
    </row>
    <row r="392" spans="20:41" s="13" customFormat="1" x14ac:dyDescent="0.2">
      <c r="T392" s="38"/>
      <c r="Z392" s="47"/>
      <c r="AA392" s="98"/>
      <c r="AB392" s="98"/>
      <c r="AC392" s="98"/>
      <c r="AD392" s="98"/>
      <c r="AE392" s="98"/>
      <c r="AF392" s="98"/>
      <c r="AG392" s="98"/>
      <c r="AH392" s="98"/>
      <c r="AI392" s="98"/>
      <c r="AJ392" s="98"/>
      <c r="AK392" s="98"/>
      <c r="AL392" s="98"/>
      <c r="AM392" s="98"/>
      <c r="AN392" s="98"/>
      <c r="AO392" s="98"/>
    </row>
    <row r="393" spans="20:41" s="13" customFormat="1" x14ac:dyDescent="0.2">
      <c r="T393" s="38"/>
      <c r="Z393" s="47"/>
      <c r="AA393" s="98"/>
      <c r="AB393" s="98"/>
      <c r="AC393" s="98"/>
      <c r="AD393" s="98"/>
      <c r="AE393" s="98"/>
      <c r="AF393" s="98"/>
      <c r="AG393" s="98"/>
      <c r="AH393" s="98"/>
      <c r="AI393" s="98"/>
      <c r="AJ393" s="98"/>
      <c r="AK393" s="98"/>
      <c r="AL393" s="98"/>
      <c r="AM393" s="98"/>
      <c r="AN393" s="98"/>
      <c r="AO393" s="98"/>
    </row>
    <row r="394" spans="20:41" s="13" customFormat="1" x14ac:dyDescent="0.2">
      <c r="T394" s="38"/>
      <c r="Z394" s="47"/>
      <c r="AA394" s="98"/>
      <c r="AB394" s="98"/>
      <c r="AC394" s="98"/>
      <c r="AD394" s="98"/>
      <c r="AE394" s="98"/>
      <c r="AF394" s="98"/>
      <c r="AG394" s="98"/>
      <c r="AH394" s="98"/>
      <c r="AI394" s="98"/>
      <c r="AJ394" s="98"/>
      <c r="AK394" s="98"/>
      <c r="AL394" s="98"/>
      <c r="AM394" s="98"/>
      <c r="AN394" s="98"/>
      <c r="AO394" s="98"/>
    </row>
    <row r="395" spans="20:41" s="13" customFormat="1" x14ac:dyDescent="0.2">
      <c r="T395" s="38"/>
      <c r="Z395" s="47"/>
      <c r="AA395" s="98"/>
      <c r="AB395" s="98"/>
      <c r="AC395" s="98"/>
      <c r="AD395" s="98"/>
      <c r="AE395" s="98"/>
      <c r="AF395" s="98"/>
      <c r="AG395" s="98"/>
      <c r="AH395" s="98"/>
      <c r="AI395" s="98"/>
      <c r="AJ395" s="98"/>
      <c r="AK395" s="98"/>
      <c r="AL395" s="98"/>
      <c r="AM395" s="98"/>
      <c r="AN395" s="98"/>
      <c r="AO395" s="98"/>
    </row>
    <row r="396" spans="20:41" s="13" customFormat="1" x14ac:dyDescent="0.2">
      <c r="T396" s="38"/>
      <c r="Z396" s="47"/>
      <c r="AA396" s="98"/>
      <c r="AB396" s="98"/>
      <c r="AC396" s="98"/>
      <c r="AD396" s="98"/>
      <c r="AE396" s="98"/>
      <c r="AF396" s="98"/>
      <c r="AG396" s="98"/>
      <c r="AH396" s="98"/>
      <c r="AI396" s="98"/>
      <c r="AJ396" s="98"/>
      <c r="AK396" s="98"/>
      <c r="AL396" s="98"/>
      <c r="AM396" s="98"/>
      <c r="AN396" s="98"/>
      <c r="AO396" s="98"/>
    </row>
    <row r="397" spans="20:41" s="13" customFormat="1" x14ac:dyDescent="0.2">
      <c r="T397" s="38"/>
      <c r="Z397" s="47"/>
      <c r="AA397" s="98"/>
      <c r="AB397" s="98"/>
      <c r="AC397" s="98"/>
      <c r="AD397" s="98"/>
      <c r="AE397" s="98"/>
      <c r="AF397" s="98"/>
      <c r="AG397" s="98"/>
      <c r="AH397" s="98"/>
      <c r="AI397" s="98"/>
      <c r="AJ397" s="98"/>
      <c r="AK397" s="98"/>
      <c r="AL397" s="98"/>
      <c r="AM397" s="98"/>
      <c r="AN397" s="98"/>
      <c r="AO397" s="98"/>
    </row>
    <row r="398" spans="20:41" s="13" customFormat="1" x14ac:dyDescent="0.2">
      <c r="T398" s="38"/>
      <c r="Z398" s="47"/>
      <c r="AA398" s="98"/>
      <c r="AB398" s="98"/>
      <c r="AC398" s="98"/>
      <c r="AD398" s="98"/>
      <c r="AE398" s="98"/>
      <c r="AF398" s="98"/>
      <c r="AG398" s="98"/>
      <c r="AH398" s="98"/>
      <c r="AI398" s="98"/>
      <c r="AJ398" s="98"/>
      <c r="AK398" s="98"/>
      <c r="AL398" s="98"/>
      <c r="AM398" s="98"/>
      <c r="AN398" s="98"/>
      <c r="AO398" s="98"/>
    </row>
    <row r="399" spans="20:41" s="13" customFormat="1" x14ac:dyDescent="0.2">
      <c r="T399" s="38"/>
      <c r="Z399" s="47"/>
      <c r="AA399" s="98"/>
      <c r="AB399" s="98"/>
      <c r="AC399" s="98"/>
      <c r="AD399" s="98"/>
      <c r="AE399" s="98"/>
      <c r="AF399" s="98"/>
      <c r="AG399" s="98"/>
      <c r="AH399" s="98"/>
      <c r="AI399" s="98"/>
      <c r="AJ399" s="98"/>
      <c r="AK399" s="98"/>
      <c r="AL399" s="98"/>
      <c r="AM399" s="98"/>
      <c r="AN399" s="98"/>
      <c r="AO399" s="98"/>
    </row>
    <row r="400" spans="20:41" s="13" customFormat="1" x14ac:dyDescent="0.2">
      <c r="T400" s="38"/>
      <c r="Z400" s="47"/>
      <c r="AA400" s="98"/>
      <c r="AB400" s="98"/>
      <c r="AC400" s="98"/>
      <c r="AD400" s="98"/>
      <c r="AE400" s="98"/>
      <c r="AF400" s="98"/>
      <c r="AG400" s="98"/>
      <c r="AH400" s="98"/>
      <c r="AI400" s="98"/>
      <c r="AJ400" s="98"/>
      <c r="AK400" s="98"/>
      <c r="AL400" s="98"/>
      <c r="AM400" s="98"/>
      <c r="AN400" s="98"/>
      <c r="AO400" s="98"/>
    </row>
    <row r="401" spans="20:41" s="13" customFormat="1" x14ac:dyDescent="0.2">
      <c r="T401" s="38"/>
      <c r="Z401" s="47"/>
      <c r="AA401" s="98"/>
      <c r="AB401" s="98"/>
      <c r="AC401" s="98"/>
      <c r="AD401" s="98"/>
      <c r="AE401" s="98"/>
      <c r="AF401" s="98"/>
      <c r="AG401" s="98"/>
      <c r="AH401" s="98"/>
      <c r="AI401" s="98"/>
      <c r="AJ401" s="98"/>
      <c r="AK401" s="98"/>
      <c r="AL401" s="98"/>
      <c r="AM401" s="98"/>
      <c r="AN401" s="98"/>
      <c r="AO401" s="98"/>
    </row>
    <row r="402" spans="20:41" s="13" customFormat="1" x14ac:dyDescent="0.2">
      <c r="T402" s="38"/>
      <c r="Z402" s="47"/>
      <c r="AA402" s="98"/>
      <c r="AB402" s="98"/>
      <c r="AC402" s="98"/>
      <c r="AD402" s="98"/>
      <c r="AE402" s="98"/>
      <c r="AF402" s="98"/>
      <c r="AG402" s="98"/>
      <c r="AH402" s="98"/>
      <c r="AI402" s="98"/>
      <c r="AJ402" s="98"/>
      <c r="AK402" s="98"/>
      <c r="AL402" s="98"/>
      <c r="AM402" s="98"/>
      <c r="AN402" s="98"/>
      <c r="AO402" s="98"/>
    </row>
    <row r="403" spans="20:41" s="13" customFormat="1" x14ac:dyDescent="0.2">
      <c r="T403" s="38"/>
      <c r="Z403" s="47"/>
      <c r="AA403" s="98"/>
      <c r="AB403" s="98"/>
      <c r="AC403" s="98"/>
      <c r="AD403" s="98"/>
      <c r="AE403" s="98"/>
      <c r="AF403" s="98"/>
      <c r="AG403" s="98"/>
      <c r="AH403" s="98"/>
      <c r="AI403" s="98"/>
      <c r="AJ403" s="98"/>
      <c r="AK403" s="98"/>
      <c r="AL403" s="98"/>
      <c r="AM403" s="98"/>
      <c r="AN403" s="98"/>
      <c r="AO403" s="98"/>
    </row>
    <row r="404" spans="20:41" s="13" customFormat="1" x14ac:dyDescent="0.2">
      <c r="T404" s="38"/>
      <c r="Z404" s="47"/>
      <c r="AA404" s="98"/>
      <c r="AB404" s="98"/>
      <c r="AC404" s="98"/>
      <c r="AD404" s="98"/>
      <c r="AE404" s="98"/>
      <c r="AF404" s="98"/>
      <c r="AG404" s="98"/>
      <c r="AH404" s="98"/>
      <c r="AI404" s="98"/>
      <c r="AJ404" s="98"/>
      <c r="AK404" s="98"/>
      <c r="AL404" s="98"/>
      <c r="AM404" s="98"/>
      <c r="AN404" s="98"/>
      <c r="AO404" s="98"/>
    </row>
    <row r="405" spans="20:41" s="13" customFormat="1" x14ac:dyDescent="0.2">
      <c r="T405" s="38"/>
      <c r="Z405" s="47"/>
      <c r="AA405" s="98"/>
      <c r="AB405" s="98"/>
      <c r="AC405" s="98"/>
      <c r="AD405" s="98"/>
      <c r="AE405" s="98"/>
      <c r="AF405" s="98"/>
      <c r="AG405" s="98"/>
      <c r="AH405" s="98"/>
      <c r="AI405" s="98"/>
      <c r="AJ405" s="98"/>
      <c r="AK405" s="98"/>
      <c r="AL405" s="98"/>
      <c r="AM405" s="98"/>
      <c r="AN405" s="98"/>
      <c r="AO405" s="98"/>
    </row>
    <row r="406" spans="20:41" s="13" customFormat="1" x14ac:dyDescent="0.2">
      <c r="T406" s="38"/>
      <c r="Z406" s="47"/>
      <c r="AA406" s="98"/>
      <c r="AB406" s="98"/>
      <c r="AC406" s="98"/>
      <c r="AD406" s="98"/>
      <c r="AE406" s="98"/>
      <c r="AF406" s="98"/>
      <c r="AG406" s="98"/>
      <c r="AH406" s="98"/>
      <c r="AI406" s="98"/>
      <c r="AJ406" s="98"/>
      <c r="AK406" s="98"/>
      <c r="AL406" s="98"/>
      <c r="AM406" s="98"/>
      <c r="AN406" s="98"/>
      <c r="AO406" s="98"/>
    </row>
    <row r="407" spans="20:41" s="13" customFormat="1" x14ac:dyDescent="0.2">
      <c r="T407" s="38"/>
      <c r="Z407" s="47"/>
      <c r="AA407" s="98"/>
      <c r="AB407" s="98"/>
      <c r="AC407" s="98"/>
      <c r="AD407" s="98"/>
      <c r="AE407" s="98"/>
      <c r="AF407" s="98"/>
      <c r="AG407" s="98"/>
      <c r="AH407" s="98"/>
      <c r="AI407" s="98"/>
      <c r="AJ407" s="98"/>
      <c r="AK407" s="98"/>
      <c r="AL407" s="98"/>
      <c r="AM407" s="98"/>
      <c r="AN407" s="98"/>
      <c r="AO407" s="98"/>
    </row>
    <row r="408" spans="20:41" s="13" customFormat="1" x14ac:dyDescent="0.2">
      <c r="T408" s="38"/>
      <c r="Z408" s="47"/>
      <c r="AA408" s="98"/>
      <c r="AB408" s="98"/>
      <c r="AC408" s="98"/>
      <c r="AD408" s="98"/>
      <c r="AE408" s="98"/>
      <c r="AF408" s="98"/>
      <c r="AG408" s="98"/>
      <c r="AH408" s="98"/>
      <c r="AI408" s="98"/>
      <c r="AJ408" s="98"/>
      <c r="AK408" s="98"/>
      <c r="AL408" s="98"/>
      <c r="AM408" s="98"/>
      <c r="AN408" s="98"/>
      <c r="AO408" s="98"/>
    </row>
    <row r="409" spans="20:41" s="13" customFormat="1" x14ac:dyDescent="0.2">
      <c r="T409" s="38"/>
      <c r="Z409" s="47"/>
      <c r="AA409" s="98"/>
      <c r="AB409" s="98"/>
      <c r="AC409" s="98"/>
      <c r="AD409" s="98"/>
      <c r="AE409" s="98"/>
      <c r="AF409" s="98"/>
      <c r="AG409" s="98"/>
      <c r="AH409" s="98"/>
      <c r="AI409" s="98"/>
      <c r="AJ409" s="98"/>
      <c r="AK409" s="98"/>
      <c r="AL409" s="98"/>
      <c r="AM409" s="98"/>
      <c r="AN409" s="98"/>
      <c r="AO409" s="98"/>
    </row>
    <row r="410" spans="20:41" s="13" customFormat="1" x14ac:dyDescent="0.2">
      <c r="T410" s="38"/>
      <c r="Z410" s="47"/>
      <c r="AA410" s="98"/>
      <c r="AB410" s="98"/>
      <c r="AC410" s="98"/>
      <c r="AD410" s="98"/>
      <c r="AE410" s="98"/>
      <c r="AF410" s="98"/>
      <c r="AG410" s="98"/>
      <c r="AH410" s="98"/>
      <c r="AI410" s="98"/>
      <c r="AJ410" s="98"/>
      <c r="AK410" s="98"/>
      <c r="AL410" s="98"/>
      <c r="AM410" s="98"/>
      <c r="AN410" s="98"/>
      <c r="AO410" s="98"/>
    </row>
    <row r="411" spans="20:41" s="13" customFormat="1" x14ac:dyDescent="0.2">
      <c r="T411" s="38"/>
      <c r="Z411" s="47"/>
      <c r="AA411" s="98"/>
      <c r="AB411" s="98"/>
      <c r="AC411" s="98"/>
      <c r="AD411" s="98"/>
      <c r="AE411" s="98"/>
      <c r="AF411" s="98"/>
      <c r="AG411" s="98"/>
      <c r="AH411" s="98"/>
      <c r="AI411" s="98"/>
      <c r="AJ411" s="98"/>
      <c r="AK411" s="98"/>
      <c r="AL411" s="98"/>
      <c r="AM411" s="98"/>
      <c r="AN411" s="98"/>
      <c r="AO411" s="98"/>
    </row>
    <row r="412" spans="20:41" s="13" customFormat="1" x14ac:dyDescent="0.2">
      <c r="T412" s="38"/>
      <c r="Z412" s="47"/>
      <c r="AA412" s="98"/>
      <c r="AB412" s="98"/>
      <c r="AC412" s="98"/>
      <c r="AD412" s="98"/>
      <c r="AE412" s="98"/>
      <c r="AF412" s="98"/>
      <c r="AG412" s="98"/>
      <c r="AH412" s="98"/>
      <c r="AI412" s="98"/>
      <c r="AJ412" s="98"/>
      <c r="AK412" s="98"/>
      <c r="AL412" s="98"/>
      <c r="AM412" s="98"/>
      <c r="AN412" s="98"/>
      <c r="AO412" s="98"/>
    </row>
    <row r="413" spans="20:41" s="13" customFormat="1" x14ac:dyDescent="0.2">
      <c r="T413" s="38"/>
      <c r="Z413" s="47"/>
      <c r="AA413" s="98"/>
      <c r="AB413" s="98"/>
      <c r="AC413" s="98"/>
      <c r="AD413" s="98"/>
      <c r="AE413" s="98"/>
      <c r="AF413" s="98"/>
      <c r="AG413" s="98"/>
      <c r="AH413" s="98"/>
      <c r="AI413" s="98"/>
      <c r="AJ413" s="98"/>
      <c r="AK413" s="98"/>
      <c r="AL413" s="98"/>
      <c r="AM413" s="98"/>
      <c r="AN413" s="98"/>
      <c r="AO413" s="98"/>
    </row>
    <row r="414" spans="20:41" s="13" customFormat="1" x14ac:dyDescent="0.2">
      <c r="T414" s="38"/>
      <c r="Z414" s="47"/>
      <c r="AA414" s="98"/>
      <c r="AB414" s="98"/>
      <c r="AC414" s="98"/>
      <c r="AD414" s="98"/>
      <c r="AE414" s="98"/>
      <c r="AF414" s="98"/>
      <c r="AG414" s="98"/>
      <c r="AH414" s="98"/>
      <c r="AI414" s="98"/>
      <c r="AJ414" s="98"/>
      <c r="AK414" s="98"/>
      <c r="AL414" s="98"/>
      <c r="AM414" s="98"/>
      <c r="AN414" s="98"/>
      <c r="AO414" s="98"/>
    </row>
    <row r="415" spans="20:41" s="13" customFormat="1" x14ac:dyDescent="0.2">
      <c r="T415" s="38"/>
      <c r="Z415" s="47"/>
      <c r="AA415" s="98"/>
      <c r="AB415" s="98"/>
      <c r="AC415" s="98"/>
      <c r="AD415" s="98"/>
      <c r="AE415" s="98"/>
      <c r="AF415" s="98"/>
      <c r="AG415" s="98"/>
      <c r="AH415" s="98"/>
      <c r="AI415" s="98"/>
      <c r="AJ415" s="98"/>
      <c r="AK415" s="98"/>
      <c r="AL415" s="98"/>
      <c r="AM415" s="98"/>
      <c r="AN415" s="98"/>
      <c r="AO415" s="98"/>
    </row>
    <row r="416" spans="20:41" s="13" customFormat="1" x14ac:dyDescent="0.2">
      <c r="T416" s="38"/>
      <c r="Z416" s="47"/>
      <c r="AA416" s="98"/>
      <c r="AB416" s="98"/>
      <c r="AC416" s="98"/>
      <c r="AD416" s="98"/>
      <c r="AE416" s="98"/>
      <c r="AF416" s="98"/>
      <c r="AG416" s="98"/>
      <c r="AH416" s="98"/>
      <c r="AI416" s="98"/>
      <c r="AJ416" s="98"/>
      <c r="AK416" s="98"/>
      <c r="AL416" s="98"/>
      <c r="AM416" s="98"/>
      <c r="AN416" s="98"/>
      <c r="AO416" s="98"/>
    </row>
    <row r="417" spans="20:41" s="13" customFormat="1" x14ac:dyDescent="0.2">
      <c r="T417" s="38"/>
      <c r="Z417" s="47"/>
      <c r="AA417" s="98"/>
      <c r="AB417" s="98"/>
      <c r="AC417" s="98"/>
      <c r="AD417" s="98"/>
      <c r="AE417" s="98"/>
      <c r="AF417" s="98"/>
      <c r="AG417" s="98"/>
      <c r="AH417" s="98"/>
      <c r="AI417" s="98"/>
      <c r="AJ417" s="98"/>
      <c r="AK417" s="98"/>
      <c r="AL417" s="98"/>
      <c r="AM417" s="98"/>
      <c r="AN417" s="98"/>
      <c r="AO417" s="98"/>
    </row>
    <row r="418" spans="20:41" s="13" customFormat="1" x14ac:dyDescent="0.2">
      <c r="T418" s="38"/>
      <c r="Z418" s="47"/>
      <c r="AA418" s="98"/>
      <c r="AB418" s="98"/>
      <c r="AC418" s="98"/>
      <c r="AD418" s="98"/>
      <c r="AE418" s="98"/>
      <c r="AF418" s="98"/>
      <c r="AG418" s="98"/>
      <c r="AH418" s="98"/>
      <c r="AI418" s="98"/>
      <c r="AJ418" s="98"/>
      <c r="AK418" s="98"/>
      <c r="AL418" s="98"/>
      <c r="AM418" s="98"/>
      <c r="AN418" s="98"/>
      <c r="AO418" s="98"/>
    </row>
    <row r="419" spans="20:41" s="13" customFormat="1" x14ac:dyDescent="0.2">
      <c r="T419" s="38"/>
      <c r="Z419" s="47"/>
      <c r="AA419" s="98"/>
      <c r="AB419" s="98"/>
      <c r="AC419" s="98"/>
      <c r="AD419" s="98"/>
      <c r="AE419" s="98"/>
      <c r="AF419" s="98"/>
      <c r="AG419" s="98"/>
      <c r="AH419" s="98"/>
      <c r="AI419" s="98"/>
      <c r="AJ419" s="98"/>
      <c r="AK419" s="98"/>
      <c r="AL419" s="98"/>
      <c r="AM419" s="98"/>
      <c r="AN419" s="98"/>
      <c r="AO419" s="98"/>
    </row>
    <row r="420" spans="20:41" s="13" customFormat="1" x14ac:dyDescent="0.2">
      <c r="T420" s="38"/>
      <c r="Z420" s="47"/>
      <c r="AA420" s="98"/>
      <c r="AB420" s="98"/>
      <c r="AC420" s="98"/>
      <c r="AD420" s="98"/>
      <c r="AE420" s="98"/>
      <c r="AF420" s="98"/>
      <c r="AG420" s="98"/>
      <c r="AH420" s="98"/>
      <c r="AI420" s="98"/>
      <c r="AJ420" s="98"/>
      <c r="AK420" s="98"/>
      <c r="AL420" s="98"/>
      <c r="AM420" s="98"/>
      <c r="AN420" s="98"/>
      <c r="AO420" s="98"/>
    </row>
    <row r="421" spans="20:41" s="13" customFormat="1" x14ac:dyDescent="0.2">
      <c r="T421" s="38"/>
      <c r="Z421" s="47"/>
      <c r="AA421" s="98"/>
      <c r="AB421" s="98"/>
      <c r="AC421" s="98"/>
      <c r="AD421" s="98"/>
      <c r="AE421" s="98"/>
      <c r="AF421" s="98"/>
      <c r="AG421" s="98"/>
      <c r="AH421" s="98"/>
      <c r="AI421" s="98"/>
      <c r="AJ421" s="98"/>
      <c r="AK421" s="98"/>
      <c r="AL421" s="98"/>
      <c r="AM421" s="98"/>
      <c r="AN421" s="98"/>
      <c r="AO421" s="98"/>
    </row>
    <row r="422" spans="20:41" s="13" customFormat="1" x14ac:dyDescent="0.2">
      <c r="T422" s="38"/>
      <c r="Z422" s="47"/>
      <c r="AA422" s="98"/>
      <c r="AB422" s="98"/>
      <c r="AC422" s="98"/>
      <c r="AD422" s="98"/>
      <c r="AE422" s="98"/>
      <c r="AF422" s="98"/>
      <c r="AG422" s="98"/>
      <c r="AH422" s="98"/>
      <c r="AI422" s="98"/>
      <c r="AJ422" s="98"/>
      <c r="AK422" s="98"/>
      <c r="AL422" s="98"/>
      <c r="AM422" s="98"/>
      <c r="AN422" s="98"/>
      <c r="AO422" s="98"/>
    </row>
    <row r="423" spans="20:41" s="13" customFormat="1" x14ac:dyDescent="0.2">
      <c r="T423" s="38"/>
      <c r="Z423" s="47"/>
      <c r="AA423" s="98"/>
      <c r="AB423" s="98"/>
      <c r="AC423" s="98"/>
      <c r="AD423" s="98"/>
      <c r="AE423" s="98"/>
      <c r="AF423" s="98"/>
      <c r="AG423" s="98"/>
      <c r="AH423" s="98"/>
      <c r="AI423" s="98"/>
      <c r="AJ423" s="98"/>
      <c r="AK423" s="98"/>
      <c r="AL423" s="98"/>
      <c r="AM423" s="98"/>
      <c r="AN423" s="98"/>
      <c r="AO423" s="98"/>
    </row>
    <row r="424" spans="20:41" s="13" customFormat="1" x14ac:dyDescent="0.2">
      <c r="T424" s="38"/>
      <c r="Z424" s="47"/>
      <c r="AA424" s="98"/>
      <c r="AB424" s="98"/>
      <c r="AC424" s="98"/>
      <c r="AD424" s="98"/>
      <c r="AE424" s="98"/>
      <c r="AF424" s="98"/>
      <c r="AG424" s="98"/>
      <c r="AH424" s="98"/>
      <c r="AI424" s="98"/>
      <c r="AJ424" s="98"/>
      <c r="AK424" s="98"/>
      <c r="AL424" s="98"/>
      <c r="AM424" s="98"/>
      <c r="AN424" s="98"/>
      <c r="AO424" s="98"/>
    </row>
    <row r="425" spans="20:41" s="13" customFormat="1" x14ac:dyDescent="0.2">
      <c r="T425" s="38"/>
      <c r="Z425" s="47"/>
      <c r="AA425" s="98"/>
      <c r="AB425" s="98"/>
      <c r="AC425" s="98"/>
      <c r="AD425" s="98"/>
      <c r="AE425" s="98"/>
      <c r="AF425" s="98"/>
      <c r="AG425" s="98"/>
      <c r="AH425" s="98"/>
      <c r="AI425" s="98"/>
      <c r="AJ425" s="98"/>
      <c r="AK425" s="98"/>
      <c r="AL425" s="98"/>
      <c r="AM425" s="98"/>
      <c r="AN425" s="98"/>
      <c r="AO425" s="98"/>
    </row>
    <row r="426" spans="20:41" s="13" customFormat="1" x14ac:dyDescent="0.2">
      <c r="T426" s="38"/>
      <c r="Z426" s="47"/>
      <c r="AA426" s="98"/>
      <c r="AB426" s="98"/>
      <c r="AC426" s="98"/>
      <c r="AD426" s="98"/>
      <c r="AE426" s="98"/>
      <c r="AF426" s="98"/>
      <c r="AG426" s="98"/>
      <c r="AH426" s="98"/>
      <c r="AI426" s="98"/>
      <c r="AJ426" s="98"/>
      <c r="AK426" s="98"/>
      <c r="AL426" s="98"/>
      <c r="AM426" s="98"/>
      <c r="AN426" s="98"/>
      <c r="AO426" s="98"/>
    </row>
    <row r="427" spans="20:41" s="13" customFormat="1" x14ac:dyDescent="0.2">
      <c r="T427" s="38"/>
      <c r="Z427" s="47"/>
      <c r="AA427" s="98"/>
      <c r="AB427" s="98"/>
      <c r="AC427" s="98"/>
      <c r="AD427" s="98"/>
      <c r="AE427" s="98"/>
      <c r="AF427" s="98"/>
      <c r="AG427" s="98"/>
      <c r="AH427" s="98"/>
      <c r="AI427" s="98"/>
      <c r="AJ427" s="98"/>
      <c r="AK427" s="98"/>
      <c r="AL427" s="98"/>
      <c r="AM427" s="98"/>
      <c r="AN427" s="98"/>
      <c r="AO427" s="98"/>
    </row>
    <row r="428" spans="20:41" s="13" customFormat="1" x14ac:dyDescent="0.2">
      <c r="T428" s="38"/>
      <c r="Z428" s="47"/>
      <c r="AA428" s="98"/>
      <c r="AB428" s="98"/>
      <c r="AC428" s="98"/>
      <c r="AD428" s="98"/>
      <c r="AE428" s="98"/>
      <c r="AF428" s="98"/>
      <c r="AG428" s="98"/>
      <c r="AH428" s="98"/>
      <c r="AI428" s="98"/>
      <c r="AJ428" s="98"/>
      <c r="AK428" s="98"/>
      <c r="AL428" s="98"/>
      <c r="AM428" s="98"/>
      <c r="AN428" s="98"/>
      <c r="AO428" s="98"/>
    </row>
    <row r="429" spans="20:41" s="13" customFormat="1" x14ac:dyDescent="0.2">
      <c r="T429" s="38"/>
      <c r="Z429" s="47"/>
      <c r="AA429" s="98"/>
      <c r="AB429" s="98"/>
      <c r="AC429" s="98"/>
      <c r="AD429" s="98"/>
      <c r="AE429" s="98"/>
      <c r="AF429" s="98"/>
      <c r="AG429" s="98"/>
      <c r="AH429" s="98"/>
      <c r="AI429" s="98"/>
      <c r="AJ429" s="98"/>
      <c r="AK429" s="98"/>
      <c r="AL429" s="98"/>
      <c r="AM429" s="98"/>
      <c r="AN429" s="98"/>
      <c r="AO429" s="98"/>
    </row>
    <row r="430" spans="20:41" s="13" customFormat="1" x14ac:dyDescent="0.2">
      <c r="T430" s="38"/>
      <c r="Z430" s="47"/>
      <c r="AA430" s="98"/>
      <c r="AB430" s="98"/>
      <c r="AC430" s="98"/>
      <c r="AD430" s="98"/>
      <c r="AE430" s="98"/>
      <c r="AF430" s="98"/>
      <c r="AG430" s="98"/>
      <c r="AH430" s="98"/>
      <c r="AI430" s="98"/>
      <c r="AJ430" s="98"/>
      <c r="AK430" s="98"/>
      <c r="AL430" s="98"/>
      <c r="AM430" s="98"/>
      <c r="AN430" s="98"/>
      <c r="AO430" s="98"/>
    </row>
    <row r="431" spans="20:41" s="13" customFormat="1" x14ac:dyDescent="0.2">
      <c r="T431" s="38"/>
      <c r="Z431" s="47"/>
      <c r="AA431" s="98"/>
      <c r="AB431" s="98"/>
      <c r="AC431" s="98"/>
      <c r="AD431" s="98"/>
      <c r="AE431" s="98"/>
      <c r="AF431" s="98"/>
      <c r="AG431" s="98"/>
      <c r="AH431" s="98"/>
      <c r="AI431" s="98"/>
      <c r="AJ431" s="98"/>
      <c r="AK431" s="98"/>
      <c r="AL431" s="98"/>
      <c r="AM431" s="98"/>
      <c r="AN431" s="98"/>
      <c r="AO431" s="98"/>
    </row>
    <row r="432" spans="20:41" s="13" customFormat="1" x14ac:dyDescent="0.2">
      <c r="T432" s="38"/>
      <c r="Z432" s="47"/>
      <c r="AA432" s="98"/>
      <c r="AB432" s="98"/>
      <c r="AC432" s="98"/>
      <c r="AD432" s="98"/>
      <c r="AE432" s="98"/>
      <c r="AF432" s="98"/>
      <c r="AG432" s="98"/>
      <c r="AH432" s="98"/>
      <c r="AI432" s="98"/>
      <c r="AJ432" s="98"/>
      <c r="AK432" s="98"/>
      <c r="AL432" s="98"/>
      <c r="AM432" s="98"/>
      <c r="AN432" s="98"/>
      <c r="AO432" s="98"/>
    </row>
    <row r="433" spans="20:41" s="13" customFormat="1" x14ac:dyDescent="0.2">
      <c r="T433" s="38"/>
      <c r="Z433" s="47"/>
      <c r="AA433" s="98"/>
      <c r="AB433" s="98"/>
      <c r="AC433" s="98"/>
      <c r="AD433" s="98"/>
      <c r="AE433" s="98"/>
      <c r="AF433" s="98"/>
      <c r="AG433" s="98"/>
      <c r="AH433" s="98"/>
      <c r="AI433" s="98"/>
      <c r="AJ433" s="98"/>
      <c r="AK433" s="98"/>
      <c r="AL433" s="98"/>
      <c r="AM433" s="98"/>
      <c r="AN433" s="98"/>
      <c r="AO433" s="98"/>
    </row>
    <row r="434" spans="20:41" s="13" customFormat="1" x14ac:dyDescent="0.2">
      <c r="T434" s="38"/>
      <c r="Z434" s="47"/>
      <c r="AA434" s="98"/>
      <c r="AB434" s="98"/>
      <c r="AC434" s="98"/>
      <c r="AD434" s="98"/>
      <c r="AE434" s="98"/>
      <c r="AF434" s="98"/>
      <c r="AG434" s="98"/>
      <c r="AH434" s="98"/>
      <c r="AI434" s="98"/>
      <c r="AJ434" s="98"/>
      <c r="AK434" s="98"/>
      <c r="AL434" s="98"/>
      <c r="AM434" s="98"/>
      <c r="AN434" s="98"/>
      <c r="AO434" s="98"/>
    </row>
    <row r="435" spans="20:41" s="13" customFormat="1" x14ac:dyDescent="0.2">
      <c r="T435" s="38"/>
      <c r="Z435" s="47"/>
      <c r="AA435" s="98"/>
      <c r="AB435" s="98"/>
      <c r="AC435" s="98"/>
      <c r="AD435" s="98"/>
      <c r="AE435" s="98"/>
      <c r="AF435" s="98"/>
      <c r="AG435" s="98"/>
      <c r="AH435" s="98"/>
      <c r="AI435" s="98"/>
      <c r="AJ435" s="98"/>
      <c r="AK435" s="98"/>
      <c r="AL435" s="98"/>
      <c r="AM435" s="98"/>
      <c r="AN435" s="98"/>
      <c r="AO435" s="98"/>
    </row>
    <row r="436" spans="20:41" s="13" customFormat="1" x14ac:dyDescent="0.2">
      <c r="T436" s="38"/>
      <c r="Z436" s="47"/>
      <c r="AA436" s="98"/>
      <c r="AB436" s="98"/>
      <c r="AC436" s="98"/>
      <c r="AD436" s="98"/>
      <c r="AE436" s="98"/>
      <c r="AF436" s="98"/>
      <c r="AG436" s="98"/>
      <c r="AH436" s="98"/>
      <c r="AI436" s="98"/>
      <c r="AJ436" s="98"/>
      <c r="AK436" s="98"/>
      <c r="AL436" s="98"/>
      <c r="AM436" s="98"/>
      <c r="AN436" s="98"/>
      <c r="AO436" s="98"/>
    </row>
    <row r="437" spans="20:41" s="13" customFormat="1" x14ac:dyDescent="0.2">
      <c r="T437" s="38"/>
      <c r="Z437" s="47"/>
      <c r="AA437" s="98"/>
      <c r="AB437" s="98"/>
      <c r="AC437" s="98"/>
      <c r="AD437" s="98"/>
      <c r="AE437" s="98"/>
      <c r="AF437" s="98"/>
      <c r="AG437" s="98"/>
      <c r="AH437" s="98"/>
      <c r="AI437" s="98"/>
      <c r="AJ437" s="98"/>
      <c r="AK437" s="98"/>
      <c r="AL437" s="98"/>
      <c r="AM437" s="98"/>
      <c r="AN437" s="98"/>
      <c r="AO437" s="98"/>
    </row>
    <row r="438" spans="20:41" s="13" customFormat="1" x14ac:dyDescent="0.2">
      <c r="T438" s="38"/>
      <c r="Z438" s="47"/>
      <c r="AA438" s="98"/>
      <c r="AB438" s="98"/>
      <c r="AC438" s="98"/>
      <c r="AD438" s="98"/>
      <c r="AE438" s="98"/>
      <c r="AF438" s="98"/>
      <c r="AG438" s="98"/>
      <c r="AH438" s="98"/>
      <c r="AI438" s="98"/>
      <c r="AJ438" s="98"/>
      <c r="AK438" s="98"/>
      <c r="AL438" s="98"/>
      <c r="AM438" s="98"/>
      <c r="AN438" s="98"/>
      <c r="AO438" s="98"/>
    </row>
    <row r="439" spans="20:41" s="13" customFormat="1" x14ac:dyDescent="0.2">
      <c r="T439" s="38"/>
      <c r="Z439" s="47"/>
      <c r="AA439" s="98"/>
      <c r="AB439" s="98"/>
      <c r="AC439" s="98"/>
      <c r="AD439" s="98"/>
      <c r="AE439" s="98"/>
      <c r="AF439" s="98"/>
      <c r="AG439" s="98"/>
      <c r="AH439" s="98"/>
      <c r="AI439" s="98"/>
      <c r="AJ439" s="98"/>
      <c r="AK439" s="98"/>
      <c r="AL439" s="98"/>
      <c r="AM439" s="98"/>
      <c r="AN439" s="98"/>
      <c r="AO439" s="98"/>
    </row>
    <row r="440" spans="20:41" s="13" customFormat="1" x14ac:dyDescent="0.2">
      <c r="T440" s="38"/>
      <c r="Z440" s="47"/>
      <c r="AA440" s="98"/>
      <c r="AB440" s="98"/>
      <c r="AC440" s="98"/>
      <c r="AD440" s="98"/>
      <c r="AE440" s="98"/>
      <c r="AF440" s="98"/>
      <c r="AG440" s="98"/>
      <c r="AH440" s="98"/>
      <c r="AI440" s="98"/>
      <c r="AJ440" s="98"/>
      <c r="AK440" s="98"/>
      <c r="AL440" s="98"/>
      <c r="AM440" s="98"/>
      <c r="AN440" s="98"/>
      <c r="AO440" s="98"/>
    </row>
    <row r="441" spans="20:41" s="13" customFormat="1" x14ac:dyDescent="0.2">
      <c r="T441" s="38"/>
      <c r="Z441" s="47"/>
      <c r="AA441" s="98"/>
      <c r="AB441" s="98"/>
      <c r="AC441" s="98"/>
      <c r="AD441" s="98"/>
      <c r="AE441" s="98"/>
      <c r="AF441" s="98"/>
      <c r="AG441" s="98"/>
      <c r="AH441" s="98"/>
      <c r="AI441" s="98"/>
      <c r="AJ441" s="98"/>
      <c r="AK441" s="98"/>
      <c r="AL441" s="98"/>
      <c r="AM441" s="98"/>
      <c r="AN441" s="98"/>
      <c r="AO441" s="98"/>
    </row>
    <row r="442" spans="20:41" s="13" customFormat="1" x14ac:dyDescent="0.2">
      <c r="T442" s="38"/>
      <c r="Z442" s="47"/>
      <c r="AA442" s="98"/>
      <c r="AB442" s="98"/>
      <c r="AC442" s="98"/>
      <c r="AD442" s="98"/>
      <c r="AE442" s="98"/>
      <c r="AF442" s="98"/>
      <c r="AG442" s="98"/>
      <c r="AH442" s="98"/>
      <c r="AI442" s="98"/>
      <c r="AJ442" s="98"/>
      <c r="AK442" s="98"/>
      <c r="AL442" s="98"/>
      <c r="AM442" s="98"/>
      <c r="AN442" s="98"/>
      <c r="AO442" s="98"/>
    </row>
    <row r="443" spans="20:41" s="13" customFormat="1" x14ac:dyDescent="0.2">
      <c r="T443" s="38"/>
      <c r="Z443" s="47"/>
      <c r="AA443" s="98"/>
      <c r="AB443" s="98"/>
      <c r="AC443" s="98"/>
      <c r="AD443" s="98"/>
      <c r="AE443" s="98"/>
      <c r="AF443" s="98"/>
      <c r="AG443" s="98"/>
      <c r="AH443" s="98"/>
      <c r="AI443" s="98"/>
      <c r="AJ443" s="98"/>
      <c r="AK443" s="98"/>
      <c r="AL443" s="98"/>
      <c r="AM443" s="98"/>
      <c r="AN443" s="98"/>
      <c r="AO443" s="98"/>
    </row>
    <row r="444" spans="20:41" s="13" customFormat="1" x14ac:dyDescent="0.2">
      <c r="T444" s="38"/>
      <c r="Z444" s="47"/>
      <c r="AA444" s="98"/>
      <c r="AB444" s="98"/>
      <c r="AC444" s="98"/>
      <c r="AD444" s="98"/>
      <c r="AE444" s="98"/>
      <c r="AF444" s="98"/>
      <c r="AG444" s="98"/>
      <c r="AH444" s="98"/>
      <c r="AI444" s="98"/>
      <c r="AJ444" s="98"/>
      <c r="AK444" s="98"/>
      <c r="AL444" s="98"/>
      <c r="AM444" s="98"/>
      <c r="AN444" s="98"/>
      <c r="AO444" s="98"/>
    </row>
    <row r="445" spans="20:41" s="13" customFormat="1" x14ac:dyDescent="0.2">
      <c r="T445" s="38"/>
      <c r="Z445" s="47"/>
      <c r="AA445" s="98"/>
      <c r="AB445" s="98"/>
      <c r="AC445" s="98"/>
      <c r="AD445" s="98"/>
      <c r="AE445" s="98"/>
      <c r="AF445" s="98"/>
      <c r="AG445" s="98"/>
      <c r="AH445" s="98"/>
      <c r="AI445" s="98"/>
      <c r="AJ445" s="98"/>
      <c r="AK445" s="98"/>
      <c r="AL445" s="98"/>
      <c r="AM445" s="98"/>
      <c r="AN445" s="98"/>
      <c r="AO445" s="98"/>
    </row>
    <row r="446" spans="20:41" s="13" customFormat="1" x14ac:dyDescent="0.2">
      <c r="T446" s="38"/>
      <c r="Z446" s="47"/>
      <c r="AA446" s="98"/>
      <c r="AB446" s="98"/>
      <c r="AC446" s="98"/>
      <c r="AD446" s="98"/>
      <c r="AE446" s="98"/>
      <c r="AF446" s="98"/>
      <c r="AG446" s="98"/>
      <c r="AH446" s="98"/>
      <c r="AI446" s="98"/>
      <c r="AJ446" s="98"/>
      <c r="AK446" s="98"/>
      <c r="AL446" s="98"/>
      <c r="AM446" s="98"/>
      <c r="AN446" s="98"/>
      <c r="AO446" s="98"/>
    </row>
    <row r="447" spans="20:41" s="13" customFormat="1" x14ac:dyDescent="0.2">
      <c r="T447" s="38"/>
      <c r="Z447" s="47"/>
      <c r="AA447" s="98"/>
      <c r="AB447" s="98"/>
      <c r="AC447" s="98"/>
      <c r="AD447" s="98"/>
      <c r="AE447" s="98"/>
      <c r="AF447" s="98"/>
      <c r="AG447" s="98"/>
      <c r="AH447" s="98"/>
      <c r="AI447" s="98"/>
      <c r="AJ447" s="98"/>
      <c r="AK447" s="98"/>
      <c r="AL447" s="98"/>
      <c r="AM447" s="98"/>
      <c r="AN447" s="98"/>
      <c r="AO447" s="98"/>
    </row>
    <row r="448" spans="20:41" s="13" customFormat="1" x14ac:dyDescent="0.2">
      <c r="T448" s="38"/>
      <c r="Z448" s="47"/>
      <c r="AA448" s="98"/>
      <c r="AB448" s="98"/>
      <c r="AC448" s="98"/>
      <c r="AD448" s="98"/>
      <c r="AE448" s="98"/>
      <c r="AF448" s="98"/>
      <c r="AG448" s="98"/>
      <c r="AH448" s="98"/>
      <c r="AI448" s="98"/>
      <c r="AJ448" s="98"/>
      <c r="AK448" s="98"/>
      <c r="AL448" s="98"/>
      <c r="AM448" s="98"/>
      <c r="AN448" s="98"/>
      <c r="AO448" s="98"/>
    </row>
    <row r="449" spans="20:41" s="13" customFormat="1" x14ac:dyDescent="0.2">
      <c r="T449" s="38"/>
      <c r="Z449" s="47"/>
      <c r="AA449" s="98"/>
      <c r="AB449" s="98"/>
      <c r="AC449" s="98"/>
      <c r="AD449" s="98"/>
      <c r="AE449" s="98"/>
      <c r="AF449" s="98"/>
      <c r="AG449" s="98"/>
      <c r="AH449" s="98"/>
      <c r="AI449" s="98"/>
      <c r="AJ449" s="98"/>
      <c r="AK449" s="98"/>
      <c r="AL449" s="98"/>
      <c r="AM449" s="98"/>
      <c r="AN449" s="98"/>
      <c r="AO449" s="98"/>
    </row>
    <row r="450" spans="20:41" s="13" customFormat="1" x14ac:dyDescent="0.2">
      <c r="T450" s="38"/>
      <c r="Z450" s="47"/>
      <c r="AA450" s="98"/>
      <c r="AB450" s="98"/>
      <c r="AC450" s="98"/>
      <c r="AD450" s="98"/>
      <c r="AE450" s="98"/>
      <c r="AF450" s="98"/>
      <c r="AG450" s="98"/>
      <c r="AH450" s="98"/>
      <c r="AI450" s="98"/>
      <c r="AJ450" s="98"/>
      <c r="AK450" s="98"/>
      <c r="AL450" s="98"/>
      <c r="AM450" s="98"/>
      <c r="AN450" s="98"/>
      <c r="AO450" s="98"/>
    </row>
    <row r="451" spans="20:41" s="13" customFormat="1" x14ac:dyDescent="0.2">
      <c r="T451" s="38"/>
      <c r="Z451" s="47"/>
      <c r="AA451" s="98"/>
      <c r="AB451" s="98"/>
      <c r="AC451" s="98"/>
      <c r="AD451" s="98"/>
      <c r="AE451" s="98"/>
      <c r="AF451" s="98"/>
      <c r="AG451" s="98"/>
      <c r="AH451" s="98"/>
      <c r="AI451" s="98"/>
      <c r="AJ451" s="98"/>
      <c r="AK451" s="98"/>
      <c r="AL451" s="98"/>
      <c r="AM451" s="98"/>
      <c r="AN451" s="98"/>
      <c r="AO451" s="98"/>
    </row>
    <row r="452" spans="20:41" s="13" customFormat="1" x14ac:dyDescent="0.2">
      <c r="T452" s="38"/>
      <c r="Z452" s="47"/>
      <c r="AA452" s="98"/>
      <c r="AB452" s="98"/>
      <c r="AC452" s="98"/>
      <c r="AD452" s="98"/>
      <c r="AE452" s="98"/>
      <c r="AF452" s="98"/>
      <c r="AG452" s="98"/>
      <c r="AH452" s="98"/>
      <c r="AI452" s="98"/>
      <c r="AJ452" s="98"/>
      <c r="AK452" s="98"/>
      <c r="AL452" s="98"/>
      <c r="AM452" s="98"/>
      <c r="AN452" s="98"/>
      <c r="AO452" s="98"/>
    </row>
    <row r="453" spans="20:41" s="13" customFormat="1" x14ac:dyDescent="0.2">
      <c r="T453" s="38"/>
      <c r="Z453" s="47"/>
      <c r="AA453" s="98"/>
      <c r="AB453" s="98"/>
      <c r="AC453" s="98"/>
      <c r="AD453" s="98"/>
      <c r="AE453" s="98"/>
      <c r="AF453" s="98"/>
      <c r="AG453" s="98"/>
      <c r="AH453" s="98"/>
      <c r="AI453" s="98"/>
      <c r="AJ453" s="98"/>
      <c r="AK453" s="98"/>
      <c r="AL453" s="98"/>
      <c r="AM453" s="98"/>
      <c r="AN453" s="98"/>
      <c r="AO453" s="98"/>
    </row>
    <row r="454" spans="20:41" s="13" customFormat="1" x14ac:dyDescent="0.2">
      <c r="T454" s="38"/>
      <c r="Z454" s="47"/>
      <c r="AA454" s="98"/>
      <c r="AB454" s="98"/>
      <c r="AC454" s="98"/>
      <c r="AD454" s="98"/>
      <c r="AE454" s="98"/>
      <c r="AF454" s="98"/>
      <c r="AG454" s="98"/>
      <c r="AH454" s="98"/>
      <c r="AI454" s="98"/>
      <c r="AJ454" s="98"/>
      <c r="AK454" s="98"/>
      <c r="AL454" s="98"/>
      <c r="AM454" s="98"/>
      <c r="AN454" s="98"/>
      <c r="AO454" s="98"/>
    </row>
    <row r="455" spans="20:41" s="13" customFormat="1" x14ac:dyDescent="0.2">
      <c r="T455" s="38"/>
      <c r="Z455" s="47"/>
      <c r="AA455" s="98"/>
      <c r="AB455" s="98"/>
      <c r="AC455" s="98"/>
      <c r="AD455" s="98"/>
      <c r="AE455" s="98"/>
      <c r="AF455" s="98"/>
      <c r="AG455" s="98"/>
      <c r="AH455" s="98"/>
      <c r="AI455" s="98"/>
      <c r="AJ455" s="98"/>
      <c r="AK455" s="98"/>
      <c r="AL455" s="98"/>
      <c r="AM455" s="98"/>
      <c r="AN455" s="98"/>
      <c r="AO455" s="98"/>
    </row>
    <row r="456" spans="20:41" s="13" customFormat="1" x14ac:dyDescent="0.2">
      <c r="T456" s="38"/>
      <c r="Z456" s="47"/>
      <c r="AA456" s="98"/>
      <c r="AB456" s="98"/>
      <c r="AC456" s="98"/>
      <c r="AD456" s="98"/>
      <c r="AE456" s="98"/>
      <c r="AF456" s="98"/>
      <c r="AG456" s="98"/>
      <c r="AH456" s="98"/>
      <c r="AI456" s="98"/>
      <c r="AJ456" s="98"/>
      <c r="AK456" s="98"/>
      <c r="AL456" s="98"/>
      <c r="AM456" s="98"/>
      <c r="AN456" s="98"/>
      <c r="AO456" s="98"/>
    </row>
    <row r="457" spans="20:41" s="13" customFormat="1" x14ac:dyDescent="0.2">
      <c r="T457" s="38"/>
      <c r="Z457" s="47"/>
      <c r="AA457" s="98"/>
      <c r="AB457" s="98"/>
      <c r="AC457" s="98"/>
      <c r="AD457" s="98"/>
      <c r="AE457" s="98"/>
      <c r="AF457" s="98"/>
      <c r="AG457" s="98"/>
      <c r="AH457" s="98"/>
      <c r="AI457" s="98"/>
      <c r="AJ457" s="98"/>
      <c r="AK457" s="98"/>
      <c r="AL457" s="98"/>
      <c r="AM457" s="98"/>
      <c r="AN457" s="98"/>
      <c r="AO457" s="98"/>
    </row>
    <row r="458" spans="20:41" s="13" customFormat="1" x14ac:dyDescent="0.2">
      <c r="T458" s="38"/>
      <c r="Z458" s="47"/>
      <c r="AA458" s="98"/>
      <c r="AB458" s="98"/>
      <c r="AC458" s="98"/>
      <c r="AD458" s="98"/>
      <c r="AE458" s="98"/>
      <c r="AF458" s="98"/>
      <c r="AG458" s="98"/>
      <c r="AH458" s="98"/>
      <c r="AI458" s="98"/>
      <c r="AJ458" s="98"/>
      <c r="AK458" s="98"/>
      <c r="AL458" s="98"/>
      <c r="AM458" s="98"/>
      <c r="AN458" s="98"/>
      <c r="AO458" s="98"/>
    </row>
    <row r="459" spans="20:41" s="13" customFormat="1" x14ac:dyDescent="0.2">
      <c r="T459" s="38"/>
      <c r="Z459" s="47"/>
      <c r="AA459" s="98"/>
      <c r="AB459" s="98"/>
      <c r="AC459" s="98"/>
      <c r="AD459" s="98"/>
      <c r="AE459" s="98"/>
      <c r="AF459" s="98"/>
      <c r="AG459" s="98"/>
      <c r="AH459" s="98"/>
      <c r="AI459" s="98"/>
      <c r="AJ459" s="98"/>
      <c r="AK459" s="98"/>
      <c r="AL459" s="98"/>
      <c r="AM459" s="98"/>
      <c r="AN459" s="98"/>
      <c r="AO459" s="98"/>
    </row>
    <row r="460" spans="20:41" s="13" customFormat="1" x14ac:dyDescent="0.2">
      <c r="T460" s="38"/>
      <c r="Z460" s="47"/>
      <c r="AA460" s="98"/>
      <c r="AB460" s="98"/>
      <c r="AC460" s="98"/>
      <c r="AD460" s="98"/>
      <c r="AE460" s="98"/>
      <c r="AF460" s="98"/>
      <c r="AG460" s="98"/>
      <c r="AH460" s="98"/>
      <c r="AI460" s="98"/>
      <c r="AJ460" s="98"/>
      <c r="AK460" s="98"/>
      <c r="AL460" s="98"/>
      <c r="AM460" s="98"/>
      <c r="AN460" s="98"/>
      <c r="AO460" s="98"/>
    </row>
    <row r="461" spans="20:41" s="13" customFormat="1" x14ac:dyDescent="0.2">
      <c r="T461" s="38"/>
      <c r="Z461" s="47"/>
      <c r="AA461" s="98"/>
      <c r="AB461" s="98"/>
      <c r="AC461" s="98"/>
      <c r="AD461" s="98"/>
      <c r="AE461" s="98"/>
      <c r="AF461" s="98"/>
      <c r="AG461" s="98"/>
      <c r="AH461" s="98"/>
      <c r="AI461" s="98"/>
      <c r="AJ461" s="98"/>
      <c r="AK461" s="98"/>
      <c r="AL461" s="98"/>
      <c r="AM461" s="98"/>
      <c r="AN461" s="98"/>
      <c r="AO461" s="98"/>
    </row>
    <row r="462" spans="20:41" s="13" customFormat="1" x14ac:dyDescent="0.2">
      <c r="T462" s="38"/>
      <c r="Z462" s="47"/>
      <c r="AA462" s="98"/>
      <c r="AB462" s="98"/>
      <c r="AC462" s="98"/>
      <c r="AD462" s="98"/>
      <c r="AE462" s="98"/>
      <c r="AF462" s="98"/>
      <c r="AG462" s="98"/>
      <c r="AH462" s="98"/>
      <c r="AI462" s="98"/>
      <c r="AJ462" s="98"/>
      <c r="AK462" s="98"/>
      <c r="AL462" s="98"/>
      <c r="AM462" s="98"/>
      <c r="AN462" s="98"/>
      <c r="AO462" s="98"/>
    </row>
    <row r="463" spans="20:41" s="13" customFormat="1" x14ac:dyDescent="0.2">
      <c r="T463" s="38"/>
      <c r="Z463" s="47"/>
      <c r="AA463" s="98"/>
      <c r="AB463" s="98"/>
      <c r="AC463" s="98"/>
      <c r="AD463" s="98"/>
      <c r="AE463" s="98"/>
      <c r="AF463" s="98"/>
      <c r="AG463" s="98"/>
      <c r="AH463" s="98"/>
      <c r="AI463" s="98"/>
      <c r="AJ463" s="98"/>
      <c r="AK463" s="98"/>
      <c r="AL463" s="98"/>
      <c r="AM463" s="98"/>
      <c r="AN463" s="98"/>
      <c r="AO463" s="98"/>
    </row>
    <row r="464" spans="20:41" s="13" customFormat="1" x14ac:dyDescent="0.2">
      <c r="T464" s="38"/>
      <c r="Z464" s="47"/>
      <c r="AA464" s="98"/>
      <c r="AB464" s="98"/>
      <c r="AC464" s="98"/>
      <c r="AD464" s="98"/>
      <c r="AE464" s="98"/>
      <c r="AF464" s="98"/>
      <c r="AG464" s="98"/>
      <c r="AH464" s="98"/>
      <c r="AI464" s="98"/>
      <c r="AJ464" s="98"/>
      <c r="AK464" s="98"/>
      <c r="AL464" s="98"/>
      <c r="AM464" s="98"/>
      <c r="AN464" s="98"/>
      <c r="AO464" s="98"/>
    </row>
    <row r="465" spans="20:41" s="13" customFormat="1" x14ac:dyDescent="0.2">
      <c r="T465" s="38"/>
      <c r="Z465" s="47"/>
      <c r="AA465" s="98"/>
      <c r="AB465" s="98"/>
      <c r="AC465" s="98"/>
      <c r="AD465" s="98"/>
      <c r="AE465" s="98"/>
      <c r="AF465" s="98"/>
      <c r="AG465" s="98"/>
      <c r="AH465" s="98"/>
      <c r="AI465" s="98"/>
      <c r="AJ465" s="98"/>
      <c r="AK465" s="98"/>
      <c r="AL465" s="98"/>
      <c r="AM465" s="98"/>
      <c r="AN465" s="98"/>
      <c r="AO465" s="98"/>
    </row>
    <row r="466" spans="20:41" s="13" customFormat="1" x14ac:dyDescent="0.2">
      <c r="T466" s="38"/>
      <c r="Z466" s="47"/>
      <c r="AA466" s="98"/>
      <c r="AB466" s="98"/>
      <c r="AC466" s="98"/>
      <c r="AD466" s="98"/>
      <c r="AE466" s="98"/>
      <c r="AF466" s="98"/>
      <c r="AG466" s="98"/>
      <c r="AH466" s="98"/>
      <c r="AI466" s="98"/>
      <c r="AJ466" s="98"/>
      <c r="AK466" s="98"/>
      <c r="AL466" s="98"/>
      <c r="AM466" s="98"/>
      <c r="AN466" s="98"/>
      <c r="AO466" s="98"/>
    </row>
    <row r="467" spans="20:41" s="13" customFormat="1" x14ac:dyDescent="0.2">
      <c r="T467" s="38"/>
      <c r="Z467" s="47"/>
      <c r="AA467" s="98"/>
      <c r="AB467" s="98"/>
      <c r="AC467" s="98"/>
      <c r="AD467" s="98"/>
      <c r="AE467" s="98"/>
      <c r="AF467" s="98"/>
      <c r="AG467" s="98"/>
      <c r="AH467" s="98"/>
      <c r="AI467" s="98"/>
      <c r="AJ467" s="98"/>
      <c r="AK467" s="98"/>
      <c r="AL467" s="98"/>
      <c r="AM467" s="98"/>
      <c r="AN467" s="98"/>
      <c r="AO467" s="98"/>
    </row>
    <row r="468" spans="20:41" s="13" customFormat="1" x14ac:dyDescent="0.2">
      <c r="T468" s="38"/>
      <c r="Z468" s="47"/>
      <c r="AA468" s="98"/>
      <c r="AB468" s="98"/>
      <c r="AC468" s="98"/>
      <c r="AD468" s="98"/>
      <c r="AE468" s="98"/>
      <c r="AF468" s="98"/>
      <c r="AG468" s="98"/>
      <c r="AH468" s="98"/>
      <c r="AI468" s="98"/>
      <c r="AJ468" s="98"/>
      <c r="AK468" s="98"/>
      <c r="AL468" s="98"/>
      <c r="AM468" s="98"/>
      <c r="AN468" s="98"/>
      <c r="AO468" s="98"/>
    </row>
    <row r="469" spans="20:41" s="13" customFormat="1" x14ac:dyDescent="0.2">
      <c r="T469" s="38"/>
      <c r="Z469" s="47"/>
      <c r="AA469" s="98"/>
      <c r="AB469" s="98"/>
      <c r="AC469" s="98"/>
      <c r="AD469" s="98"/>
      <c r="AE469" s="98"/>
      <c r="AF469" s="98"/>
      <c r="AG469" s="98"/>
      <c r="AH469" s="98"/>
      <c r="AI469" s="98"/>
      <c r="AJ469" s="98"/>
      <c r="AK469" s="98"/>
      <c r="AL469" s="98"/>
      <c r="AM469" s="98"/>
      <c r="AN469" s="98"/>
      <c r="AO469" s="98"/>
    </row>
    <row r="470" spans="20:41" s="13" customFormat="1" x14ac:dyDescent="0.2">
      <c r="T470" s="38"/>
      <c r="Z470" s="47"/>
      <c r="AA470" s="98"/>
      <c r="AB470" s="98"/>
      <c r="AC470" s="98"/>
      <c r="AD470" s="98"/>
      <c r="AE470" s="98"/>
      <c r="AF470" s="98"/>
      <c r="AG470" s="98"/>
      <c r="AH470" s="98"/>
      <c r="AI470" s="98"/>
      <c r="AJ470" s="98"/>
      <c r="AK470" s="98"/>
      <c r="AL470" s="98"/>
      <c r="AM470" s="98"/>
      <c r="AN470" s="98"/>
      <c r="AO470" s="98"/>
    </row>
    <row r="471" spans="20:41" s="13" customFormat="1" x14ac:dyDescent="0.2">
      <c r="T471" s="38"/>
      <c r="Z471" s="47"/>
      <c r="AA471" s="98"/>
      <c r="AB471" s="98"/>
      <c r="AC471" s="98"/>
      <c r="AD471" s="98"/>
      <c r="AE471" s="98"/>
      <c r="AF471" s="98"/>
      <c r="AG471" s="98"/>
      <c r="AH471" s="98"/>
      <c r="AI471" s="98"/>
      <c r="AJ471" s="98"/>
      <c r="AK471" s="98"/>
      <c r="AL471" s="98"/>
      <c r="AM471" s="98"/>
      <c r="AN471" s="98"/>
      <c r="AO471" s="98"/>
    </row>
    <row r="472" spans="20:41" s="13" customFormat="1" x14ac:dyDescent="0.2">
      <c r="T472" s="38"/>
      <c r="Z472" s="47"/>
      <c r="AA472" s="98"/>
      <c r="AB472" s="98"/>
      <c r="AC472" s="98"/>
      <c r="AD472" s="98"/>
      <c r="AE472" s="98"/>
      <c r="AF472" s="98"/>
      <c r="AG472" s="98"/>
      <c r="AH472" s="98"/>
      <c r="AI472" s="98"/>
      <c r="AJ472" s="98"/>
      <c r="AK472" s="98"/>
      <c r="AL472" s="98"/>
      <c r="AM472" s="98"/>
      <c r="AN472" s="98"/>
      <c r="AO472" s="98"/>
    </row>
    <row r="473" spans="20:41" s="13" customFormat="1" x14ac:dyDescent="0.2">
      <c r="T473" s="38"/>
      <c r="Z473" s="47"/>
      <c r="AA473" s="98"/>
      <c r="AB473" s="98"/>
      <c r="AC473" s="98"/>
      <c r="AD473" s="98"/>
      <c r="AE473" s="98"/>
      <c r="AF473" s="98"/>
      <c r="AG473" s="98"/>
      <c r="AH473" s="98"/>
      <c r="AI473" s="98"/>
      <c r="AJ473" s="98"/>
      <c r="AK473" s="98"/>
      <c r="AL473" s="98"/>
      <c r="AM473" s="98"/>
      <c r="AN473" s="98"/>
      <c r="AO473" s="98"/>
    </row>
    <row r="474" spans="20:41" s="13" customFormat="1" x14ac:dyDescent="0.2">
      <c r="T474" s="38"/>
      <c r="Z474" s="47"/>
      <c r="AA474" s="98"/>
      <c r="AB474" s="98"/>
      <c r="AC474" s="98"/>
      <c r="AD474" s="98"/>
      <c r="AE474" s="98"/>
      <c r="AF474" s="98"/>
      <c r="AG474" s="98"/>
      <c r="AH474" s="98"/>
      <c r="AI474" s="98"/>
      <c r="AJ474" s="98"/>
      <c r="AK474" s="98"/>
      <c r="AL474" s="98"/>
      <c r="AM474" s="98"/>
      <c r="AN474" s="98"/>
      <c r="AO474" s="98"/>
    </row>
    <row r="475" spans="20:41" s="13" customFormat="1" x14ac:dyDescent="0.2">
      <c r="T475" s="38"/>
      <c r="Z475" s="47"/>
      <c r="AA475" s="98"/>
      <c r="AB475" s="98"/>
      <c r="AC475" s="98"/>
      <c r="AD475" s="98"/>
      <c r="AE475" s="98"/>
      <c r="AF475" s="98"/>
      <c r="AG475" s="98"/>
      <c r="AH475" s="98"/>
      <c r="AI475" s="98"/>
      <c r="AJ475" s="98"/>
      <c r="AK475" s="98"/>
      <c r="AL475" s="98"/>
      <c r="AM475" s="98"/>
      <c r="AN475" s="98"/>
      <c r="AO475" s="98"/>
    </row>
    <row r="476" spans="20:41" s="13" customFormat="1" x14ac:dyDescent="0.2">
      <c r="T476" s="38"/>
      <c r="Z476" s="47"/>
      <c r="AA476" s="98"/>
      <c r="AB476" s="98"/>
      <c r="AC476" s="98"/>
      <c r="AD476" s="98"/>
      <c r="AE476" s="98"/>
      <c r="AF476" s="98"/>
      <c r="AG476" s="98"/>
      <c r="AH476" s="98"/>
      <c r="AI476" s="98"/>
      <c r="AJ476" s="98"/>
      <c r="AK476" s="98"/>
      <c r="AL476" s="98"/>
      <c r="AM476" s="98"/>
      <c r="AN476" s="98"/>
      <c r="AO476" s="98"/>
    </row>
    <row r="477" spans="20:41" s="13" customFormat="1" x14ac:dyDescent="0.2">
      <c r="T477" s="38"/>
      <c r="Z477" s="47"/>
      <c r="AA477" s="98"/>
      <c r="AB477" s="98"/>
      <c r="AC477" s="98"/>
      <c r="AD477" s="98"/>
      <c r="AE477" s="98"/>
      <c r="AF477" s="98"/>
      <c r="AG477" s="98"/>
      <c r="AH477" s="98"/>
      <c r="AI477" s="98"/>
      <c r="AJ477" s="98"/>
      <c r="AK477" s="98"/>
      <c r="AL477" s="98"/>
      <c r="AM477" s="98"/>
      <c r="AN477" s="98"/>
      <c r="AO477" s="98"/>
    </row>
    <row r="478" spans="20:41" s="13" customFormat="1" x14ac:dyDescent="0.2">
      <c r="T478" s="38"/>
      <c r="Z478" s="47"/>
      <c r="AA478" s="98"/>
      <c r="AB478" s="98"/>
      <c r="AC478" s="98"/>
      <c r="AD478" s="98"/>
      <c r="AE478" s="98"/>
      <c r="AF478" s="98"/>
      <c r="AG478" s="98"/>
      <c r="AH478" s="98"/>
      <c r="AI478" s="98"/>
      <c r="AJ478" s="98"/>
      <c r="AK478" s="98"/>
      <c r="AL478" s="98"/>
      <c r="AM478" s="98"/>
      <c r="AN478" s="98"/>
      <c r="AO478" s="98"/>
    </row>
    <row r="479" spans="20:41" s="13" customFormat="1" x14ac:dyDescent="0.2">
      <c r="T479" s="38"/>
      <c r="Z479" s="47"/>
      <c r="AA479" s="98"/>
      <c r="AB479" s="98"/>
      <c r="AC479" s="98"/>
      <c r="AD479" s="98"/>
      <c r="AE479" s="98"/>
      <c r="AF479" s="98"/>
      <c r="AG479" s="98"/>
      <c r="AH479" s="98"/>
      <c r="AI479" s="98"/>
      <c r="AJ479" s="98"/>
      <c r="AK479" s="98"/>
      <c r="AL479" s="98"/>
      <c r="AM479" s="98"/>
      <c r="AN479" s="98"/>
      <c r="AO479" s="98"/>
    </row>
    <row r="480" spans="20:41" s="13" customFormat="1" x14ac:dyDescent="0.2">
      <c r="T480" s="38"/>
      <c r="Z480" s="47"/>
      <c r="AA480" s="98"/>
      <c r="AB480" s="98"/>
      <c r="AC480" s="98"/>
      <c r="AD480" s="98"/>
      <c r="AE480" s="98"/>
      <c r="AF480" s="98"/>
      <c r="AG480" s="98"/>
      <c r="AH480" s="98"/>
      <c r="AI480" s="98"/>
      <c r="AJ480" s="98"/>
      <c r="AK480" s="98"/>
      <c r="AL480" s="98"/>
      <c r="AM480" s="98"/>
      <c r="AN480" s="98"/>
      <c r="AO480" s="98"/>
    </row>
    <row r="481" spans="20:41" s="13" customFormat="1" x14ac:dyDescent="0.2">
      <c r="T481" s="38"/>
      <c r="Z481" s="47"/>
      <c r="AA481" s="98"/>
      <c r="AB481" s="98"/>
      <c r="AC481" s="98"/>
      <c r="AD481" s="98"/>
      <c r="AE481" s="98"/>
      <c r="AF481" s="98"/>
      <c r="AG481" s="98"/>
      <c r="AH481" s="98"/>
      <c r="AI481" s="98"/>
      <c r="AJ481" s="98"/>
      <c r="AK481" s="98"/>
      <c r="AL481" s="98"/>
      <c r="AM481" s="98"/>
      <c r="AN481" s="98"/>
      <c r="AO481" s="98"/>
    </row>
    <row r="482" spans="20:41" s="13" customFormat="1" x14ac:dyDescent="0.2">
      <c r="T482" s="38"/>
      <c r="Z482" s="47"/>
      <c r="AA482" s="98"/>
      <c r="AB482" s="98"/>
      <c r="AC482" s="98"/>
      <c r="AD482" s="98"/>
      <c r="AE482" s="98"/>
      <c r="AF482" s="98"/>
      <c r="AG482" s="98"/>
      <c r="AH482" s="98"/>
      <c r="AI482" s="98"/>
      <c r="AJ482" s="98"/>
      <c r="AK482" s="98"/>
      <c r="AL482" s="98"/>
      <c r="AM482" s="98"/>
      <c r="AN482" s="98"/>
      <c r="AO482" s="98"/>
    </row>
    <row r="483" spans="20:41" s="13" customFormat="1" x14ac:dyDescent="0.2">
      <c r="T483" s="38"/>
      <c r="Z483" s="47"/>
      <c r="AA483" s="98"/>
      <c r="AB483" s="98"/>
      <c r="AC483" s="98"/>
      <c r="AD483" s="98"/>
      <c r="AE483" s="98"/>
      <c r="AF483" s="98"/>
      <c r="AG483" s="98"/>
      <c r="AH483" s="98"/>
      <c r="AI483" s="98"/>
      <c r="AJ483" s="98"/>
      <c r="AK483" s="98"/>
      <c r="AL483" s="98"/>
      <c r="AM483" s="98"/>
      <c r="AN483" s="98"/>
      <c r="AO483" s="98"/>
    </row>
    <row r="484" spans="20:41" s="13" customFormat="1" x14ac:dyDescent="0.2">
      <c r="T484" s="38"/>
      <c r="Z484" s="47"/>
      <c r="AA484" s="98"/>
      <c r="AB484" s="98"/>
      <c r="AC484" s="98"/>
      <c r="AD484" s="98"/>
      <c r="AE484" s="98"/>
      <c r="AF484" s="98"/>
      <c r="AG484" s="98"/>
      <c r="AH484" s="98"/>
      <c r="AI484" s="98"/>
      <c r="AJ484" s="98"/>
      <c r="AK484" s="98"/>
      <c r="AL484" s="98"/>
      <c r="AM484" s="98"/>
      <c r="AN484" s="98"/>
      <c r="AO484" s="98"/>
    </row>
    <row r="485" spans="20:41" s="13" customFormat="1" x14ac:dyDescent="0.2">
      <c r="T485" s="38"/>
      <c r="Z485" s="47"/>
      <c r="AA485" s="98"/>
      <c r="AB485" s="98"/>
      <c r="AC485" s="98"/>
      <c r="AD485" s="98"/>
      <c r="AE485" s="98"/>
      <c r="AF485" s="98"/>
      <c r="AG485" s="98"/>
      <c r="AH485" s="98"/>
      <c r="AI485" s="98"/>
      <c r="AJ485" s="98"/>
      <c r="AK485" s="98"/>
      <c r="AL485" s="98"/>
      <c r="AM485" s="98"/>
      <c r="AN485" s="98"/>
      <c r="AO485" s="98"/>
    </row>
    <row r="486" spans="20:41" s="13" customFormat="1" x14ac:dyDescent="0.2">
      <c r="T486" s="38"/>
      <c r="Z486" s="47"/>
      <c r="AA486" s="98"/>
      <c r="AB486" s="98"/>
      <c r="AC486" s="98"/>
      <c r="AD486" s="98"/>
      <c r="AE486" s="98"/>
      <c r="AF486" s="98"/>
      <c r="AG486" s="98"/>
      <c r="AH486" s="98"/>
      <c r="AI486" s="98"/>
      <c r="AJ486" s="98"/>
      <c r="AK486" s="98"/>
      <c r="AL486" s="98"/>
      <c r="AM486" s="98"/>
      <c r="AN486" s="98"/>
      <c r="AO486" s="98"/>
    </row>
    <row r="487" spans="20:41" s="13" customFormat="1" x14ac:dyDescent="0.2">
      <c r="T487" s="38"/>
      <c r="Z487" s="47"/>
      <c r="AA487" s="98"/>
      <c r="AB487" s="98"/>
      <c r="AC487" s="98"/>
      <c r="AD487" s="98"/>
      <c r="AE487" s="98"/>
      <c r="AF487" s="98"/>
      <c r="AG487" s="98"/>
      <c r="AH487" s="98"/>
      <c r="AI487" s="98"/>
      <c r="AJ487" s="98"/>
      <c r="AK487" s="98"/>
      <c r="AL487" s="98"/>
      <c r="AM487" s="98"/>
      <c r="AN487" s="98"/>
      <c r="AO487" s="98"/>
    </row>
    <row r="488" spans="20:41" s="13" customFormat="1" x14ac:dyDescent="0.2">
      <c r="T488" s="38"/>
      <c r="Z488" s="47"/>
      <c r="AA488" s="98"/>
      <c r="AB488" s="98"/>
      <c r="AC488" s="98"/>
      <c r="AD488" s="98"/>
      <c r="AE488" s="98"/>
      <c r="AF488" s="98"/>
      <c r="AG488" s="98"/>
      <c r="AH488" s="98"/>
      <c r="AI488" s="98"/>
      <c r="AJ488" s="98"/>
      <c r="AK488" s="98"/>
      <c r="AL488" s="98"/>
      <c r="AM488" s="98"/>
      <c r="AN488" s="98"/>
      <c r="AO488" s="98"/>
    </row>
    <row r="489" spans="20:41" s="13" customFormat="1" x14ac:dyDescent="0.2">
      <c r="T489" s="38"/>
      <c r="Z489" s="47"/>
      <c r="AA489" s="98"/>
      <c r="AB489" s="98"/>
      <c r="AC489" s="98"/>
      <c r="AD489" s="98"/>
      <c r="AE489" s="98"/>
      <c r="AF489" s="98"/>
      <c r="AG489" s="98"/>
      <c r="AH489" s="98"/>
      <c r="AI489" s="98"/>
      <c r="AJ489" s="98"/>
      <c r="AK489" s="98"/>
      <c r="AL489" s="98"/>
      <c r="AM489" s="98"/>
      <c r="AN489" s="98"/>
      <c r="AO489" s="98"/>
    </row>
    <row r="490" spans="20:41" s="13" customFormat="1" x14ac:dyDescent="0.2">
      <c r="T490" s="38"/>
      <c r="Z490" s="47"/>
      <c r="AA490" s="98"/>
      <c r="AB490" s="98"/>
      <c r="AC490" s="98"/>
      <c r="AD490" s="98"/>
      <c r="AE490" s="98"/>
      <c r="AF490" s="98"/>
      <c r="AG490" s="98"/>
      <c r="AH490" s="98"/>
      <c r="AI490" s="98"/>
      <c r="AJ490" s="98"/>
      <c r="AK490" s="98"/>
      <c r="AL490" s="98"/>
      <c r="AM490" s="98"/>
      <c r="AN490" s="98"/>
      <c r="AO490" s="98"/>
    </row>
    <row r="491" spans="20:41" s="13" customFormat="1" x14ac:dyDescent="0.2">
      <c r="T491" s="38"/>
      <c r="Z491" s="47"/>
      <c r="AA491" s="98"/>
      <c r="AB491" s="98"/>
      <c r="AC491" s="98"/>
      <c r="AD491" s="98"/>
      <c r="AE491" s="98"/>
      <c r="AF491" s="98"/>
      <c r="AG491" s="98"/>
      <c r="AH491" s="98"/>
      <c r="AI491" s="98"/>
      <c r="AJ491" s="98"/>
      <c r="AK491" s="98"/>
      <c r="AL491" s="98"/>
      <c r="AM491" s="98"/>
      <c r="AN491" s="98"/>
      <c r="AO491" s="98"/>
    </row>
    <row r="492" spans="20:41" s="13" customFormat="1" x14ac:dyDescent="0.2">
      <c r="T492" s="38"/>
      <c r="Z492" s="47"/>
      <c r="AA492" s="98"/>
      <c r="AB492" s="98"/>
      <c r="AC492" s="98"/>
      <c r="AD492" s="98"/>
      <c r="AE492" s="98"/>
      <c r="AF492" s="98"/>
      <c r="AG492" s="98"/>
      <c r="AH492" s="98"/>
      <c r="AI492" s="98"/>
      <c r="AJ492" s="98"/>
      <c r="AK492" s="98"/>
      <c r="AL492" s="98"/>
      <c r="AM492" s="98"/>
      <c r="AN492" s="98"/>
      <c r="AO492" s="98"/>
    </row>
    <row r="493" spans="20:41" s="13" customFormat="1" x14ac:dyDescent="0.2">
      <c r="T493" s="38"/>
      <c r="Z493" s="47"/>
      <c r="AA493" s="98"/>
      <c r="AB493" s="98"/>
      <c r="AC493" s="98"/>
      <c r="AD493" s="98"/>
      <c r="AE493" s="98"/>
      <c r="AF493" s="98"/>
      <c r="AG493" s="98"/>
      <c r="AH493" s="98"/>
      <c r="AI493" s="98"/>
      <c r="AJ493" s="98"/>
      <c r="AK493" s="98"/>
      <c r="AL493" s="98"/>
      <c r="AM493" s="98"/>
      <c r="AN493" s="98"/>
      <c r="AO493" s="98"/>
    </row>
    <row r="494" spans="20:41" s="13" customFormat="1" x14ac:dyDescent="0.2">
      <c r="T494" s="38"/>
      <c r="Z494" s="47"/>
      <c r="AA494" s="98"/>
      <c r="AB494" s="98"/>
      <c r="AC494" s="98"/>
      <c r="AD494" s="98"/>
      <c r="AE494" s="98"/>
      <c r="AF494" s="98"/>
      <c r="AG494" s="98"/>
      <c r="AH494" s="98"/>
      <c r="AI494" s="98"/>
      <c r="AJ494" s="98"/>
      <c r="AK494" s="98"/>
      <c r="AL494" s="98"/>
      <c r="AM494" s="98"/>
      <c r="AN494" s="98"/>
      <c r="AO494" s="98"/>
    </row>
    <row r="495" spans="20:41" s="13" customFormat="1" x14ac:dyDescent="0.2">
      <c r="T495" s="38"/>
      <c r="Z495" s="47"/>
      <c r="AA495" s="98"/>
      <c r="AB495" s="98"/>
      <c r="AC495" s="98"/>
      <c r="AD495" s="98"/>
      <c r="AE495" s="98"/>
      <c r="AF495" s="98"/>
      <c r="AG495" s="98"/>
      <c r="AH495" s="98"/>
      <c r="AI495" s="98"/>
      <c r="AJ495" s="98"/>
      <c r="AK495" s="98"/>
      <c r="AL495" s="98"/>
      <c r="AM495" s="98"/>
      <c r="AN495" s="98"/>
      <c r="AO495" s="98"/>
    </row>
    <row r="496" spans="20:41" s="13" customFormat="1" x14ac:dyDescent="0.2">
      <c r="T496" s="38"/>
      <c r="Z496" s="47"/>
      <c r="AA496" s="98"/>
      <c r="AB496" s="98"/>
      <c r="AC496" s="98"/>
      <c r="AD496" s="98"/>
      <c r="AE496" s="98"/>
      <c r="AF496" s="98"/>
      <c r="AG496" s="98"/>
      <c r="AH496" s="98"/>
      <c r="AI496" s="98"/>
      <c r="AJ496" s="98"/>
      <c r="AK496" s="98"/>
      <c r="AL496" s="98"/>
      <c r="AM496" s="98"/>
      <c r="AN496" s="98"/>
      <c r="AO496" s="98"/>
    </row>
    <row r="497" spans="20:41" s="13" customFormat="1" x14ac:dyDescent="0.2">
      <c r="T497" s="38"/>
      <c r="Z497" s="47"/>
      <c r="AA497" s="98"/>
      <c r="AB497" s="98"/>
      <c r="AC497" s="98"/>
      <c r="AD497" s="98"/>
      <c r="AE497" s="98"/>
      <c r="AF497" s="98"/>
      <c r="AG497" s="98"/>
      <c r="AH497" s="98"/>
      <c r="AI497" s="98"/>
      <c r="AJ497" s="98"/>
      <c r="AK497" s="98"/>
      <c r="AL497" s="98"/>
      <c r="AM497" s="98"/>
      <c r="AN497" s="98"/>
      <c r="AO497" s="98"/>
    </row>
    <row r="498" spans="20:41" s="13" customFormat="1" x14ac:dyDescent="0.2">
      <c r="T498" s="38"/>
      <c r="Z498" s="47"/>
      <c r="AA498" s="98"/>
      <c r="AB498" s="98"/>
      <c r="AC498" s="98"/>
      <c r="AD498" s="98"/>
      <c r="AE498" s="98"/>
      <c r="AF498" s="98"/>
      <c r="AG498" s="98"/>
      <c r="AH498" s="98"/>
      <c r="AI498" s="98"/>
      <c r="AJ498" s="98"/>
      <c r="AK498" s="98"/>
      <c r="AL498" s="98"/>
      <c r="AM498" s="98"/>
      <c r="AN498" s="98"/>
      <c r="AO498" s="98"/>
    </row>
    <row r="499" spans="20:41" s="13" customFormat="1" x14ac:dyDescent="0.2">
      <c r="T499" s="38"/>
      <c r="Z499" s="47"/>
      <c r="AA499" s="98"/>
      <c r="AB499" s="98"/>
      <c r="AC499" s="98"/>
      <c r="AD499" s="98"/>
      <c r="AE499" s="98"/>
      <c r="AF499" s="98"/>
      <c r="AG499" s="98"/>
      <c r="AH499" s="98"/>
      <c r="AI499" s="98"/>
      <c r="AJ499" s="98"/>
      <c r="AK499" s="98"/>
      <c r="AL499" s="98"/>
      <c r="AM499" s="98"/>
      <c r="AN499" s="98"/>
      <c r="AO499" s="98"/>
    </row>
    <row r="500" spans="20:41" s="13" customFormat="1" x14ac:dyDescent="0.2">
      <c r="T500" s="38"/>
      <c r="Z500" s="47"/>
      <c r="AA500" s="98"/>
      <c r="AB500" s="98"/>
      <c r="AC500" s="98"/>
      <c r="AD500" s="98"/>
      <c r="AE500" s="98"/>
      <c r="AF500" s="98"/>
      <c r="AG500" s="98"/>
      <c r="AH500" s="98"/>
      <c r="AI500" s="98"/>
      <c r="AJ500" s="98"/>
      <c r="AK500" s="98"/>
      <c r="AL500" s="98"/>
      <c r="AM500" s="98"/>
      <c r="AN500" s="98"/>
      <c r="AO500" s="98"/>
    </row>
    <row r="501" spans="20:41" s="13" customFormat="1" x14ac:dyDescent="0.2">
      <c r="T501" s="38"/>
      <c r="Z501" s="47"/>
      <c r="AA501" s="98"/>
      <c r="AB501" s="98"/>
      <c r="AC501" s="98"/>
      <c r="AD501" s="98"/>
      <c r="AE501" s="98"/>
      <c r="AF501" s="98"/>
      <c r="AG501" s="98"/>
      <c r="AH501" s="98"/>
      <c r="AI501" s="98"/>
      <c r="AJ501" s="98"/>
      <c r="AK501" s="98"/>
      <c r="AL501" s="98"/>
      <c r="AM501" s="98"/>
      <c r="AN501" s="98"/>
      <c r="AO501" s="98"/>
    </row>
    <row r="502" spans="20:41" s="13" customFormat="1" x14ac:dyDescent="0.2">
      <c r="T502" s="38"/>
      <c r="Z502" s="47"/>
      <c r="AA502" s="98"/>
      <c r="AB502" s="98"/>
      <c r="AC502" s="98"/>
      <c r="AD502" s="98"/>
      <c r="AE502" s="98"/>
      <c r="AF502" s="98"/>
      <c r="AG502" s="98"/>
      <c r="AH502" s="98"/>
      <c r="AI502" s="98"/>
      <c r="AJ502" s="98"/>
      <c r="AK502" s="98"/>
      <c r="AL502" s="98"/>
      <c r="AM502" s="98"/>
      <c r="AN502" s="98"/>
      <c r="AO502" s="98"/>
    </row>
    <row r="503" spans="20:41" s="13" customFormat="1" x14ac:dyDescent="0.2">
      <c r="T503" s="38"/>
      <c r="Z503" s="47"/>
      <c r="AA503" s="98"/>
      <c r="AB503" s="98"/>
      <c r="AC503" s="98"/>
      <c r="AD503" s="98"/>
      <c r="AE503" s="98"/>
      <c r="AF503" s="98"/>
      <c r="AG503" s="98"/>
      <c r="AH503" s="98"/>
      <c r="AI503" s="98"/>
      <c r="AJ503" s="98"/>
      <c r="AK503" s="98"/>
      <c r="AL503" s="98"/>
      <c r="AM503" s="98"/>
      <c r="AN503" s="98"/>
      <c r="AO503" s="98"/>
    </row>
    <row r="504" spans="20:41" s="13" customFormat="1" x14ac:dyDescent="0.2">
      <c r="T504" s="38"/>
      <c r="Z504" s="47"/>
      <c r="AA504" s="98"/>
      <c r="AB504" s="98"/>
      <c r="AC504" s="98"/>
      <c r="AD504" s="98"/>
      <c r="AE504" s="98"/>
      <c r="AF504" s="98"/>
      <c r="AG504" s="98"/>
      <c r="AH504" s="98"/>
      <c r="AI504" s="98"/>
      <c r="AJ504" s="98"/>
      <c r="AK504" s="98"/>
      <c r="AL504" s="98"/>
      <c r="AM504" s="98"/>
      <c r="AN504" s="98"/>
      <c r="AO504" s="98"/>
    </row>
    <row r="505" spans="20:41" s="13" customFormat="1" x14ac:dyDescent="0.2">
      <c r="T505" s="38"/>
      <c r="Z505" s="47"/>
      <c r="AA505" s="98"/>
      <c r="AB505" s="98"/>
      <c r="AC505" s="98"/>
      <c r="AD505" s="98"/>
      <c r="AE505" s="98"/>
      <c r="AF505" s="98"/>
      <c r="AG505" s="98"/>
      <c r="AH505" s="98"/>
      <c r="AI505" s="98"/>
      <c r="AJ505" s="98"/>
      <c r="AK505" s="98"/>
      <c r="AL505" s="98"/>
      <c r="AM505" s="98"/>
      <c r="AN505" s="98"/>
      <c r="AO505" s="98"/>
    </row>
    <row r="506" spans="20:41" s="13" customFormat="1" x14ac:dyDescent="0.2">
      <c r="T506" s="38"/>
      <c r="Z506" s="47"/>
      <c r="AA506" s="98"/>
      <c r="AB506" s="98"/>
      <c r="AC506" s="98"/>
      <c r="AD506" s="98"/>
      <c r="AE506" s="98"/>
      <c r="AF506" s="98"/>
      <c r="AG506" s="98"/>
      <c r="AH506" s="98"/>
      <c r="AI506" s="98"/>
      <c r="AJ506" s="98"/>
      <c r="AK506" s="98"/>
      <c r="AL506" s="98"/>
      <c r="AM506" s="98"/>
      <c r="AN506" s="98"/>
      <c r="AO506" s="98"/>
    </row>
    <row r="507" spans="20:41" s="13" customFormat="1" x14ac:dyDescent="0.2">
      <c r="T507" s="38"/>
      <c r="Z507" s="47"/>
      <c r="AA507" s="98"/>
      <c r="AB507" s="98"/>
      <c r="AC507" s="98"/>
      <c r="AD507" s="98"/>
      <c r="AE507" s="98"/>
      <c r="AF507" s="98"/>
      <c r="AG507" s="98"/>
      <c r="AH507" s="98"/>
      <c r="AI507" s="98"/>
      <c r="AJ507" s="98"/>
      <c r="AK507" s="98"/>
      <c r="AL507" s="98"/>
      <c r="AM507" s="98"/>
      <c r="AN507" s="98"/>
      <c r="AO507" s="98"/>
    </row>
    <row r="508" spans="20:41" s="13" customFormat="1" x14ac:dyDescent="0.2">
      <c r="T508" s="38"/>
      <c r="Z508" s="47"/>
      <c r="AA508" s="98"/>
      <c r="AB508" s="98"/>
      <c r="AC508" s="98"/>
      <c r="AD508" s="98"/>
      <c r="AE508" s="98"/>
      <c r="AF508" s="98"/>
      <c r="AG508" s="98"/>
      <c r="AH508" s="98"/>
      <c r="AI508" s="98"/>
      <c r="AJ508" s="98"/>
      <c r="AK508" s="98"/>
      <c r="AL508" s="98"/>
      <c r="AM508" s="98"/>
      <c r="AN508" s="98"/>
      <c r="AO508" s="98"/>
    </row>
    <row r="509" spans="20:41" s="13" customFormat="1" x14ac:dyDescent="0.2">
      <c r="T509" s="38"/>
      <c r="Z509" s="47"/>
      <c r="AA509" s="98"/>
      <c r="AB509" s="98"/>
      <c r="AC509" s="98"/>
      <c r="AD509" s="98"/>
      <c r="AE509" s="98"/>
      <c r="AF509" s="98"/>
      <c r="AG509" s="98"/>
      <c r="AH509" s="98"/>
      <c r="AI509" s="98"/>
      <c r="AJ509" s="98"/>
      <c r="AK509" s="98"/>
      <c r="AL509" s="98"/>
      <c r="AM509" s="98"/>
      <c r="AN509" s="98"/>
      <c r="AO509" s="98"/>
    </row>
    <row r="510" spans="20:41" s="13" customFormat="1" x14ac:dyDescent="0.2">
      <c r="T510" s="38"/>
      <c r="Z510" s="47"/>
      <c r="AA510" s="98"/>
      <c r="AB510" s="98"/>
      <c r="AC510" s="98"/>
      <c r="AD510" s="98"/>
      <c r="AE510" s="98"/>
      <c r="AF510" s="98"/>
      <c r="AG510" s="98"/>
      <c r="AH510" s="98"/>
      <c r="AI510" s="98"/>
      <c r="AJ510" s="98"/>
      <c r="AK510" s="98"/>
      <c r="AL510" s="98"/>
      <c r="AM510" s="98"/>
      <c r="AN510" s="98"/>
      <c r="AO510" s="98"/>
    </row>
    <row r="511" spans="20:41" s="13" customFormat="1" x14ac:dyDescent="0.2">
      <c r="T511" s="38"/>
      <c r="Z511" s="47"/>
      <c r="AA511" s="98"/>
      <c r="AB511" s="98"/>
      <c r="AC511" s="98"/>
      <c r="AD511" s="98"/>
      <c r="AE511" s="98"/>
      <c r="AF511" s="98"/>
      <c r="AG511" s="98"/>
      <c r="AH511" s="98"/>
      <c r="AI511" s="98"/>
      <c r="AJ511" s="98"/>
      <c r="AK511" s="98"/>
      <c r="AL511" s="98"/>
      <c r="AM511" s="98"/>
      <c r="AN511" s="98"/>
      <c r="AO511" s="98"/>
    </row>
    <row r="512" spans="20:41" s="13" customFormat="1" x14ac:dyDescent="0.2">
      <c r="T512" s="38"/>
      <c r="Z512" s="47"/>
      <c r="AA512" s="98"/>
      <c r="AB512" s="98"/>
      <c r="AC512" s="98"/>
      <c r="AD512" s="98"/>
      <c r="AE512" s="98"/>
      <c r="AF512" s="98"/>
      <c r="AG512" s="98"/>
      <c r="AH512" s="98"/>
      <c r="AI512" s="98"/>
      <c r="AJ512" s="98"/>
      <c r="AK512" s="98"/>
      <c r="AL512" s="98"/>
      <c r="AM512" s="98"/>
      <c r="AN512" s="98"/>
      <c r="AO512" s="98"/>
    </row>
    <row r="513" spans="20:41" s="13" customFormat="1" x14ac:dyDescent="0.2">
      <c r="T513" s="38"/>
      <c r="Z513" s="47"/>
      <c r="AA513" s="98"/>
      <c r="AB513" s="98"/>
      <c r="AC513" s="98"/>
      <c r="AD513" s="98"/>
      <c r="AE513" s="98"/>
      <c r="AF513" s="98"/>
      <c r="AG513" s="98"/>
      <c r="AH513" s="98"/>
      <c r="AI513" s="98"/>
      <c r="AJ513" s="98"/>
      <c r="AK513" s="98"/>
      <c r="AL513" s="98"/>
      <c r="AM513" s="98"/>
      <c r="AN513" s="98"/>
      <c r="AO513" s="98"/>
    </row>
    <row r="514" spans="20:41" s="13" customFormat="1" x14ac:dyDescent="0.2">
      <c r="T514" s="38"/>
      <c r="Z514" s="47"/>
      <c r="AA514" s="98"/>
      <c r="AB514" s="98"/>
      <c r="AC514" s="98"/>
      <c r="AD514" s="98"/>
      <c r="AE514" s="98"/>
      <c r="AF514" s="98"/>
      <c r="AG514" s="98"/>
      <c r="AH514" s="98"/>
      <c r="AI514" s="98"/>
      <c r="AJ514" s="98"/>
      <c r="AK514" s="98"/>
      <c r="AL514" s="98"/>
      <c r="AM514" s="98"/>
      <c r="AN514" s="98"/>
      <c r="AO514" s="98"/>
    </row>
    <row r="515" spans="20:41" s="13" customFormat="1" x14ac:dyDescent="0.2">
      <c r="T515" s="38"/>
      <c r="Z515" s="47"/>
      <c r="AA515" s="98"/>
      <c r="AB515" s="98"/>
      <c r="AC515" s="98"/>
      <c r="AD515" s="98"/>
      <c r="AE515" s="98"/>
      <c r="AF515" s="98"/>
      <c r="AG515" s="98"/>
      <c r="AH515" s="98"/>
      <c r="AI515" s="98"/>
      <c r="AJ515" s="98"/>
      <c r="AK515" s="98"/>
      <c r="AL515" s="98"/>
      <c r="AM515" s="98"/>
      <c r="AN515" s="98"/>
      <c r="AO515" s="98"/>
    </row>
    <row r="516" spans="20:41" s="13" customFormat="1" x14ac:dyDescent="0.2">
      <c r="T516" s="38"/>
      <c r="Z516" s="47"/>
      <c r="AA516" s="98"/>
      <c r="AB516" s="98"/>
      <c r="AC516" s="98"/>
      <c r="AD516" s="98"/>
      <c r="AE516" s="98"/>
      <c r="AF516" s="98"/>
      <c r="AG516" s="98"/>
      <c r="AH516" s="98"/>
      <c r="AI516" s="98"/>
      <c r="AJ516" s="98"/>
      <c r="AK516" s="98"/>
      <c r="AL516" s="98"/>
      <c r="AM516" s="98"/>
      <c r="AN516" s="98"/>
      <c r="AO516" s="98"/>
    </row>
    <row r="517" spans="20:41" s="13" customFormat="1" x14ac:dyDescent="0.2">
      <c r="T517" s="38"/>
      <c r="Z517" s="47"/>
      <c r="AA517" s="98"/>
      <c r="AB517" s="98"/>
      <c r="AC517" s="98"/>
      <c r="AD517" s="98"/>
      <c r="AE517" s="98"/>
      <c r="AF517" s="98"/>
      <c r="AG517" s="98"/>
      <c r="AH517" s="98"/>
      <c r="AI517" s="98"/>
      <c r="AJ517" s="98"/>
      <c r="AK517" s="98"/>
      <c r="AL517" s="98"/>
      <c r="AM517" s="98"/>
      <c r="AN517" s="98"/>
      <c r="AO517" s="98"/>
    </row>
    <row r="518" spans="20:41" s="13" customFormat="1" x14ac:dyDescent="0.2">
      <c r="T518" s="38"/>
      <c r="Z518" s="47"/>
      <c r="AA518" s="98"/>
      <c r="AB518" s="98"/>
      <c r="AC518" s="98"/>
      <c r="AD518" s="98"/>
      <c r="AE518" s="98"/>
      <c r="AF518" s="98"/>
      <c r="AG518" s="98"/>
      <c r="AH518" s="98"/>
      <c r="AI518" s="98"/>
      <c r="AJ518" s="98"/>
      <c r="AK518" s="98"/>
      <c r="AL518" s="98"/>
      <c r="AM518" s="98"/>
      <c r="AN518" s="98"/>
      <c r="AO518" s="98"/>
    </row>
    <row r="519" spans="20:41" s="13" customFormat="1" x14ac:dyDescent="0.2">
      <c r="T519" s="38"/>
      <c r="Z519" s="47"/>
      <c r="AA519" s="98"/>
      <c r="AB519" s="98"/>
      <c r="AC519" s="98"/>
      <c r="AD519" s="98"/>
      <c r="AE519" s="98"/>
      <c r="AF519" s="98"/>
      <c r="AG519" s="98"/>
      <c r="AH519" s="98"/>
      <c r="AI519" s="98"/>
      <c r="AJ519" s="98"/>
      <c r="AK519" s="98"/>
      <c r="AL519" s="98"/>
      <c r="AM519" s="98"/>
      <c r="AN519" s="98"/>
      <c r="AO519" s="98"/>
    </row>
    <row r="520" spans="20:41" s="13" customFormat="1" x14ac:dyDescent="0.2">
      <c r="T520" s="38"/>
      <c r="Z520" s="47"/>
      <c r="AA520" s="98"/>
      <c r="AB520" s="98"/>
      <c r="AC520" s="98"/>
      <c r="AD520" s="98"/>
      <c r="AE520" s="98"/>
      <c r="AF520" s="98"/>
      <c r="AG520" s="98"/>
      <c r="AH520" s="98"/>
      <c r="AI520" s="98"/>
      <c r="AJ520" s="98"/>
      <c r="AK520" s="98"/>
      <c r="AL520" s="98"/>
      <c r="AM520" s="98"/>
      <c r="AN520" s="98"/>
      <c r="AO520" s="98"/>
    </row>
    <row r="521" spans="20:41" s="13" customFormat="1" x14ac:dyDescent="0.2">
      <c r="T521" s="38"/>
      <c r="Z521" s="47"/>
      <c r="AA521" s="98"/>
      <c r="AB521" s="98"/>
      <c r="AC521" s="98"/>
      <c r="AD521" s="98"/>
      <c r="AE521" s="98"/>
      <c r="AF521" s="98"/>
      <c r="AG521" s="98"/>
      <c r="AH521" s="98"/>
      <c r="AI521" s="98"/>
      <c r="AJ521" s="98"/>
      <c r="AK521" s="98"/>
      <c r="AL521" s="98"/>
      <c r="AM521" s="98"/>
      <c r="AN521" s="98"/>
      <c r="AO521" s="98"/>
    </row>
    <row r="522" spans="20:41" s="13" customFormat="1" x14ac:dyDescent="0.2">
      <c r="T522" s="38"/>
      <c r="Z522" s="47"/>
      <c r="AA522" s="98"/>
      <c r="AB522" s="98"/>
      <c r="AC522" s="98"/>
      <c r="AD522" s="98"/>
      <c r="AE522" s="98"/>
      <c r="AF522" s="98"/>
      <c r="AG522" s="98"/>
      <c r="AH522" s="98"/>
      <c r="AI522" s="98"/>
      <c r="AJ522" s="98"/>
      <c r="AK522" s="98"/>
      <c r="AL522" s="98"/>
      <c r="AM522" s="98"/>
      <c r="AN522" s="98"/>
      <c r="AO522" s="98"/>
    </row>
    <row r="523" spans="20:41" s="13" customFormat="1" x14ac:dyDescent="0.2">
      <c r="T523" s="38"/>
      <c r="Z523" s="47"/>
      <c r="AA523" s="98"/>
      <c r="AB523" s="98"/>
      <c r="AC523" s="98"/>
      <c r="AD523" s="98"/>
      <c r="AE523" s="98"/>
      <c r="AF523" s="98"/>
      <c r="AG523" s="98"/>
      <c r="AH523" s="98"/>
      <c r="AI523" s="98"/>
      <c r="AJ523" s="98"/>
      <c r="AK523" s="98"/>
      <c r="AL523" s="98"/>
      <c r="AM523" s="98"/>
      <c r="AN523" s="98"/>
      <c r="AO523" s="98"/>
    </row>
    <row r="524" spans="20:41" s="13" customFormat="1" x14ac:dyDescent="0.2">
      <c r="T524" s="38"/>
      <c r="Z524" s="47"/>
      <c r="AA524" s="98"/>
      <c r="AB524" s="98"/>
      <c r="AC524" s="98"/>
      <c r="AD524" s="98"/>
      <c r="AE524" s="98"/>
      <c r="AF524" s="98"/>
      <c r="AG524" s="98"/>
      <c r="AH524" s="98"/>
      <c r="AI524" s="98"/>
      <c r="AJ524" s="98"/>
      <c r="AK524" s="98"/>
      <c r="AL524" s="98"/>
      <c r="AM524" s="98"/>
      <c r="AN524" s="98"/>
      <c r="AO524" s="98"/>
    </row>
    <row r="525" spans="20:41" s="13" customFormat="1" x14ac:dyDescent="0.2">
      <c r="T525" s="38"/>
      <c r="Z525" s="47"/>
      <c r="AA525" s="98"/>
      <c r="AB525" s="98"/>
      <c r="AC525" s="98"/>
      <c r="AD525" s="98"/>
      <c r="AE525" s="98"/>
      <c r="AF525" s="98"/>
      <c r="AG525" s="98"/>
      <c r="AH525" s="98"/>
      <c r="AI525" s="98"/>
      <c r="AJ525" s="98"/>
      <c r="AK525" s="98"/>
      <c r="AL525" s="98"/>
      <c r="AM525" s="98"/>
      <c r="AN525" s="98"/>
      <c r="AO525" s="98"/>
    </row>
    <row r="526" spans="20:41" s="13" customFormat="1" x14ac:dyDescent="0.2">
      <c r="T526" s="38"/>
      <c r="Z526" s="47"/>
      <c r="AA526" s="98"/>
      <c r="AB526" s="98"/>
      <c r="AC526" s="98"/>
      <c r="AD526" s="98"/>
      <c r="AE526" s="98"/>
      <c r="AF526" s="98"/>
      <c r="AG526" s="98"/>
      <c r="AH526" s="98"/>
      <c r="AI526" s="98"/>
      <c r="AJ526" s="98"/>
      <c r="AK526" s="98"/>
      <c r="AL526" s="98"/>
      <c r="AM526" s="98"/>
      <c r="AN526" s="98"/>
      <c r="AO526" s="98"/>
    </row>
    <row r="527" spans="20:41" s="13" customFormat="1" x14ac:dyDescent="0.2">
      <c r="T527" s="38"/>
      <c r="Z527" s="47"/>
      <c r="AA527" s="98"/>
      <c r="AB527" s="98"/>
      <c r="AC527" s="98"/>
      <c r="AD527" s="98"/>
      <c r="AE527" s="98"/>
      <c r="AF527" s="98"/>
      <c r="AG527" s="98"/>
      <c r="AH527" s="98"/>
      <c r="AI527" s="98"/>
      <c r="AJ527" s="98"/>
      <c r="AK527" s="98"/>
      <c r="AL527" s="98"/>
      <c r="AM527" s="98"/>
      <c r="AN527" s="98"/>
      <c r="AO527" s="98"/>
    </row>
    <row r="528" spans="20:41" s="13" customFormat="1" x14ac:dyDescent="0.2">
      <c r="T528" s="38"/>
      <c r="Z528" s="47"/>
      <c r="AA528" s="98"/>
      <c r="AB528" s="98"/>
      <c r="AC528" s="98"/>
      <c r="AD528" s="98"/>
      <c r="AE528" s="98"/>
      <c r="AF528" s="98"/>
      <c r="AG528" s="98"/>
      <c r="AH528" s="98"/>
      <c r="AI528" s="98"/>
      <c r="AJ528" s="98"/>
      <c r="AK528" s="98"/>
      <c r="AL528" s="98"/>
      <c r="AM528" s="98"/>
      <c r="AN528" s="98"/>
      <c r="AO528" s="98"/>
    </row>
    <row r="529" spans="20:41" s="13" customFormat="1" x14ac:dyDescent="0.2">
      <c r="T529" s="38"/>
      <c r="Z529" s="47"/>
      <c r="AA529" s="98"/>
      <c r="AB529" s="98"/>
      <c r="AC529" s="98"/>
      <c r="AD529" s="98"/>
      <c r="AE529" s="98"/>
      <c r="AF529" s="98"/>
      <c r="AG529" s="98"/>
      <c r="AH529" s="98"/>
      <c r="AI529" s="98"/>
      <c r="AJ529" s="98"/>
      <c r="AK529" s="98"/>
      <c r="AL529" s="98"/>
      <c r="AM529" s="98"/>
      <c r="AN529" s="98"/>
      <c r="AO529" s="98"/>
    </row>
    <row r="530" spans="20:41" s="13" customFormat="1" x14ac:dyDescent="0.2">
      <c r="T530" s="38"/>
      <c r="Z530" s="47"/>
      <c r="AA530" s="98"/>
      <c r="AB530" s="98"/>
      <c r="AC530" s="98"/>
      <c r="AD530" s="98"/>
      <c r="AE530" s="98"/>
      <c r="AF530" s="98"/>
      <c r="AG530" s="98"/>
      <c r="AH530" s="98"/>
      <c r="AI530" s="98"/>
      <c r="AJ530" s="98"/>
      <c r="AK530" s="98"/>
      <c r="AL530" s="98"/>
      <c r="AM530" s="98"/>
      <c r="AN530" s="98"/>
      <c r="AO530" s="98"/>
    </row>
    <row r="531" spans="20:41" s="13" customFormat="1" x14ac:dyDescent="0.2">
      <c r="T531" s="38"/>
      <c r="Z531" s="47"/>
      <c r="AA531" s="98"/>
      <c r="AB531" s="98"/>
      <c r="AC531" s="98"/>
      <c r="AD531" s="98"/>
      <c r="AE531" s="98"/>
      <c r="AF531" s="98"/>
      <c r="AG531" s="98"/>
      <c r="AH531" s="98"/>
      <c r="AI531" s="98"/>
      <c r="AJ531" s="98"/>
      <c r="AK531" s="98"/>
      <c r="AL531" s="98"/>
      <c r="AM531" s="98"/>
      <c r="AN531" s="98"/>
      <c r="AO531" s="98"/>
    </row>
    <row r="532" spans="20:41" s="13" customFormat="1" x14ac:dyDescent="0.2">
      <c r="T532" s="38"/>
      <c r="Z532" s="47"/>
      <c r="AA532" s="98"/>
      <c r="AB532" s="98"/>
      <c r="AC532" s="98"/>
      <c r="AD532" s="98"/>
      <c r="AE532" s="98"/>
      <c r="AF532" s="98"/>
      <c r="AG532" s="98"/>
      <c r="AH532" s="98"/>
      <c r="AI532" s="98"/>
      <c r="AJ532" s="98"/>
      <c r="AK532" s="98"/>
      <c r="AL532" s="98"/>
      <c r="AM532" s="98"/>
      <c r="AN532" s="98"/>
      <c r="AO532" s="98"/>
    </row>
    <row r="533" spans="20:41" s="13" customFormat="1" x14ac:dyDescent="0.2">
      <c r="T533" s="38"/>
      <c r="Z533" s="47"/>
      <c r="AA533" s="98"/>
      <c r="AB533" s="98"/>
      <c r="AC533" s="98"/>
      <c r="AD533" s="98"/>
      <c r="AE533" s="98"/>
      <c r="AF533" s="98"/>
      <c r="AG533" s="98"/>
      <c r="AH533" s="98"/>
      <c r="AI533" s="98"/>
      <c r="AJ533" s="98"/>
      <c r="AK533" s="98"/>
      <c r="AL533" s="98"/>
      <c r="AM533" s="98"/>
      <c r="AN533" s="98"/>
      <c r="AO533" s="98"/>
    </row>
    <row r="534" spans="20:41" s="13" customFormat="1" x14ac:dyDescent="0.2">
      <c r="T534" s="38"/>
      <c r="Z534" s="47"/>
      <c r="AA534" s="98"/>
      <c r="AB534" s="98"/>
      <c r="AC534" s="98"/>
      <c r="AD534" s="98"/>
      <c r="AE534" s="98"/>
      <c r="AF534" s="98"/>
      <c r="AG534" s="98"/>
      <c r="AH534" s="98"/>
      <c r="AI534" s="98"/>
      <c r="AJ534" s="98"/>
      <c r="AK534" s="98"/>
      <c r="AL534" s="98"/>
      <c r="AM534" s="98"/>
      <c r="AN534" s="98"/>
      <c r="AO534" s="98"/>
    </row>
    <row r="535" spans="20:41" s="13" customFormat="1" x14ac:dyDescent="0.2">
      <c r="T535" s="38"/>
      <c r="Z535" s="47"/>
      <c r="AA535" s="98"/>
      <c r="AB535" s="98"/>
      <c r="AC535" s="98"/>
      <c r="AD535" s="98"/>
      <c r="AE535" s="98"/>
      <c r="AF535" s="98"/>
      <c r="AG535" s="98"/>
      <c r="AH535" s="98"/>
      <c r="AI535" s="98"/>
      <c r="AJ535" s="98"/>
      <c r="AK535" s="98"/>
      <c r="AL535" s="98"/>
      <c r="AM535" s="98"/>
      <c r="AN535" s="98"/>
      <c r="AO535" s="98"/>
    </row>
    <row r="536" spans="20:41" s="13" customFormat="1" x14ac:dyDescent="0.2">
      <c r="T536" s="38"/>
      <c r="Z536" s="47"/>
      <c r="AA536" s="98"/>
      <c r="AB536" s="98"/>
      <c r="AC536" s="98"/>
      <c r="AD536" s="98"/>
      <c r="AE536" s="98"/>
      <c r="AF536" s="98"/>
      <c r="AG536" s="98"/>
      <c r="AH536" s="98"/>
      <c r="AI536" s="98"/>
      <c r="AJ536" s="98"/>
      <c r="AK536" s="98"/>
      <c r="AL536" s="98"/>
      <c r="AM536" s="98"/>
      <c r="AN536" s="98"/>
      <c r="AO536" s="98"/>
    </row>
    <row r="537" spans="20:41" s="13" customFormat="1" x14ac:dyDescent="0.2">
      <c r="T537" s="38"/>
      <c r="Z537" s="47"/>
      <c r="AA537" s="98"/>
      <c r="AB537" s="98"/>
      <c r="AC537" s="98"/>
      <c r="AD537" s="98"/>
      <c r="AE537" s="98"/>
      <c r="AF537" s="98"/>
      <c r="AG537" s="98"/>
      <c r="AH537" s="98"/>
      <c r="AI537" s="98"/>
      <c r="AJ537" s="98"/>
      <c r="AK537" s="98"/>
      <c r="AL537" s="98"/>
      <c r="AM537" s="98"/>
      <c r="AN537" s="98"/>
      <c r="AO537" s="98"/>
    </row>
    <row r="538" spans="20:41" s="13" customFormat="1" x14ac:dyDescent="0.2">
      <c r="T538" s="38"/>
      <c r="Z538" s="47"/>
      <c r="AA538" s="98"/>
      <c r="AB538" s="98"/>
      <c r="AC538" s="98"/>
      <c r="AD538" s="98"/>
      <c r="AE538" s="98"/>
      <c r="AF538" s="98"/>
      <c r="AG538" s="98"/>
      <c r="AH538" s="98"/>
      <c r="AI538" s="98"/>
      <c r="AJ538" s="98"/>
      <c r="AK538" s="98"/>
      <c r="AL538" s="98"/>
      <c r="AM538" s="98"/>
      <c r="AN538" s="98"/>
      <c r="AO538" s="98"/>
    </row>
    <row r="539" spans="20:41" s="13" customFormat="1" x14ac:dyDescent="0.2">
      <c r="T539" s="38"/>
      <c r="Z539" s="47"/>
      <c r="AA539" s="98"/>
      <c r="AB539" s="98"/>
      <c r="AC539" s="98"/>
      <c r="AD539" s="98"/>
      <c r="AE539" s="98"/>
      <c r="AF539" s="98"/>
      <c r="AG539" s="98"/>
      <c r="AH539" s="98"/>
      <c r="AI539" s="98"/>
      <c r="AJ539" s="98"/>
      <c r="AK539" s="98"/>
      <c r="AL539" s="98"/>
      <c r="AM539" s="98"/>
      <c r="AN539" s="98"/>
      <c r="AO539" s="98"/>
    </row>
    <row r="540" spans="20:41" s="13" customFormat="1" x14ac:dyDescent="0.2">
      <c r="T540" s="38"/>
      <c r="Z540" s="47"/>
      <c r="AA540" s="98"/>
      <c r="AB540" s="98"/>
      <c r="AC540" s="98"/>
      <c r="AD540" s="98"/>
      <c r="AE540" s="98"/>
      <c r="AF540" s="98"/>
      <c r="AG540" s="98"/>
      <c r="AH540" s="98"/>
      <c r="AI540" s="98"/>
      <c r="AJ540" s="98"/>
      <c r="AK540" s="98"/>
      <c r="AL540" s="98"/>
      <c r="AM540" s="98"/>
      <c r="AN540" s="98"/>
      <c r="AO540" s="98"/>
    </row>
    <row r="541" spans="20:41" s="13" customFormat="1" x14ac:dyDescent="0.2">
      <c r="T541" s="38"/>
      <c r="Z541" s="47"/>
      <c r="AA541" s="98"/>
      <c r="AB541" s="98"/>
      <c r="AC541" s="98"/>
      <c r="AD541" s="98"/>
      <c r="AE541" s="98"/>
      <c r="AF541" s="98"/>
      <c r="AG541" s="98"/>
      <c r="AH541" s="98"/>
      <c r="AI541" s="98"/>
      <c r="AJ541" s="98"/>
      <c r="AK541" s="98"/>
      <c r="AL541" s="98"/>
      <c r="AM541" s="98"/>
      <c r="AN541" s="98"/>
      <c r="AO541" s="98"/>
    </row>
    <row r="542" spans="20:41" s="13" customFormat="1" x14ac:dyDescent="0.2">
      <c r="T542" s="38"/>
      <c r="Z542" s="47"/>
      <c r="AA542" s="98"/>
      <c r="AB542" s="98"/>
      <c r="AC542" s="98"/>
      <c r="AD542" s="98"/>
      <c r="AE542" s="98"/>
      <c r="AF542" s="98"/>
      <c r="AG542" s="98"/>
      <c r="AH542" s="98"/>
      <c r="AI542" s="98"/>
      <c r="AJ542" s="98"/>
      <c r="AK542" s="98"/>
      <c r="AL542" s="98"/>
      <c r="AM542" s="98"/>
      <c r="AN542" s="98"/>
      <c r="AO542" s="98"/>
    </row>
    <row r="543" spans="20:41" s="13" customFormat="1" x14ac:dyDescent="0.2">
      <c r="T543" s="38"/>
      <c r="Z543" s="47"/>
      <c r="AA543" s="98"/>
      <c r="AB543" s="98"/>
      <c r="AC543" s="98"/>
      <c r="AD543" s="98"/>
      <c r="AE543" s="98"/>
      <c r="AF543" s="98"/>
      <c r="AG543" s="98"/>
      <c r="AH543" s="98"/>
      <c r="AI543" s="98"/>
      <c r="AJ543" s="98"/>
      <c r="AK543" s="98"/>
      <c r="AL543" s="98"/>
      <c r="AM543" s="98"/>
      <c r="AN543" s="98"/>
      <c r="AO543" s="98"/>
    </row>
    <row r="544" spans="20:41" s="13" customFormat="1" x14ac:dyDescent="0.2">
      <c r="T544" s="38"/>
      <c r="Z544" s="47"/>
      <c r="AA544" s="98"/>
      <c r="AB544" s="98"/>
      <c r="AC544" s="98"/>
      <c r="AD544" s="98"/>
      <c r="AE544" s="98"/>
      <c r="AF544" s="98"/>
      <c r="AG544" s="98"/>
      <c r="AH544" s="98"/>
      <c r="AI544" s="98"/>
      <c r="AJ544" s="98"/>
      <c r="AK544" s="98"/>
      <c r="AL544" s="98"/>
      <c r="AM544" s="98"/>
      <c r="AN544" s="98"/>
      <c r="AO544" s="98"/>
    </row>
    <row r="545" spans="20:41" s="13" customFormat="1" x14ac:dyDescent="0.2">
      <c r="T545" s="38"/>
      <c r="Z545" s="47"/>
      <c r="AA545" s="98"/>
      <c r="AB545" s="98"/>
      <c r="AC545" s="98"/>
      <c r="AD545" s="98"/>
      <c r="AE545" s="98"/>
      <c r="AF545" s="98"/>
      <c r="AG545" s="98"/>
      <c r="AH545" s="98"/>
      <c r="AI545" s="98"/>
      <c r="AJ545" s="98"/>
      <c r="AK545" s="98"/>
      <c r="AL545" s="98"/>
      <c r="AM545" s="98"/>
      <c r="AN545" s="98"/>
      <c r="AO545" s="98"/>
    </row>
    <row r="546" spans="20:41" s="13" customFormat="1" x14ac:dyDescent="0.2">
      <c r="T546" s="38"/>
      <c r="Z546" s="47"/>
      <c r="AA546" s="98"/>
      <c r="AB546" s="98"/>
      <c r="AC546" s="98"/>
      <c r="AD546" s="98"/>
      <c r="AE546" s="98"/>
      <c r="AF546" s="98"/>
      <c r="AG546" s="98"/>
      <c r="AH546" s="98"/>
      <c r="AI546" s="98"/>
      <c r="AJ546" s="98"/>
      <c r="AK546" s="98"/>
      <c r="AL546" s="98"/>
      <c r="AM546" s="98"/>
      <c r="AN546" s="98"/>
      <c r="AO546" s="98"/>
    </row>
    <row r="547" spans="20:41" s="13" customFormat="1" x14ac:dyDescent="0.2">
      <c r="T547" s="38"/>
      <c r="Z547" s="47"/>
      <c r="AA547" s="98"/>
      <c r="AB547" s="98"/>
      <c r="AC547" s="98"/>
      <c r="AD547" s="98"/>
      <c r="AE547" s="98"/>
      <c r="AF547" s="98"/>
      <c r="AG547" s="98"/>
      <c r="AH547" s="98"/>
      <c r="AI547" s="98"/>
      <c r="AJ547" s="98"/>
      <c r="AK547" s="98"/>
      <c r="AL547" s="98"/>
      <c r="AM547" s="98"/>
      <c r="AN547" s="98"/>
      <c r="AO547" s="98"/>
    </row>
    <row r="548" spans="20:41" s="13" customFormat="1" x14ac:dyDescent="0.2">
      <c r="T548" s="38"/>
      <c r="Z548" s="47"/>
      <c r="AA548" s="98"/>
      <c r="AB548" s="98"/>
      <c r="AC548" s="98"/>
      <c r="AD548" s="98"/>
      <c r="AE548" s="98"/>
      <c r="AF548" s="98"/>
      <c r="AG548" s="98"/>
      <c r="AH548" s="98"/>
      <c r="AI548" s="98"/>
      <c r="AJ548" s="98"/>
      <c r="AK548" s="98"/>
      <c r="AL548" s="98"/>
      <c r="AM548" s="98"/>
      <c r="AN548" s="98"/>
      <c r="AO548" s="98"/>
    </row>
    <row r="549" spans="20:41" s="13" customFormat="1" x14ac:dyDescent="0.2">
      <c r="T549" s="38"/>
      <c r="Z549" s="47"/>
      <c r="AA549" s="98"/>
      <c r="AB549" s="98"/>
      <c r="AC549" s="98"/>
      <c r="AD549" s="98"/>
      <c r="AE549" s="98"/>
      <c r="AF549" s="98"/>
      <c r="AG549" s="98"/>
      <c r="AH549" s="98"/>
      <c r="AI549" s="98"/>
      <c r="AJ549" s="98"/>
      <c r="AK549" s="98"/>
      <c r="AL549" s="98"/>
      <c r="AM549" s="98"/>
      <c r="AN549" s="98"/>
      <c r="AO549" s="98"/>
    </row>
    <row r="550" spans="20:41" s="13" customFormat="1" x14ac:dyDescent="0.2">
      <c r="T550" s="38"/>
      <c r="Z550" s="47"/>
      <c r="AA550" s="98"/>
      <c r="AB550" s="98"/>
      <c r="AC550" s="98"/>
      <c r="AD550" s="98"/>
      <c r="AE550" s="98"/>
      <c r="AF550" s="98"/>
      <c r="AG550" s="98"/>
      <c r="AH550" s="98"/>
      <c r="AI550" s="98"/>
      <c r="AJ550" s="98"/>
      <c r="AK550" s="98"/>
      <c r="AL550" s="98"/>
      <c r="AM550" s="98"/>
      <c r="AN550" s="98"/>
      <c r="AO550" s="98"/>
    </row>
    <row r="551" spans="20:41" s="13" customFormat="1" x14ac:dyDescent="0.2">
      <c r="T551" s="38"/>
      <c r="Z551" s="47"/>
      <c r="AA551" s="98"/>
      <c r="AB551" s="98"/>
      <c r="AC551" s="98"/>
      <c r="AD551" s="98"/>
      <c r="AE551" s="98"/>
      <c r="AF551" s="98"/>
      <c r="AG551" s="98"/>
      <c r="AH551" s="98"/>
      <c r="AI551" s="98"/>
      <c r="AJ551" s="98"/>
      <c r="AK551" s="98"/>
      <c r="AL551" s="98"/>
      <c r="AM551" s="98"/>
      <c r="AN551" s="98"/>
      <c r="AO551" s="98"/>
    </row>
    <row r="552" spans="20:41" s="13" customFormat="1" x14ac:dyDescent="0.2">
      <c r="T552" s="38"/>
      <c r="Z552" s="47"/>
      <c r="AA552" s="98"/>
      <c r="AB552" s="98"/>
      <c r="AC552" s="98"/>
      <c r="AD552" s="98"/>
      <c r="AE552" s="98"/>
      <c r="AF552" s="98"/>
      <c r="AG552" s="98"/>
      <c r="AH552" s="98"/>
      <c r="AI552" s="98"/>
      <c r="AJ552" s="98"/>
      <c r="AK552" s="98"/>
      <c r="AL552" s="98"/>
      <c r="AM552" s="98"/>
      <c r="AN552" s="98"/>
      <c r="AO552" s="98"/>
    </row>
    <row r="553" spans="20:41" s="13" customFormat="1" x14ac:dyDescent="0.2">
      <c r="T553" s="38"/>
      <c r="Z553" s="47"/>
      <c r="AA553" s="98"/>
      <c r="AB553" s="98"/>
      <c r="AC553" s="98"/>
      <c r="AD553" s="98"/>
      <c r="AE553" s="98"/>
      <c r="AF553" s="98"/>
      <c r="AG553" s="98"/>
      <c r="AH553" s="98"/>
      <c r="AI553" s="98"/>
      <c r="AJ553" s="98"/>
      <c r="AK553" s="98"/>
      <c r="AL553" s="98"/>
      <c r="AM553" s="98"/>
      <c r="AN553" s="98"/>
      <c r="AO553" s="98"/>
    </row>
    <row r="554" spans="20:41" s="13" customFormat="1" x14ac:dyDescent="0.2">
      <c r="T554" s="38"/>
      <c r="Z554" s="47"/>
      <c r="AA554" s="98"/>
      <c r="AB554" s="98"/>
      <c r="AC554" s="98"/>
      <c r="AD554" s="98"/>
      <c r="AE554" s="98"/>
      <c r="AF554" s="98"/>
      <c r="AG554" s="98"/>
      <c r="AH554" s="98"/>
      <c r="AI554" s="98"/>
      <c r="AJ554" s="98"/>
      <c r="AK554" s="98"/>
      <c r="AL554" s="98"/>
      <c r="AM554" s="98"/>
      <c r="AN554" s="98"/>
      <c r="AO554" s="98"/>
    </row>
    <row r="555" spans="20:41" s="13" customFormat="1" x14ac:dyDescent="0.2">
      <c r="T555" s="38"/>
      <c r="Z555" s="47"/>
      <c r="AA555" s="98"/>
      <c r="AB555" s="98"/>
      <c r="AC555" s="98"/>
      <c r="AD555" s="98"/>
      <c r="AE555" s="98"/>
      <c r="AF555" s="98"/>
      <c r="AG555" s="98"/>
      <c r="AH555" s="98"/>
      <c r="AI555" s="98"/>
      <c r="AJ555" s="98"/>
      <c r="AK555" s="98"/>
      <c r="AL555" s="98"/>
      <c r="AM555" s="98"/>
      <c r="AN555" s="98"/>
      <c r="AO555" s="98"/>
    </row>
    <row r="556" spans="20:41" s="13" customFormat="1" x14ac:dyDescent="0.2">
      <c r="T556" s="38"/>
      <c r="Z556" s="47"/>
      <c r="AA556" s="98"/>
      <c r="AB556" s="98"/>
      <c r="AC556" s="98"/>
      <c r="AD556" s="98"/>
      <c r="AE556" s="98"/>
      <c r="AF556" s="98"/>
      <c r="AG556" s="98"/>
      <c r="AH556" s="98"/>
      <c r="AI556" s="98"/>
      <c r="AJ556" s="98"/>
      <c r="AK556" s="98"/>
      <c r="AL556" s="98"/>
      <c r="AM556" s="98"/>
      <c r="AN556" s="98"/>
      <c r="AO556" s="98"/>
    </row>
    <row r="557" spans="20:41" s="13" customFormat="1" x14ac:dyDescent="0.2">
      <c r="T557" s="38"/>
      <c r="Z557" s="47"/>
      <c r="AA557" s="98"/>
      <c r="AB557" s="98"/>
      <c r="AC557" s="98"/>
      <c r="AD557" s="98"/>
      <c r="AE557" s="98"/>
      <c r="AF557" s="98"/>
      <c r="AG557" s="98"/>
      <c r="AH557" s="98"/>
      <c r="AI557" s="98"/>
      <c r="AJ557" s="98"/>
      <c r="AK557" s="98"/>
      <c r="AL557" s="98"/>
      <c r="AM557" s="98"/>
      <c r="AN557" s="98"/>
      <c r="AO557" s="98"/>
    </row>
    <row r="558" spans="20:41" s="13" customFormat="1" x14ac:dyDescent="0.2">
      <c r="T558" s="38"/>
      <c r="Z558" s="47"/>
      <c r="AA558" s="98"/>
      <c r="AB558" s="98"/>
      <c r="AC558" s="98"/>
      <c r="AD558" s="98"/>
      <c r="AE558" s="98"/>
      <c r="AF558" s="98"/>
      <c r="AG558" s="98"/>
      <c r="AH558" s="98"/>
      <c r="AI558" s="98"/>
      <c r="AJ558" s="98"/>
      <c r="AK558" s="98"/>
      <c r="AL558" s="98"/>
      <c r="AM558" s="98"/>
      <c r="AN558" s="98"/>
      <c r="AO558" s="98"/>
    </row>
    <row r="559" spans="20:41" s="13" customFormat="1" x14ac:dyDescent="0.2">
      <c r="T559" s="38"/>
      <c r="Z559" s="47"/>
      <c r="AA559" s="98"/>
      <c r="AB559" s="98"/>
      <c r="AC559" s="98"/>
      <c r="AD559" s="98"/>
      <c r="AE559" s="98"/>
      <c r="AF559" s="98"/>
      <c r="AG559" s="98"/>
      <c r="AH559" s="98"/>
      <c r="AI559" s="98"/>
      <c r="AJ559" s="98"/>
      <c r="AK559" s="98"/>
      <c r="AL559" s="98"/>
      <c r="AM559" s="98"/>
      <c r="AN559" s="98"/>
      <c r="AO559" s="98"/>
    </row>
    <row r="560" spans="20:41" s="13" customFormat="1" x14ac:dyDescent="0.2">
      <c r="T560" s="38"/>
      <c r="Z560" s="47"/>
      <c r="AA560" s="98"/>
      <c r="AB560" s="98"/>
      <c r="AC560" s="98"/>
      <c r="AD560" s="98"/>
      <c r="AE560" s="98"/>
      <c r="AF560" s="98"/>
      <c r="AG560" s="98"/>
      <c r="AH560" s="98"/>
      <c r="AI560" s="98"/>
      <c r="AJ560" s="98"/>
      <c r="AK560" s="98"/>
      <c r="AL560" s="98"/>
      <c r="AM560" s="98"/>
      <c r="AN560" s="98"/>
      <c r="AO560" s="98"/>
    </row>
    <row r="561" spans="20:41" s="13" customFormat="1" x14ac:dyDescent="0.2">
      <c r="T561" s="38"/>
      <c r="Z561" s="47"/>
      <c r="AA561" s="98"/>
      <c r="AB561" s="98"/>
      <c r="AC561" s="98"/>
      <c r="AD561" s="98"/>
      <c r="AE561" s="98"/>
      <c r="AF561" s="98"/>
      <c r="AG561" s="98"/>
      <c r="AH561" s="98"/>
      <c r="AI561" s="98"/>
      <c r="AJ561" s="98"/>
      <c r="AK561" s="98"/>
      <c r="AL561" s="98"/>
      <c r="AM561" s="98"/>
      <c r="AN561" s="98"/>
      <c r="AO561" s="98"/>
    </row>
    <row r="562" spans="20:41" s="13" customFormat="1" x14ac:dyDescent="0.2">
      <c r="T562" s="38"/>
      <c r="Z562" s="47"/>
      <c r="AA562" s="98"/>
      <c r="AB562" s="98"/>
      <c r="AC562" s="98"/>
      <c r="AD562" s="98"/>
      <c r="AE562" s="98"/>
      <c r="AF562" s="98"/>
      <c r="AG562" s="98"/>
      <c r="AH562" s="98"/>
      <c r="AI562" s="98"/>
      <c r="AJ562" s="98"/>
      <c r="AK562" s="98"/>
      <c r="AL562" s="98"/>
      <c r="AM562" s="98"/>
      <c r="AN562" s="98"/>
      <c r="AO562" s="98"/>
    </row>
    <row r="563" spans="20:41" s="13" customFormat="1" x14ac:dyDescent="0.2">
      <c r="T563" s="38"/>
      <c r="Z563" s="47"/>
      <c r="AA563" s="98"/>
      <c r="AB563" s="98"/>
      <c r="AC563" s="98"/>
      <c r="AD563" s="98"/>
      <c r="AE563" s="98"/>
      <c r="AF563" s="98"/>
      <c r="AG563" s="98"/>
      <c r="AH563" s="98"/>
      <c r="AI563" s="98"/>
      <c r="AJ563" s="98"/>
      <c r="AK563" s="98"/>
      <c r="AL563" s="98"/>
      <c r="AM563" s="98"/>
      <c r="AN563" s="98"/>
      <c r="AO563" s="98"/>
    </row>
    <row r="564" spans="20:41" s="13" customFormat="1" x14ac:dyDescent="0.2">
      <c r="T564" s="38"/>
      <c r="Z564" s="47"/>
      <c r="AA564" s="98"/>
      <c r="AB564" s="98"/>
      <c r="AC564" s="98"/>
      <c r="AD564" s="98"/>
      <c r="AE564" s="98"/>
      <c r="AF564" s="98"/>
      <c r="AG564" s="98"/>
      <c r="AH564" s="98"/>
      <c r="AI564" s="98"/>
      <c r="AJ564" s="98"/>
      <c r="AK564" s="98"/>
      <c r="AL564" s="98"/>
      <c r="AM564" s="98"/>
      <c r="AN564" s="98"/>
      <c r="AO564" s="98"/>
    </row>
    <row r="565" spans="20:41" s="13" customFormat="1" x14ac:dyDescent="0.2">
      <c r="T565" s="38"/>
      <c r="Z565" s="47"/>
      <c r="AA565" s="98"/>
      <c r="AB565" s="98"/>
      <c r="AC565" s="98"/>
      <c r="AD565" s="98"/>
      <c r="AE565" s="98"/>
      <c r="AF565" s="98"/>
      <c r="AG565" s="98"/>
      <c r="AH565" s="98"/>
      <c r="AI565" s="98"/>
      <c r="AJ565" s="98"/>
      <c r="AK565" s="98"/>
      <c r="AL565" s="98"/>
      <c r="AM565" s="98"/>
      <c r="AN565" s="98"/>
      <c r="AO565" s="98"/>
    </row>
    <row r="566" spans="20:41" s="13" customFormat="1" x14ac:dyDescent="0.2">
      <c r="T566" s="38"/>
      <c r="Z566" s="47"/>
      <c r="AA566" s="98"/>
      <c r="AB566" s="98"/>
      <c r="AC566" s="98"/>
      <c r="AD566" s="98"/>
      <c r="AE566" s="98"/>
      <c r="AF566" s="98"/>
      <c r="AG566" s="98"/>
      <c r="AH566" s="98"/>
      <c r="AI566" s="98"/>
      <c r="AJ566" s="98"/>
      <c r="AK566" s="98"/>
      <c r="AL566" s="98"/>
      <c r="AM566" s="98"/>
      <c r="AN566" s="98"/>
      <c r="AO566" s="98"/>
    </row>
    <row r="567" spans="20:41" s="13" customFormat="1" x14ac:dyDescent="0.2">
      <c r="T567" s="38"/>
      <c r="Z567" s="47"/>
      <c r="AA567" s="98"/>
      <c r="AB567" s="98"/>
      <c r="AC567" s="98"/>
      <c r="AD567" s="98"/>
      <c r="AE567" s="98"/>
      <c r="AF567" s="98"/>
      <c r="AG567" s="98"/>
      <c r="AH567" s="98"/>
      <c r="AI567" s="98"/>
      <c r="AJ567" s="98"/>
      <c r="AK567" s="98"/>
      <c r="AL567" s="98"/>
      <c r="AM567" s="98"/>
      <c r="AN567" s="98"/>
      <c r="AO567" s="98"/>
    </row>
    <row r="568" spans="20:41" s="13" customFormat="1" x14ac:dyDescent="0.2">
      <c r="T568" s="38"/>
      <c r="Z568" s="47"/>
      <c r="AA568" s="98"/>
      <c r="AB568" s="98"/>
      <c r="AC568" s="98"/>
      <c r="AD568" s="98"/>
      <c r="AE568" s="98"/>
      <c r="AF568" s="98"/>
      <c r="AG568" s="98"/>
      <c r="AH568" s="98"/>
      <c r="AI568" s="98"/>
      <c r="AJ568" s="98"/>
      <c r="AK568" s="98"/>
      <c r="AL568" s="98"/>
      <c r="AM568" s="98"/>
      <c r="AN568" s="98"/>
      <c r="AO568" s="98"/>
    </row>
    <row r="569" spans="20:41" s="13" customFormat="1" x14ac:dyDescent="0.2">
      <c r="T569" s="38"/>
      <c r="Z569" s="47"/>
      <c r="AA569" s="98"/>
      <c r="AB569" s="98"/>
      <c r="AC569" s="98"/>
      <c r="AD569" s="98"/>
      <c r="AE569" s="98"/>
      <c r="AF569" s="98"/>
      <c r="AG569" s="98"/>
      <c r="AH569" s="98"/>
      <c r="AI569" s="98"/>
      <c r="AJ569" s="98"/>
      <c r="AK569" s="98"/>
      <c r="AL569" s="98"/>
      <c r="AM569" s="98"/>
      <c r="AN569" s="98"/>
      <c r="AO569" s="98"/>
    </row>
    <row r="570" spans="20:41" s="13" customFormat="1" x14ac:dyDescent="0.2">
      <c r="T570" s="38"/>
      <c r="Z570" s="47"/>
      <c r="AA570" s="98"/>
      <c r="AB570" s="98"/>
      <c r="AC570" s="98"/>
      <c r="AD570" s="98"/>
      <c r="AE570" s="98"/>
      <c r="AF570" s="98"/>
      <c r="AG570" s="98"/>
      <c r="AH570" s="98"/>
      <c r="AI570" s="98"/>
      <c r="AJ570" s="98"/>
      <c r="AK570" s="98"/>
      <c r="AL570" s="98"/>
      <c r="AM570" s="98"/>
      <c r="AN570" s="98"/>
      <c r="AO570" s="98"/>
    </row>
    <row r="571" spans="20:41" s="13" customFormat="1" x14ac:dyDescent="0.2">
      <c r="T571" s="38"/>
      <c r="Z571" s="47"/>
      <c r="AA571" s="98"/>
      <c r="AB571" s="98"/>
      <c r="AC571" s="98"/>
      <c r="AD571" s="98"/>
      <c r="AE571" s="98"/>
      <c r="AF571" s="98"/>
      <c r="AG571" s="98"/>
      <c r="AH571" s="98"/>
      <c r="AI571" s="98"/>
      <c r="AJ571" s="98"/>
      <c r="AK571" s="98"/>
      <c r="AL571" s="98"/>
      <c r="AM571" s="98"/>
      <c r="AN571" s="98"/>
      <c r="AO571" s="98"/>
    </row>
    <row r="572" spans="20:41" s="13" customFormat="1" x14ac:dyDescent="0.2">
      <c r="T572" s="38"/>
      <c r="Z572" s="47"/>
      <c r="AA572" s="98"/>
      <c r="AB572" s="98"/>
      <c r="AC572" s="98"/>
      <c r="AD572" s="98"/>
      <c r="AE572" s="98"/>
      <c r="AF572" s="98"/>
      <c r="AG572" s="98"/>
      <c r="AH572" s="98"/>
      <c r="AI572" s="98"/>
      <c r="AJ572" s="98"/>
      <c r="AK572" s="98"/>
      <c r="AL572" s="98"/>
      <c r="AM572" s="98"/>
      <c r="AN572" s="98"/>
      <c r="AO572" s="98"/>
    </row>
    <row r="573" spans="20:41" s="13" customFormat="1" x14ac:dyDescent="0.2">
      <c r="T573" s="38"/>
      <c r="Z573" s="47"/>
      <c r="AA573" s="98"/>
      <c r="AB573" s="98"/>
      <c r="AC573" s="98"/>
      <c r="AD573" s="98"/>
      <c r="AE573" s="98"/>
      <c r="AF573" s="98"/>
      <c r="AG573" s="98"/>
      <c r="AH573" s="98"/>
      <c r="AI573" s="98"/>
      <c r="AJ573" s="98"/>
      <c r="AK573" s="98"/>
      <c r="AL573" s="98"/>
      <c r="AM573" s="98"/>
      <c r="AN573" s="98"/>
      <c r="AO573" s="98"/>
    </row>
    <row r="574" spans="20:41" s="13" customFormat="1" x14ac:dyDescent="0.2">
      <c r="T574" s="38"/>
      <c r="Z574" s="47"/>
      <c r="AA574" s="98"/>
      <c r="AB574" s="98"/>
      <c r="AC574" s="98"/>
      <c r="AD574" s="98"/>
      <c r="AE574" s="98"/>
      <c r="AF574" s="98"/>
      <c r="AG574" s="98"/>
      <c r="AH574" s="98"/>
      <c r="AI574" s="98"/>
      <c r="AJ574" s="98"/>
      <c r="AK574" s="98"/>
      <c r="AL574" s="98"/>
      <c r="AM574" s="98"/>
      <c r="AN574" s="98"/>
      <c r="AO574" s="98"/>
    </row>
    <row r="575" spans="20:41" s="13" customFormat="1" x14ac:dyDescent="0.2">
      <c r="T575" s="38"/>
      <c r="Z575" s="47"/>
      <c r="AA575" s="98"/>
      <c r="AB575" s="98"/>
      <c r="AC575" s="98"/>
      <c r="AD575" s="98"/>
      <c r="AE575" s="98"/>
      <c r="AF575" s="98"/>
      <c r="AG575" s="98"/>
      <c r="AH575" s="98"/>
      <c r="AI575" s="98"/>
      <c r="AJ575" s="98"/>
      <c r="AK575" s="98"/>
      <c r="AL575" s="98"/>
      <c r="AM575" s="98"/>
      <c r="AN575" s="98"/>
      <c r="AO575" s="98"/>
    </row>
    <row r="576" spans="20:41" s="13" customFormat="1" x14ac:dyDescent="0.2">
      <c r="T576" s="38"/>
      <c r="Z576" s="47"/>
      <c r="AA576" s="98"/>
      <c r="AB576" s="98"/>
      <c r="AC576" s="98"/>
      <c r="AD576" s="98"/>
      <c r="AE576" s="98"/>
      <c r="AF576" s="98"/>
      <c r="AG576" s="98"/>
      <c r="AH576" s="98"/>
      <c r="AI576" s="98"/>
      <c r="AJ576" s="98"/>
      <c r="AK576" s="98"/>
      <c r="AL576" s="98"/>
      <c r="AM576" s="98"/>
      <c r="AN576" s="98"/>
      <c r="AO576" s="98"/>
    </row>
    <row r="577" spans="20:41" s="13" customFormat="1" x14ac:dyDescent="0.2">
      <c r="T577" s="38"/>
      <c r="Z577" s="47"/>
      <c r="AA577" s="98"/>
      <c r="AB577" s="98"/>
      <c r="AC577" s="98"/>
      <c r="AD577" s="98"/>
      <c r="AE577" s="98"/>
      <c r="AF577" s="98"/>
      <c r="AG577" s="98"/>
      <c r="AH577" s="98"/>
      <c r="AI577" s="98"/>
      <c r="AJ577" s="98"/>
      <c r="AK577" s="98"/>
      <c r="AL577" s="98"/>
      <c r="AM577" s="98"/>
      <c r="AN577" s="98"/>
      <c r="AO577" s="98"/>
    </row>
    <row r="578" spans="20:41" s="13" customFormat="1" x14ac:dyDescent="0.2">
      <c r="T578" s="38"/>
      <c r="Z578" s="47"/>
      <c r="AA578" s="98"/>
      <c r="AB578" s="98"/>
      <c r="AC578" s="98"/>
      <c r="AD578" s="98"/>
      <c r="AE578" s="98"/>
      <c r="AF578" s="98"/>
      <c r="AG578" s="98"/>
      <c r="AH578" s="98"/>
      <c r="AI578" s="98"/>
      <c r="AJ578" s="98"/>
      <c r="AK578" s="98"/>
      <c r="AL578" s="98"/>
      <c r="AM578" s="98"/>
      <c r="AN578" s="98"/>
      <c r="AO578" s="98"/>
    </row>
    <row r="579" spans="20:41" s="13" customFormat="1" x14ac:dyDescent="0.2">
      <c r="T579" s="38"/>
      <c r="Z579" s="47"/>
      <c r="AA579" s="98"/>
      <c r="AB579" s="98"/>
      <c r="AC579" s="98"/>
      <c r="AD579" s="98"/>
      <c r="AE579" s="98"/>
      <c r="AF579" s="98"/>
      <c r="AG579" s="98"/>
      <c r="AH579" s="98"/>
      <c r="AI579" s="98"/>
      <c r="AJ579" s="98"/>
      <c r="AK579" s="98"/>
      <c r="AL579" s="98"/>
      <c r="AM579" s="98"/>
      <c r="AN579" s="98"/>
      <c r="AO579" s="98"/>
    </row>
    <row r="580" spans="20:41" s="13" customFormat="1" x14ac:dyDescent="0.2">
      <c r="T580" s="38"/>
      <c r="Z580" s="47"/>
      <c r="AA580" s="98"/>
      <c r="AB580" s="98"/>
      <c r="AC580" s="98"/>
      <c r="AD580" s="98"/>
      <c r="AE580" s="98"/>
      <c r="AF580" s="98"/>
      <c r="AG580" s="98"/>
      <c r="AH580" s="98"/>
      <c r="AI580" s="98"/>
      <c r="AJ580" s="98"/>
      <c r="AK580" s="98"/>
      <c r="AL580" s="98"/>
      <c r="AM580" s="98"/>
      <c r="AN580" s="98"/>
      <c r="AO580" s="98"/>
    </row>
    <row r="581" spans="20:41" s="13" customFormat="1" x14ac:dyDescent="0.2">
      <c r="T581" s="38"/>
      <c r="Z581" s="47"/>
      <c r="AA581" s="98"/>
      <c r="AB581" s="98"/>
      <c r="AC581" s="98"/>
      <c r="AD581" s="98"/>
      <c r="AE581" s="98"/>
      <c r="AF581" s="98"/>
      <c r="AG581" s="98"/>
      <c r="AH581" s="98"/>
      <c r="AI581" s="98"/>
      <c r="AJ581" s="98"/>
      <c r="AK581" s="98"/>
      <c r="AL581" s="98"/>
      <c r="AM581" s="98"/>
      <c r="AN581" s="98"/>
      <c r="AO581" s="98"/>
    </row>
    <row r="582" spans="20:41" s="13" customFormat="1" x14ac:dyDescent="0.2">
      <c r="T582" s="38"/>
      <c r="Z582" s="47"/>
      <c r="AA582" s="98"/>
      <c r="AB582" s="98"/>
      <c r="AC582" s="98"/>
      <c r="AD582" s="98"/>
      <c r="AE582" s="98"/>
      <c r="AF582" s="98"/>
      <c r="AG582" s="98"/>
      <c r="AH582" s="98"/>
      <c r="AI582" s="98"/>
      <c r="AJ582" s="98"/>
      <c r="AK582" s="98"/>
      <c r="AL582" s="98"/>
      <c r="AM582" s="98"/>
      <c r="AN582" s="98"/>
      <c r="AO582" s="98"/>
    </row>
    <row r="583" spans="20:41" s="13" customFormat="1" x14ac:dyDescent="0.2">
      <c r="T583" s="38"/>
      <c r="Z583" s="47"/>
      <c r="AA583" s="98"/>
      <c r="AB583" s="98"/>
      <c r="AC583" s="98"/>
      <c r="AD583" s="98"/>
      <c r="AE583" s="98"/>
      <c r="AF583" s="98"/>
      <c r="AG583" s="98"/>
      <c r="AH583" s="98"/>
      <c r="AI583" s="98"/>
      <c r="AJ583" s="98"/>
      <c r="AK583" s="98"/>
      <c r="AL583" s="98"/>
      <c r="AM583" s="98"/>
      <c r="AN583" s="98"/>
      <c r="AO583" s="98"/>
    </row>
    <row r="584" spans="20:41" s="13" customFormat="1" x14ac:dyDescent="0.2">
      <c r="T584" s="38"/>
      <c r="Z584" s="47"/>
      <c r="AA584" s="98"/>
      <c r="AB584" s="98"/>
      <c r="AC584" s="98"/>
      <c r="AD584" s="98"/>
      <c r="AE584" s="98"/>
      <c r="AF584" s="98"/>
      <c r="AG584" s="98"/>
      <c r="AH584" s="98"/>
      <c r="AI584" s="98"/>
      <c r="AJ584" s="98"/>
      <c r="AK584" s="98"/>
      <c r="AL584" s="98"/>
      <c r="AM584" s="98"/>
      <c r="AN584" s="98"/>
      <c r="AO584" s="98"/>
    </row>
    <row r="585" spans="20:41" s="13" customFormat="1" x14ac:dyDescent="0.2">
      <c r="T585" s="38"/>
      <c r="Z585" s="47"/>
      <c r="AA585" s="98"/>
      <c r="AB585" s="98"/>
      <c r="AC585" s="98"/>
      <c r="AD585" s="98"/>
      <c r="AE585" s="98"/>
      <c r="AF585" s="98"/>
      <c r="AG585" s="98"/>
      <c r="AH585" s="98"/>
      <c r="AI585" s="98"/>
      <c r="AJ585" s="98"/>
      <c r="AK585" s="98"/>
      <c r="AL585" s="98"/>
      <c r="AM585" s="98"/>
      <c r="AN585" s="98"/>
      <c r="AO585" s="98"/>
    </row>
    <row r="586" spans="20:41" s="13" customFormat="1" x14ac:dyDescent="0.2">
      <c r="T586" s="38"/>
      <c r="Z586" s="47"/>
      <c r="AA586" s="98"/>
      <c r="AB586" s="98"/>
      <c r="AC586" s="98"/>
      <c r="AD586" s="98"/>
      <c r="AE586" s="98"/>
      <c r="AF586" s="98"/>
      <c r="AG586" s="98"/>
      <c r="AH586" s="98"/>
      <c r="AI586" s="98"/>
      <c r="AJ586" s="98"/>
      <c r="AK586" s="98"/>
      <c r="AL586" s="98"/>
      <c r="AM586" s="98"/>
      <c r="AN586" s="98"/>
      <c r="AO586" s="98"/>
    </row>
    <row r="587" spans="20:41" s="13" customFormat="1" x14ac:dyDescent="0.2">
      <c r="T587" s="38"/>
      <c r="Z587" s="47"/>
      <c r="AA587" s="98"/>
      <c r="AB587" s="98"/>
      <c r="AC587" s="98"/>
      <c r="AD587" s="98"/>
      <c r="AE587" s="98"/>
      <c r="AF587" s="98"/>
      <c r="AG587" s="98"/>
      <c r="AH587" s="98"/>
      <c r="AI587" s="98"/>
      <c r="AJ587" s="98"/>
      <c r="AK587" s="98"/>
      <c r="AL587" s="98"/>
      <c r="AM587" s="98"/>
      <c r="AN587" s="98"/>
      <c r="AO587" s="98"/>
    </row>
    <row r="588" spans="20:41" s="13" customFormat="1" x14ac:dyDescent="0.2">
      <c r="T588" s="38"/>
      <c r="Z588" s="47"/>
      <c r="AA588" s="98"/>
      <c r="AB588" s="98"/>
      <c r="AC588" s="98"/>
      <c r="AD588" s="98"/>
      <c r="AE588" s="98"/>
      <c r="AF588" s="98"/>
      <c r="AG588" s="98"/>
      <c r="AH588" s="98"/>
      <c r="AI588" s="98"/>
      <c r="AJ588" s="98"/>
      <c r="AK588" s="98"/>
      <c r="AL588" s="98"/>
      <c r="AM588" s="98"/>
      <c r="AN588" s="98"/>
      <c r="AO588" s="98"/>
    </row>
    <row r="589" spans="20:41" s="13" customFormat="1" x14ac:dyDescent="0.2">
      <c r="T589" s="38"/>
      <c r="Z589" s="47"/>
      <c r="AA589" s="98"/>
      <c r="AB589" s="98"/>
      <c r="AC589" s="98"/>
      <c r="AD589" s="98"/>
      <c r="AE589" s="98"/>
      <c r="AF589" s="98"/>
      <c r="AG589" s="98"/>
      <c r="AH589" s="98"/>
      <c r="AI589" s="98"/>
      <c r="AJ589" s="98"/>
      <c r="AK589" s="98"/>
      <c r="AL589" s="98"/>
      <c r="AM589" s="98"/>
      <c r="AN589" s="98"/>
      <c r="AO589" s="98"/>
    </row>
    <row r="590" spans="20:41" s="13" customFormat="1" x14ac:dyDescent="0.2">
      <c r="T590" s="38"/>
      <c r="Z590" s="47"/>
      <c r="AA590" s="98"/>
      <c r="AB590" s="98"/>
      <c r="AC590" s="98"/>
      <c r="AD590" s="98"/>
      <c r="AE590" s="98"/>
      <c r="AF590" s="98"/>
      <c r="AG590" s="98"/>
      <c r="AH590" s="98"/>
      <c r="AI590" s="98"/>
      <c r="AJ590" s="98"/>
      <c r="AK590" s="98"/>
      <c r="AL590" s="98"/>
      <c r="AM590" s="98"/>
      <c r="AN590" s="98"/>
      <c r="AO590" s="98"/>
    </row>
    <row r="591" spans="20:41" s="13" customFormat="1" x14ac:dyDescent="0.2">
      <c r="T591" s="38"/>
      <c r="Z591" s="47"/>
      <c r="AA591" s="98"/>
      <c r="AB591" s="98"/>
      <c r="AC591" s="98"/>
      <c r="AD591" s="98"/>
      <c r="AE591" s="98"/>
      <c r="AF591" s="98"/>
      <c r="AG591" s="98"/>
      <c r="AH591" s="98"/>
      <c r="AI591" s="98"/>
      <c r="AJ591" s="98"/>
      <c r="AK591" s="98"/>
      <c r="AL591" s="98"/>
      <c r="AM591" s="98"/>
      <c r="AN591" s="98"/>
      <c r="AO591" s="98"/>
    </row>
    <row r="592" spans="20:41" s="13" customFormat="1" x14ac:dyDescent="0.2">
      <c r="T592" s="38"/>
      <c r="Z592" s="47"/>
      <c r="AA592" s="98"/>
      <c r="AB592" s="98"/>
      <c r="AC592" s="98"/>
      <c r="AD592" s="98"/>
      <c r="AE592" s="98"/>
      <c r="AF592" s="98"/>
      <c r="AG592" s="98"/>
      <c r="AH592" s="98"/>
      <c r="AI592" s="98"/>
      <c r="AJ592" s="98"/>
      <c r="AK592" s="98"/>
      <c r="AL592" s="98"/>
      <c r="AM592" s="98"/>
      <c r="AN592" s="98"/>
      <c r="AO592" s="98"/>
    </row>
    <row r="593" spans="20:41" s="13" customFormat="1" x14ac:dyDescent="0.2">
      <c r="T593" s="38"/>
      <c r="Z593" s="47"/>
      <c r="AA593" s="98"/>
      <c r="AB593" s="98"/>
      <c r="AC593" s="98"/>
      <c r="AD593" s="98"/>
      <c r="AE593" s="98"/>
      <c r="AF593" s="98"/>
      <c r="AG593" s="98"/>
      <c r="AH593" s="98"/>
      <c r="AI593" s="98"/>
      <c r="AJ593" s="98"/>
      <c r="AK593" s="98"/>
      <c r="AL593" s="98"/>
      <c r="AM593" s="98"/>
      <c r="AN593" s="98"/>
      <c r="AO593" s="98"/>
    </row>
    <row r="594" spans="20:41" s="13" customFormat="1" x14ac:dyDescent="0.2">
      <c r="T594" s="38"/>
      <c r="Z594" s="47"/>
      <c r="AA594" s="98"/>
      <c r="AB594" s="98"/>
      <c r="AC594" s="98"/>
      <c r="AD594" s="98"/>
      <c r="AE594" s="98"/>
      <c r="AF594" s="98"/>
      <c r="AG594" s="98"/>
      <c r="AH594" s="98"/>
      <c r="AI594" s="98"/>
      <c r="AJ594" s="98"/>
      <c r="AK594" s="98"/>
      <c r="AL594" s="98"/>
      <c r="AM594" s="98"/>
      <c r="AN594" s="98"/>
      <c r="AO594" s="98"/>
    </row>
    <row r="595" spans="20:41" s="13" customFormat="1" x14ac:dyDescent="0.2">
      <c r="T595" s="38"/>
      <c r="Z595" s="47"/>
      <c r="AA595" s="98"/>
      <c r="AB595" s="98"/>
      <c r="AC595" s="98"/>
      <c r="AD595" s="98"/>
      <c r="AE595" s="98"/>
      <c r="AF595" s="98"/>
      <c r="AG595" s="98"/>
      <c r="AH595" s="98"/>
      <c r="AI595" s="98"/>
      <c r="AJ595" s="98"/>
      <c r="AK595" s="98"/>
      <c r="AL595" s="98"/>
      <c r="AM595" s="98"/>
      <c r="AN595" s="98"/>
      <c r="AO595" s="98"/>
    </row>
    <row r="596" spans="20:41" s="13" customFormat="1" x14ac:dyDescent="0.2">
      <c r="T596" s="38"/>
      <c r="Z596" s="47"/>
      <c r="AA596" s="98"/>
      <c r="AB596" s="98"/>
      <c r="AC596" s="98"/>
      <c r="AD596" s="98"/>
      <c r="AE596" s="98"/>
      <c r="AF596" s="98"/>
      <c r="AG596" s="98"/>
      <c r="AH596" s="98"/>
      <c r="AI596" s="98"/>
      <c r="AJ596" s="98"/>
      <c r="AK596" s="98"/>
      <c r="AL596" s="98"/>
      <c r="AM596" s="98"/>
      <c r="AN596" s="98"/>
      <c r="AO596" s="98"/>
    </row>
    <row r="597" spans="20:41" s="13" customFormat="1" x14ac:dyDescent="0.2">
      <c r="T597" s="38"/>
      <c r="Z597" s="47"/>
      <c r="AA597" s="98"/>
      <c r="AB597" s="98"/>
      <c r="AC597" s="98"/>
      <c r="AD597" s="98"/>
      <c r="AE597" s="98"/>
      <c r="AF597" s="98"/>
      <c r="AG597" s="98"/>
      <c r="AH597" s="98"/>
      <c r="AI597" s="98"/>
      <c r="AJ597" s="98"/>
      <c r="AK597" s="98"/>
      <c r="AL597" s="98"/>
      <c r="AM597" s="98"/>
      <c r="AN597" s="98"/>
      <c r="AO597" s="98"/>
    </row>
    <row r="598" spans="20:41" s="13" customFormat="1" x14ac:dyDescent="0.2">
      <c r="T598" s="38"/>
      <c r="Z598" s="47"/>
      <c r="AA598" s="98"/>
      <c r="AB598" s="98"/>
      <c r="AC598" s="98"/>
      <c r="AD598" s="98"/>
      <c r="AE598" s="98"/>
      <c r="AF598" s="98"/>
      <c r="AG598" s="98"/>
      <c r="AH598" s="98"/>
      <c r="AI598" s="98"/>
      <c r="AJ598" s="98"/>
      <c r="AK598" s="98"/>
      <c r="AL598" s="98"/>
      <c r="AM598" s="98"/>
      <c r="AN598" s="98"/>
      <c r="AO598" s="98"/>
    </row>
    <row r="599" spans="20:41" s="13" customFormat="1" x14ac:dyDescent="0.2">
      <c r="T599" s="38"/>
      <c r="Z599" s="47"/>
      <c r="AA599" s="98"/>
      <c r="AB599" s="98"/>
      <c r="AC599" s="98"/>
      <c r="AD599" s="98"/>
      <c r="AE599" s="98"/>
      <c r="AF599" s="98"/>
      <c r="AG599" s="98"/>
      <c r="AH599" s="98"/>
      <c r="AI599" s="98"/>
      <c r="AJ599" s="98"/>
      <c r="AK599" s="98"/>
      <c r="AL599" s="98"/>
      <c r="AM599" s="98"/>
      <c r="AN599" s="98"/>
      <c r="AO599" s="98"/>
    </row>
    <row r="600" spans="20:41" s="13" customFormat="1" x14ac:dyDescent="0.2">
      <c r="T600" s="38"/>
      <c r="Z600" s="47"/>
      <c r="AA600" s="98"/>
      <c r="AB600" s="98"/>
      <c r="AC600" s="98"/>
      <c r="AD600" s="98"/>
      <c r="AE600" s="98"/>
      <c r="AF600" s="98"/>
      <c r="AG600" s="98"/>
      <c r="AH600" s="98"/>
      <c r="AI600" s="98"/>
      <c r="AJ600" s="98"/>
      <c r="AK600" s="98"/>
      <c r="AL600" s="98"/>
      <c r="AM600" s="98"/>
      <c r="AN600" s="98"/>
      <c r="AO600" s="98"/>
    </row>
    <row r="601" spans="20:41" s="13" customFormat="1" x14ac:dyDescent="0.2">
      <c r="T601" s="38"/>
      <c r="Z601" s="47"/>
      <c r="AA601" s="98"/>
      <c r="AB601" s="98"/>
      <c r="AC601" s="98"/>
      <c r="AD601" s="98"/>
      <c r="AE601" s="98"/>
      <c r="AF601" s="98"/>
      <c r="AG601" s="98"/>
      <c r="AH601" s="98"/>
      <c r="AI601" s="98"/>
      <c r="AJ601" s="98"/>
      <c r="AK601" s="98"/>
      <c r="AL601" s="98"/>
      <c r="AM601" s="98"/>
      <c r="AN601" s="98"/>
      <c r="AO601" s="98"/>
    </row>
    <row r="602" spans="20:41" s="13" customFormat="1" x14ac:dyDescent="0.2">
      <c r="T602" s="38"/>
      <c r="Z602" s="47"/>
      <c r="AA602" s="98"/>
      <c r="AB602" s="98"/>
      <c r="AC602" s="98"/>
      <c r="AD602" s="98"/>
      <c r="AE602" s="98"/>
      <c r="AF602" s="98"/>
      <c r="AG602" s="98"/>
      <c r="AH602" s="98"/>
      <c r="AI602" s="98"/>
      <c r="AJ602" s="98"/>
      <c r="AK602" s="98"/>
      <c r="AL602" s="98"/>
      <c r="AM602" s="98"/>
      <c r="AN602" s="98"/>
      <c r="AO602" s="98"/>
    </row>
    <row r="603" spans="20:41" s="13" customFormat="1" x14ac:dyDescent="0.2">
      <c r="T603" s="38"/>
      <c r="Z603" s="47"/>
      <c r="AA603" s="98"/>
      <c r="AB603" s="98"/>
      <c r="AC603" s="98"/>
      <c r="AD603" s="98"/>
      <c r="AE603" s="98"/>
      <c r="AF603" s="98"/>
      <c r="AG603" s="98"/>
      <c r="AH603" s="98"/>
      <c r="AI603" s="98"/>
      <c r="AJ603" s="98"/>
      <c r="AK603" s="98"/>
      <c r="AL603" s="98"/>
      <c r="AM603" s="98"/>
      <c r="AN603" s="98"/>
      <c r="AO603" s="98"/>
    </row>
    <row r="604" spans="20:41" s="13" customFormat="1" x14ac:dyDescent="0.2">
      <c r="T604" s="38"/>
      <c r="Z604" s="47"/>
      <c r="AA604" s="98"/>
      <c r="AB604" s="98"/>
      <c r="AC604" s="98"/>
      <c r="AD604" s="98"/>
      <c r="AE604" s="98"/>
      <c r="AF604" s="98"/>
      <c r="AG604" s="98"/>
      <c r="AH604" s="98"/>
      <c r="AI604" s="98"/>
      <c r="AJ604" s="98"/>
      <c r="AK604" s="98"/>
      <c r="AL604" s="98"/>
      <c r="AM604" s="98"/>
      <c r="AN604" s="98"/>
      <c r="AO604" s="98"/>
    </row>
    <row r="605" spans="20:41" s="13" customFormat="1" x14ac:dyDescent="0.2">
      <c r="T605" s="38"/>
      <c r="Z605" s="47"/>
      <c r="AA605" s="98"/>
      <c r="AB605" s="98"/>
      <c r="AC605" s="98"/>
      <c r="AD605" s="98"/>
      <c r="AE605" s="98"/>
      <c r="AF605" s="98"/>
      <c r="AG605" s="98"/>
      <c r="AH605" s="98"/>
      <c r="AI605" s="98"/>
      <c r="AJ605" s="98"/>
      <c r="AK605" s="98"/>
      <c r="AL605" s="98"/>
      <c r="AM605" s="98"/>
      <c r="AN605" s="98"/>
      <c r="AO605" s="98"/>
    </row>
    <row r="606" spans="20:41" s="13" customFormat="1" x14ac:dyDescent="0.2">
      <c r="T606" s="38"/>
      <c r="Z606" s="47"/>
      <c r="AA606" s="98"/>
      <c r="AB606" s="98"/>
      <c r="AC606" s="98"/>
      <c r="AD606" s="98"/>
      <c r="AE606" s="98"/>
      <c r="AF606" s="98"/>
      <c r="AG606" s="98"/>
      <c r="AH606" s="98"/>
      <c r="AI606" s="98"/>
      <c r="AJ606" s="98"/>
      <c r="AK606" s="98"/>
      <c r="AL606" s="98"/>
      <c r="AM606" s="98"/>
      <c r="AN606" s="98"/>
      <c r="AO606" s="98"/>
    </row>
    <row r="607" spans="20:41" s="13" customFormat="1" x14ac:dyDescent="0.2">
      <c r="T607" s="38"/>
      <c r="Z607" s="47"/>
      <c r="AA607" s="98"/>
      <c r="AB607" s="98"/>
      <c r="AC607" s="98"/>
      <c r="AD607" s="98"/>
      <c r="AE607" s="98"/>
      <c r="AF607" s="98"/>
      <c r="AG607" s="98"/>
      <c r="AH607" s="98"/>
      <c r="AI607" s="98"/>
      <c r="AJ607" s="98"/>
      <c r="AK607" s="98"/>
      <c r="AL607" s="98"/>
      <c r="AM607" s="98"/>
      <c r="AN607" s="98"/>
      <c r="AO607" s="98"/>
    </row>
    <row r="608" spans="20:41" s="13" customFormat="1" x14ac:dyDescent="0.2">
      <c r="T608" s="38"/>
      <c r="Z608" s="47"/>
      <c r="AA608" s="98"/>
      <c r="AB608" s="98"/>
      <c r="AC608" s="98"/>
      <c r="AD608" s="98"/>
      <c r="AE608" s="98"/>
      <c r="AF608" s="98"/>
      <c r="AG608" s="98"/>
      <c r="AH608" s="98"/>
      <c r="AI608" s="98"/>
      <c r="AJ608" s="98"/>
      <c r="AK608" s="98"/>
      <c r="AL608" s="98"/>
      <c r="AM608" s="98"/>
      <c r="AN608" s="98"/>
      <c r="AO608" s="98"/>
    </row>
    <row r="609" spans="20:41" s="13" customFormat="1" x14ac:dyDescent="0.2">
      <c r="T609" s="38"/>
      <c r="Z609" s="47"/>
      <c r="AA609" s="98"/>
      <c r="AB609" s="98"/>
      <c r="AC609" s="98"/>
      <c r="AD609" s="98"/>
      <c r="AE609" s="98"/>
      <c r="AF609" s="98"/>
      <c r="AG609" s="98"/>
      <c r="AH609" s="98"/>
      <c r="AI609" s="98"/>
      <c r="AJ609" s="98"/>
      <c r="AK609" s="98"/>
      <c r="AL609" s="98"/>
      <c r="AM609" s="98"/>
      <c r="AN609" s="98"/>
      <c r="AO609" s="98"/>
    </row>
    <row r="610" spans="20:41" s="13" customFormat="1" x14ac:dyDescent="0.2">
      <c r="T610" s="38"/>
      <c r="Z610" s="47"/>
      <c r="AA610" s="98"/>
      <c r="AB610" s="98"/>
      <c r="AC610" s="98"/>
      <c r="AD610" s="98"/>
      <c r="AE610" s="98"/>
      <c r="AF610" s="98"/>
      <c r="AG610" s="98"/>
      <c r="AH610" s="98"/>
      <c r="AI610" s="98"/>
      <c r="AJ610" s="98"/>
      <c r="AK610" s="98"/>
      <c r="AL610" s="98"/>
      <c r="AM610" s="98"/>
      <c r="AN610" s="98"/>
      <c r="AO610" s="98"/>
    </row>
    <row r="611" spans="20:41" s="13" customFormat="1" x14ac:dyDescent="0.2">
      <c r="T611" s="38"/>
      <c r="Z611" s="47"/>
      <c r="AA611" s="98"/>
      <c r="AB611" s="98"/>
      <c r="AC611" s="98"/>
      <c r="AD611" s="98"/>
      <c r="AE611" s="98"/>
      <c r="AF611" s="98"/>
      <c r="AG611" s="98"/>
      <c r="AH611" s="98"/>
      <c r="AI611" s="98"/>
      <c r="AJ611" s="98"/>
      <c r="AK611" s="98"/>
      <c r="AL611" s="98"/>
      <c r="AM611" s="98"/>
      <c r="AN611" s="98"/>
      <c r="AO611" s="98"/>
    </row>
    <row r="612" spans="20:41" s="13" customFormat="1" x14ac:dyDescent="0.2">
      <c r="T612" s="38"/>
      <c r="Z612" s="47"/>
      <c r="AA612" s="98"/>
      <c r="AB612" s="98"/>
      <c r="AC612" s="98"/>
      <c r="AD612" s="98"/>
      <c r="AE612" s="98"/>
      <c r="AF612" s="98"/>
      <c r="AG612" s="98"/>
      <c r="AH612" s="98"/>
      <c r="AI612" s="98"/>
      <c r="AJ612" s="98"/>
      <c r="AK612" s="98"/>
      <c r="AL612" s="98"/>
      <c r="AM612" s="98"/>
      <c r="AN612" s="98"/>
      <c r="AO612" s="98"/>
    </row>
    <row r="613" spans="20:41" s="13" customFormat="1" x14ac:dyDescent="0.2">
      <c r="T613" s="38"/>
      <c r="Z613" s="47"/>
      <c r="AA613" s="98"/>
      <c r="AB613" s="98"/>
      <c r="AC613" s="98"/>
      <c r="AD613" s="98"/>
      <c r="AE613" s="98"/>
      <c r="AF613" s="98"/>
      <c r="AG613" s="98"/>
      <c r="AH613" s="98"/>
      <c r="AI613" s="98"/>
      <c r="AJ613" s="98"/>
      <c r="AK613" s="98"/>
      <c r="AL613" s="98"/>
      <c r="AM613" s="98"/>
      <c r="AN613" s="98"/>
      <c r="AO613" s="98"/>
    </row>
    <row r="614" spans="20:41" s="13" customFormat="1" x14ac:dyDescent="0.2">
      <c r="T614" s="38"/>
      <c r="Z614" s="47"/>
      <c r="AA614" s="98"/>
      <c r="AB614" s="98"/>
      <c r="AC614" s="98"/>
      <c r="AD614" s="98"/>
      <c r="AE614" s="98"/>
      <c r="AF614" s="98"/>
      <c r="AG614" s="98"/>
      <c r="AH614" s="98"/>
      <c r="AI614" s="98"/>
      <c r="AJ614" s="98"/>
      <c r="AK614" s="98"/>
      <c r="AL614" s="98"/>
      <c r="AM614" s="98"/>
      <c r="AN614" s="98"/>
      <c r="AO614" s="98"/>
    </row>
    <row r="615" spans="20:41" s="13" customFormat="1" x14ac:dyDescent="0.2">
      <c r="T615" s="38"/>
      <c r="Z615" s="47"/>
      <c r="AA615" s="98"/>
      <c r="AB615" s="98"/>
      <c r="AC615" s="98"/>
      <c r="AD615" s="98"/>
      <c r="AE615" s="98"/>
      <c r="AF615" s="98"/>
      <c r="AG615" s="98"/>
      <c r="AH615" s="98"/>
      <c r="AI615" s="98"/>
      <c r="AJ615" s="98"/>
      <c r="AK615" s="98"/>
      <c r="AL615" s="98"/>
      <c r="AM615" s="98"/>
      <c r="AN615" s="98"/>
      <c r="AO615" s="98"/>
    </row>
    <row r="616" spans="20:41" s="13" customFormat="1" x14ac:dyDescent="0.2">
      <c r="T616" s="38"/>
      <c r="Z616" s="47"/>
      <c r="AA616" s="98"/>
      <c r="AB616" s="98"/>
      <c r="AC616" s="98"/>
      <c r="AD616" s="98"/>
      <c r="AE616" s="98"/>
      <c r="AF616" s="98"/>
      <c r="AG616" s="98"/>
      <c r="AH616" s="98"/>
      <c r="AI616" s="98"/>
      <c r="AJ616" s="98"/>
      <c r="AK616" s="98"/>
      <c r="AL616" s="98"/>
      <c r="AM616" s="98"/>
      <c r="AN616" s="98"/>
      <c r="AO616" s="98"/>
    </row>
    <row r="617" spans="20:41" s="13" customFormat="1" x14ac:dyDescent="0.2">
      <c r="T617" s="38"/>
      <c r="Z617" s="47"/>
      <c r="AA617" s="98"/>
      <c r="AB617" s="98"/>
      <c r="AC617" s="98"/>
      <c r="AD617" s="98"/>
      <c r="AE617" s="98"/>
      <c r="AF617" s="98"/>
      <c r="AG617" s="98"/>
      <c r="AH617" s="98"/>
      <c r="AI617" s="98"/>
      <c r="AJ617" s="98"/>
      <c r="AK617" s="98"/>
      <c r="AL617" s="98"/>
      <c r="AM617" s="98"/>
      <c r="AN617" s="98"/>
      <c r="AO617" s="98"/>
    </row>
    <row r="618" spans="20:41" s="13" customFormat="1" x14ac:dyDescent="0.2">
      <c r="T618" s="38"/>
      <c r="Z618" s="47"/>
      <c r="AA618" s="98"/>
      <c r="AB618" s="98"/>
      <c r="AC618" s="98"/>
      <c r="AD618" s="98"/>
      <c r="AE618" s="98"/>
      <c r="AF618" s="98"/>
      <c r="AG618" s="98"/>
      <c r="AH618" s="98"/>
      <c r="AI618" s="98"/>
      <c r="AJ618" s="98"/>
      <c r="AK618" s="98"/>
      <c r="AL618" s="98"/>
      <c r="AM618" s="98"/>
      <c r="AN618" s="98"/>
      <c r="AO618" s="98"/>
    </row>
    <row r="619" spans="20:41" s="13" customFormat="1" x14ac:dyDescent="0.2">
      <c r="T619" s="38"/>
      <c r="Z619" s="47"/>
      <c r="AA619" s="98"/>
      <c r="AB619" s="98"/>
      <c r="AC619" s="98"/>
      <c r="AD619" s="98"/>
      <c r="AE619" s="98"/>
      <c r="AF619" s="98"/>
      <c r="AG619" s="98"/>
      <c r="AH619" s="98"/>
      <c r="AI619" s="98"/>
      <c r="AJ619" s="98"/>
      <c r="AK619" s="98"/>
      <c r="AL619" s="98"/>
      <c r="AM619" s="98"/>
      <c r="AN619" s="98"/>
      <c r="AO619" s="98"/>
    </row>
    <row r="620" spans="20:41" s="13" customFormat="1" x14ac:dyDescent="0.2">
      <c r="T620" s="38"/>
      <c r="Z620" s="47"/>
      <c r="AA620" s="98"/>
      <c r="AB620" s="98"/>
      <c r="AC620" s="98"/>
      <c r="AD620" s="98"/>
      <c r="AE620" s="98"/>
      <c r="AF620" s="98"/>
      <c r="AG620" s="98"/>
      <c r="AH620" s="98"/>
      <c r="AI620" s="98"/>
      <c r="AJ620" s="98"/>
      <c r="AK620" s="98"/>
      <c r="AL620" s="98"/>
      <c r="AM620" s="98"/>
      <c r="AN620" s="98"/>
      <c r="AO620" s="98"/>
    </row>
    <row r="621" spans="20:41" s="13" customFormat="1" x14ac:dyDescent="0.2">
      <c r="T621" s="38"/>
      <c r="Z621" s="47"/>
      <c r="AA621" s="98"/>
      <c r="AB621" s="98"/>
      <c r="AC621" s="98"/>
      <c r="AD621" s="98"/>
      <c r="AE621" s="98"/>
      <c r="AF621" s="98"/>
      <c r="AG621" s="98"/>
      <c r="AH621" s="98"/>
      <c r="AI621" s="98"/>
      <c r="AJ621" s="98"/>
      <c r="AK621" s="98"/>
      <c r="AL621" s="98"/>
      <c r="AM621" s="98"/>
      <c r="AN621" s="98"/>
      <c r="AO621" s="98"/>
    </row>
    <row r="622" spans="20:41" s="13" customFormat="1" x14ac:dyDescent="0.2">
      <c r="T622" s="38"/>
      <c r="Z622" s="47"/>
      <c r="AA622" s="98"/>
      <c r="AB622" s="98"/>
      <c r="AC622" s="98"/>
      <c r="AD622" s="98"/>
      <c r="AE622" s="98"/>
      <c r="AF622" s="98"/>
      <c r="AG622" s="98"/>
      <c r="AH622" s="98"/>
      <c r="AI622" s="98"/>
      <c r="AJ622" s="98"/>
      <c r="AK622" s="98"/>
      <c r="AL622" s="98"/>
      <c r="AM622" s="98"/>
      <c r="AN622" s="98"/>
      <c r="AO622" s="98"/>
    </row>
    <row r="623" spans="20:41" s="13" customFormat="1" x14ac:dyDescent="0.2">
      <c r="T623" s="38"/>
      <c r="Z623" s="47"/>
      <c r="AA623" s="98"/>
      <c r="AB623" s="98"/>
      <c r="AC623" s="98"/>
      <c r="AD623" s="98"/>
      <c r="AE623" s="98"/>
      <c r="AF623" s="98"/>
      <c r="AG623" s="98"/>
      <c r="AH623" s="98"/>
      <c r="AI623" s="98"/>
      <c r="AJ623" s="98"/>
      <c r="AK623" s="98"/>
      <c r="AL623" s="98"/>
      <c r="AM623" s="98"/>
      <c r="AN623" s="98"/>
      <c r="AO623" s="98"/>
    </row>
    <row r="624" spans="20:41" s="13" customFormat="1" x14ac:dyDescent="0.2">
      <c r="T624" s="38"/>
      <c r="Z624" s="47"/>
      <c r="AA624" s="98"/>
      <c r="AB624" s="98"/>
      <c r="AC624" s="98"/>
      <c r="AD624" s="98"/>
      <c r="AE624" s="98"/>
      <c r="AF624" s="98"/>
      <c r="AG624" s="98"/>
      <c r="AH624" s="98"/>
      <c r="AI624" s="98"/>
      <c r="AJ624" s="98"/>
      <c r="AK624" s="98"/>
      <c r="AL624" s="98"/>
      <c r="AM624" s="98"/>
      <c r="AN624" s="98"/>
      <c r="AO624" s="98"/>
    </row>
    <row r="625" spans="20:41" s="13" customFormat="1" x14ac:dyDescent="0.2">
      <c r="T625" s="38"/>
      <c r="Z625" s="47"/>
      <c r="AA625" s="98"/>
      <c r="AB625" s="98"/>
      <c r="AC625" s="98"/>
      <c r="AD625" s="98"/>
      <c r="AE625" s="98"/>
      <c r="AF625" s="98"/>
      <c r="AG625" s="98"/>
      <c r="AH625" s="98"/>
      <c r="AI625" s="98"/>
      <c r="AJ625" s="98"/>
      <c r="AK625" s="98"/>
      <c r="AL625" s="98"/>
      <c r="AM625" s="98"/>
      <c r="AN625" s="98"/>
      <c r="AO625" s="98"/>
    </row>
    <row r="626" spans="20:41" s="13" customFormat="1" x14ac:dyDescent="0.2">
      <c r="T626" s="38"/>
      <c r="Z626" s="47"/>
      <c r="AA626" s="98"/>
      <c r="AB626" s="98"/>
      <c r="AC626" s="98"/>
      <c r="AD626" s="98"/>
      <c r="AE626" s="98"/>
      <c r="AF626" s="98"/>
      <c r="AG626" s="98"/>
      <c r="AH626" s="98"/>
      <c r="AI626" s="98"/>
      <c r="AJ626" s="98"/>
      <c r="AK626" s="98"/>
      <c r="AL626" s="98"/>
      <c r="AM626" s="98"/>
      <c r="AN626" s="98"/>
      <c r="AO626" s="98"/>
    </row>
    <row r="627" spans="20:41" s="13" customFormat="1" x14ac:dyDescent="0.2">
      <c r="T627" s="38"/>
      <c r="Z627" s="47"/>
      <c r="AA627" s="98"/>
      <c r="AB627" s="98"/>
      <c r="AC627" s="98"/>
      <c r="AD627" s="98"/>
      <c r="AE627" s="98"/>
      <c r="AF627" s="98"/>
      <c r="AG627" s="98"/>
      <c r="AH627" s="98"/>
      <c r="AI627" s="98"/>
      <c r="AJ627" s="98"/>
      <c r="AK627" s="98"/>
      <c r="AL627" s="98"/>
      <c r="AM627" s="98"/>
      <c r="AN627" s="98"/>
      <c r="AO627" s="98"/>
    </row>
    <row r="628" spans="20:41" s="13" customFormat="1" x14ac:dyDescent="0.2">
      <c r="T628" s="38"/>
      <c r="Z628" s="47"/>
      <c r="AA628" s="98"/>
      <c r="AB628" s="98"/>
      <c r="AC628" s="98"/>
      <c r="AD628" s="98"/>
      <c r="AE628" s="98"/>
      <c r="AF628" s="98"/>
      <c r="AG628" s="98"/>
      <c r="AH628" s="98"/>
      <c r="AI628" s="98"/>
      <c r="AJ628" s="98"/>
      <c r="AK628" s="98"/>
      <c r="AL628" s="98"/>
      <c r="AM628" s="98"/>
      <c r="AN628" s="98"/>
      <c r="AO628" s="98"/>
    </row>
    <row r="629" spans="20:41" s="13" customFormat="1" x14ac:dyDescent="0.2">
      <c r="T629" s="38"/>
      <c r="Z629" s="47"/>
      <c r="AA629" s="98"/>
      <c r="AB629" s="98"/>
      <c r="AC629" s="98"/>
      <c r="AD629" s="98"/>
      <c r="AE629" s="98"/>
      <c r="AF629" s="98"/>
      <c r="AG629" s="98"/>
      <c r="AH629" s="98"/>
      <c r="AI629" s="98"/>
      <c r="AJ629" s="98"/>
      <c r="AK629" s="98"/>
      <c r="AL629" s="98"/>
      <c r="AM629" s="98"/>
      <c r="AN629" s="98"/>
      <c r="AO629" s="98"/>
    </row>
    <row r="630" spans="20:41" s="13" customFormat="1" x14ac:dyDescent="0.2">
      <c r="T630" s="38"/>
      <c r="Z630" s="47"/>
      <c r="AA630" s="98"/>
      <c r="AB630" s="98"/>
      <c r="AC630" s="98"/>
      <c r="AD630" s="98"/>
      <c r="AE630" s="98"/>
      <c r="AF630" s="98"/>
      <c r="AG630" s="98"/>
      <c r="AH630" s="98"/>
      <c r="AI630" s="98"/>
      <c r="AJ630" s="98"/>
      <c r="AK630" s="98"/>
      <c r="AL630" s="98"/>
      <c r="AM630" s="98"/>
      <c r="AN630" s="98"/>
      <c r="AO630" s="98"/>
    </row>
    <row r="631" spans="20:41" s="13" customFormat="1" x14ac:dyDescent="0.2">
      <c r="T631" s="38"/>
      <c r="Z631" s="47"/>
      <c r="AA631" s="98"/>
      <c r="AB631" s="98"/>
      <c r="AC631" s="98"/>
      <c r="AD631" s="98"/>
      <c r="AE631" s="98"/>
      <c r="AF631" s="98"/>
      <c r="AG631" s="98"/>
      <c r="AH631" s="98"/>
      <c r="AI631" s="98"/>
      <c r="AJ631" s="98"/>
      <c r="AK631" s="98"/>
      <c r="AL631" s="98"/>
      <c r="AM631" s="98"/>
      <c r="AN631" s="98"/>
      <c r="AO631" s="98"/>
    </row>
    <row r="632" spans="20:41" s="13" customFormat="1" x14ac:dyDescent="0.2">
      <c r="T632" s="38"/>
      <c r="Z632" s="47"/>
      <c r="AA632" s="98"/>
      <c r="AB632" s="98"/>
      <c r="AC632" s="98"/>
      <c r="AD632" s="98"/>
      <c r="AE632" s="98"/>
      <c r="AF632" s="98"/>
      <c r="AG632" s="98"/>
      <c r="AH632" s="98"/>
      <c r="AI632" s="98"/>
      <c r="AJ632" s="98"/>
      <c r="AK632" s="98"/>
      <c r="AL632" s="98"/>
      <c r="AM632" s="98"/>
      <c r="AN632" s="98"/>
      <c r="AO632" s="98"/>
    </row>
    <row r="633" spans="20:41" s="13" customFormat="1" x14ac:dyDescent="0.2">
      <c r="T633" s="38"/>
      <c r="Z633" s="47"/>
      <c r="AA633" s="98"/>
      <c r="AB633" s="98"/>
      <c r="AC633" s="98"/>
      <c r="AD633" s="98"/>
      <c r="AE633" s="98"/>
      <c r="AF633" s="98"/>
      <c r="AG633" s="98"/>
      <c r="AH633" s="98"/>
      <c r="AI633" s="98"/>
      <c r="AJ633" s="98"/>
      <c r="AK633" s="98"/>
      <c r="AL633" s="98"/>
      <c r="AM633" s="98"/>
      <c r="AN633" s="98"/>
      <c r="AO633" s="98"/>
    </row>
    <row r="634" spans="20:41" s="13" customFormat="1" x14ac:dyDescent="0.2">
      <c r="T634" s="38"/>
      <c r="Z634" s="47"/>
      <c r="AA634" s="98"/>
      <c r="AB634" s="98"/>
      <c r="AC634" s="98"/>
      <c r="AD634" s="98"/>
      <c r="AE634" s="98"/>
      <c r="AF634" s="98"/>
      <c r="AG634" s="98"/>
      <c r="AH634" s="98"/>
      <c r="AI634" s="98"/>
      <c r="AJ634" s="98"/>
      <c r="AK634" s="98"/>
      <c r="AL634" s="98"/>
      <c r="AM634" s="98"/>
      <c r="AN634" s="98"/>
      <c r="AO634" s="98"/>
    </row>
    <row r="635" spans="20:41" s="13" customFormat="1" x14ac:dyDescent="0.2">
      <c r="T635" s="38"/>
      <c r="Z635" s="47"/>
      <c r="AA635" s="98"/>
      <c r="AB635" s="98"/>
      <c r="AC635" s="98"/>
      <c r="AD635" s="98"/>
      <c r="AE635" s="98"/>
      <c r="AF635" s="98"/>
      <c r="AG635" s="98"/>
      <c r="AH635" s="98"/>
      <c r="AI635" s="98"/>
      <c r="AJ635" s="98"/>
      <c r="AK635" s="98"/>
      <c r="AL635" s="98"/>
      <c r="AM635" s="98"/>
      <c r="AN635" s="98"/>
      <c r="AO635" s="98"/>
    </row>
    <row r="636" spans="20:41" s="13" customFormat="1" x14ac:dyDescent="0.2">
      <c r="T636" s="38"/>
      <c r="Z636" s="47"/>
      <c r="AA636" s="98"/>
      <c r="AB636" s="98"/>
      <c r="AC636" s="98"/>
      <c r="AD636" s="98"/>
      <c r="AE636" s="98"/>
      <c r="AF636" s="98"/>
      <c r="AG636" s="98"/>
      <c r="AH636" s="98"/>
      <c r="AI636" s="98"/>
      <c r="AJ636" s="98"/>
      <c r="AK636" s="98"/>
      <c r="AL636" s="98"/>
      <c r="AM636" s="98"/>
      <c r="AN636" s="98"/>
      <c r="AO636" s="98"/>
    </row>
    <row r="637" spans="20:41" s="13" customFormat="1" x14ac:dyDescent="0.2">
      <c r="T637" s="38"/>
      <c r="Z637" s="47"/>
      <c r="AA637" s="98"/>
      <c r="AB637" s="98"/>
      <c r="AC637" s="98"/>
      <c r="AD637" s="98"/>
      <c r="AE637" s="98"/>
      <c r="AF637" s="98"/>
      <c r="AG637" s="98"/>
      <c r="AH637" s="98"/>
      <c r="AI637" s="98"/>
      <c r="AJ637" s="98"/>
      <c r="AK637" s="98"/>
      <c r="AL637" s="98"/>
      <c r="AM637" s="98"/>
      <c r="AN637" s="98"/>
      <c r="AO637" s="98"/>
    </row>
    <row r="638" spans="20:41" s="13" customFormat="1" x14ac:dyDescent="0.2">
      <c r="T638" s="38"/>
      <c r="Z638" s="47"/>
      <c r="AA638" s="98"/>
      <c r="AB638" s="98"/>
      <c r="AC638" s="98"/>
      <c r="AD638" s="98"/>
      <c r="AE638" s="98"/>
      <c r="AF638" s="98"/>
      <c r="AG638" s="98"/>
      <c r="AH638" s="98"/>
      <c r="AI638" s="98"/>
      <c r="AJ638" s="98"/>
      <c r="AK638" s="98"/>
      <c r="AL638" s="98"/>
      <c r="AM638" s="98"/>
      <c r="AN638" s="98"/>
      <c r="AO638" s="98"/>
    </row>
    <row r="639" spans="20:41" s="13" customFormat="1" x14ac:dyDescent="0.2">
      <c r="T639" s="38"/>
      <c r="Z639" s="47"/>
      <c r="AA639" s="98"/>
      <c r="AB639" s="98"/>
      <c r="AC639" s="98"/>
      <c r="AD639" s="98"/>
      <c r="AE639" s="98"/>
      <c r="AF639" s="98"/>
      <c r="AG639" s="98"/>
      <c r="AH639" s="98"/>
      <c r="AI639" s="98"/>
      <c r="AJ639" s="98"/>
      <c r="AK639" s="98"/>
      <c r="AL639" s="98"/>
      <c r="AM639" s="98"/>
      <c r="AN639" s="98"/>
      <c r="AO639" s="98"/>
    </row>
    <row r="640" spans="20:41" s="13" customFormat="1" x14ac:dyDescent="0.2">
      <c r="T640" s="38"/>
      <c r="Z640" s="47"/>
      <c r="AA640" s="98"/>
      <c r="AB640" s="98"/>
      <c r="AC640" s="98"/>
      <c r="AD640" s="98"/>
      <c r="AE640" s="98"/>
      <c r="AF640" s="98"/>
      <c r="AG640" s="98"/>
      <c r="AH640" s="98"/>
      <c r="AI640" s="98"/>
      <c r="AJ640" s="98"/>
      <c r="AK640" s="98"/>
      <c r="AL640" s="98"/>
      <c r="AM640" s="98"/>
      <c r="AN640" s="98"/>
      <c r="AO640" s="98"/>
    </row>
    <row r="641" spans="20:41" s="13" customFormat="1" x14ac:dyDescent="0.2">
      <c r="T641" s="38"/>
      <c r="Z641" s="47"/>
      <c r="AA641" s="98"/>
      <c r="AB641" s="98"/>
      <c r="AC641" s="98"/>
      <c r="AD641" s="98"/>
      <c r="AE641" s="98"/>
      <c r="AF641" s="98"/>
      <c r="AG641" s="98"/>
      <c r="AH641" s="98"/>
      <c r="AI641" s="98"/>
      <c r="AJ641" s="98"/>
      <c r="AK641" s="98"/>
      <c r="AL641" s="98"/>
      <c r="AM641" s="98"/>
      <c r="AN641" s="98"/>
      <c r="AO641" s="98"/>
    </row>
    <row r="642" spans="20:41" s="13" customFormat="1" x14ac:dyDescent="0.2">
      <c r="T642" s="38"/>
      <c r="Z642" s="47"/>
      <c r="AA642" s="98"/>
      <c r="AB642" s="98"/>
      <c r="AC642" s="98"/>
      <c r="AD642" s="98"/>
      <c r="AE642" s="98"/>
      <c r="AF642" s="98"/>
      <c r="AG642" s="98"/>
      <c r="AH642" s="98"/>
      <c r="AI642" s="98"/>
      <c r="AJ642" s="98"/>
      <c r="AK642" s="98"/>
      <c r="AL642" s="98"/>
      <c r="AM642" s="98"/>
      <c r="AN642" s="98"/>
      <c r="AO642" s="98"/>
    </row>
    <row r="643" spans="20:41" s="13" customFormat="1" x14ac:dyDescent="0.2">
      <c r="T643" s="38"/>
      <c r="Z643" s="47"/>
      <c r="AA643" s="98"/>
      <c r="AB643" s="98"/>
      <c r="AC643" s="98"/>
      <c r="AD643" s="98"/>
      <c r="AE643" s="98"/>
      <c r="AF643" s="98"/>
      <c r="AG643" s="98"/>
      <c r="AH643" s="98"/>
      <c r="AI643" s="98"/>
      <c r="AJ643" s="98"/>
      <c r="AK643" s="98"/>
      <c r="AL643" s="98"/>
      <c r="AM643" s="98"/>
      <c r="AN643" s="98"/>
      <c r="AO643" s="98"/>
    </row>
    <row r="644" spans="20:41" s="13" customFormat="1" x14ac:dyDescent="0.2">
      <c r="T644" s="38"/>
      <c r="Z644" s="47"/>
      <c r="AA644" s="98"/>
      <c r="AB644" s="98"/>
      <c r="AC644" s="98"/>
      <c r="AD644" s="98"/>
      <c r="AE644" s="98"/>
      <c r="AF644" s="98"/>
      <c r="AG644" s="98"/>
      <c r="AH644" s="98"/>
      <c r="AI644" s="98"/>
      <c r="AJ644" s="98"/>
      <c r="AK644" s="98"/>
      <c r="AL644" s="98"/>
      <c r="AM644" s="98"/>
      <c r="AN644" s="98"/>
      <c r="AO644" s="98"/>
    </row>
    <row r="645" spans="20:41" s="13" customFormat="1" x14ac:dyDescent="0.2">
      <c r="T645" s="38"/>
      <c r="Z645" s="47"/>
      <c r="AA645" s="98"/>
      <c r="AB645" s="98"/>
      <c r="AC645" s="98"/>
      <c r="AD645" s="98"/>
      <c r="AE645" s="98"/>
      <c r="AF645" s="98"/>
      <c r="AG645" s="98"/>
      <c r="AH645" s="98"/>
      <c r="AI645" s="98"/>
      <c r="AJ645" s="98"/>
      <c r="AK645" s="98"/>
      <c r="AL645" s="98"/>
      <c r="AM645" s="98"/>
      <c r="AN645" s="98"/>
      <c r="AO645" s="98"/>
    </row>
    <row r="646" spans="20:41" s="13" customFormat="1" x14ac:dyDescent="0.2">
      <c r="T646" s="38"/>
      <c r="Z646" s="47"/>
      <c r="AA646" s="98"/>
      <c r="AB646" s="98"/>
      <c r="AC646" s="98"/>
      <c r="AD646" s="98"/>
      <c r="AE646" s="98"/>
      <c r="AF646" s="98"/>
      <c r="AG646" s="98"/>
      <c r="AH646" s="98"/>
      <c r="AI646" s="98"/>
      <c r="AJ646" s="98"/>
      <c r="AK646" s="98"/>
      <c r="AL646" s="98"/>
      <c r="AM646" s="98"/>
      <c r="AN646" s="98"/>
      <c r="AO646" s="98"/>
    </row>
    <row r="647" spans="20:41" s="13" customFormat="1" x14ac:dyDescent="0.2">
      <c r="T647" s="38"/>
      <c r="Z647" s="47"/>
      <c r="AA647" s="98"/>
      <c r="AB647" s="98"/>
      <c r="AC647" s="98"/>
      <c r="AD647" s="98"/>
      <c r="AE647" s="98"/>
      <c r="AF647" s="98"/>
      <c r="AG647" s="98"/>
      <c r="AH647" s="98"/>
      <c r="AI647" s="98"/>
      <c r="AJ647" s="98"/>
      <c r="AK647" s="98"/>
      <c r="AL647" s="98"/>
      <c r="AM647" s="98"/>
      <c r="AN647" s="98"/>
      <c r="AO647" s="98"/>
    </row>
    <row r="648" spans="20:41" s="13" customFormat="1" x14ac:dyDescent="0.2">
      <c r="T648" s="38"/>
      <c r="Z648" s="47"/>
      <c r="AA648" s="98"/>
      <c r="AB648" s="98"/>
      <c r="AC648" s="98"/>
      <c r="AD648" s="98"/>
      <c r="AE648" s="98"/>
      <c r="AF648" s="98"/>
      <c r="AG648" s="98"/>
      <c r="AH648" s="98"/>
      <c r="AI648" s="98"/>
      <c r="AJ648" s="98"/>
      <c r="AK648" s="98"/>
      <c r="AL648" s="98"/>
      <c r="AM648" s="98"/>
      <c r="AN648" s="98"/>
      <c r="AO648" s="98"/>
    </row>
    <row r="649" spans="20:41" s="13" customFormat="1" x14ac:dyDescent="0.2">
      <c r="T649" s="38"/>
      <c r="Z649" s="47"/>
      <c r="AA649" s="98"/>
      <c r="AB649" s="98"/>
      <c r="AC649" s="98"/>
      <c r="AD649" s="98"/>
      <c r="AE649" s="98"/>
      <c r="AF649" s="98"/>
      <c r="AG649" s="98"/>
      <c r="AH649" s="98"/>
      <c r="AI649" s="98"/>
      <c r="AJ649" s="98"/>
      <c r="AK649" s="98"/>
      <c r="AL649" s="98"/>
      <c r="AM649" s="98"/>
      <c r="AN649" s="98"/>
      <c r="AO649" s="98"/>
    </row>
    <row r="650" spans="20:41" s="13" customFormat="1" x14ac:dyDescent="0.2">
      <c r="T650" s="38"/>
      <c r="Z650" s="47"/>
      <c r="AA650" s="98"/>
      <c r="AB650" s="98"/>
      <c r="AC650" s="98"/>
      <c r="AD650" s="98"/>
      <c r="AE650" s="98"/>
      <c r="AF650" s="98"/>
      <c r="AG650" s="98"/>
      <c r="AH650" s="98"/>
      <c r="AI650" s="98"/>
      <c r="AJ650" s="98"/>
      <c r="AK650" s="98"/>
      <c r="AL650" s="98"/>
      <c r="AM650" s="98"/>
      <c r="AN650" s="98"/>
      <c r="AO650" s="98"/>
    </row>
    <row r="651" spans="20:41" s="13" customFormat="1" x14ac:dyDescent="0.2">
      <c r="T651" s="38"/>
      <c r="Z651" s="47"/>
      <c r="AA651" s="98"/>
      <c r="AB651" s="98"/>
      <c r="AC651" s="98"/>
      <c r="AD651" s="98"/>
      <c r="AE651" s="98"/>
      <c r="AF651" s="98"/>
      <c r="AG651" s="98"/>
      <c r="AH651" s="98"/>
      <c r="AI651" s="98"/>
      <c r="AJ651" s="98"/>
      <c r="AK651" s="98"/>
      <c r="AL651" s="98"/>
      <c r="AM651" s="98"/>
      <c r="AN651" s="98"/>
      <c r="AO651" s="98"/>
    </row>
    <row r="652" spans="20:41" s="13" customFormat="1" x14ac:dyDescent="0.2">
      <c r="T652" s="38"/>
      <c r="Z652" s="47"/>
      <c r="AA652" s="98"/>
      <c r="AB652" s="98"/>
      <c r="AC652" s="98"/>
      <c r="AD652" s="98"/>
      <c r="AE652" s="98"/>
      <c r="AF652" s="98"/>
      <c r="AG652" s="98"/>
      <c r="AH652" s="98"/>
      <c r="AI652" s="98"/>
      <c r="AJ652" s="98"/>
      <c r="AK652" s="98"/>
      <c r="AL652" s="98"/>
      <c r="AM652" s="98"/>
      <c r="AN652" s="98"/>
      <c r="AO652" s="98"/>
    </row>
    <row r="653" spans="20:41" s="13" customFormat="1" x14ac:dyDescent="0.2">
      <c r="T653" s="38"/>
      <c r="Z653" s="47"/>
      <c r="AA653" s="98"/>
      <c r="AB653" s="98"/>
      <c r="AC653" s="98"/>
      <c r="AD653" s="98"/>
      <c r="AE653" s="98"/>
      <c r="AF653" s="98"/>
      <c r="AG653" s="98"/>
      <c r="AH653" s="98"/>
      <c r="AI653" s="98"/>
      <c r="AJ653" s="98"/>
      <c r="AK653" s="98"/>
      <c r="AL653" s="98"/>
      <c r="AM653" s="98"/>
      <c r="AN653" s="98"/>
      <c r="AO653" s="98"/>
    </row>
    <row r="654" spans="20:41" s="13" customFormat="1" x14ac:dyDescent="0.2">
      <c r="T654" s="38"/>
      <c r="Z654" s="47"/>
      <c r="AA654" s="98"/>
      <c r="AB654" s="98"/>
      <c r="AC654" s="98"/>
      <c r="AD654" s="98"/>
      <c r="AE654" s="98"/>
      <c r="AF654" s="98"/>
      <c r="AG654" s="98"/>
      <c r="AH654" s="98"/>
      <c r="AI654" s="98"/>
      <c r="AJ654" s="98"/>
      <c r="AK654" s="98"/>
      <c r="AL654" s="98"/>
      <c r="AM654" s="98"/>
      <c r="AN654" s="98"/>
      <c r="AO654" s="98"/>
    </row>
    <row r="655" spans="20:41" s="13" customFormat="1" x14ac:dyDescent="0.2">
      <c r="T655" s="38"/>
      <c r="Z655" s="47"/>
      <c r="AA655" s="98"/>
      <c r="AB655" s="98"/>
      <c r="AC655" s="98"/>
      <c r="AD655" s="98"/>
      <c r="AE655" s="98"/>
      <c r="AF655" s="98"/>
      <c r="AG655" s="98"/>
      <c r="AH655" s="98"/>
      <c r="AI655" s="98"/>
      <c r="AJ655" s="98"/>
      <c r="AK655" s="98"/>
      <c r="AL655" s="98"/>
      <c r="AM655" s="98"/>
      <c r="AN655" s="98"/>
      <c r="AO655" s="98"/>
    </row>
    <row r="656" spans="20:41" s="13" customFormat="1" x14ac:dyDescent="0.2">
      <c r="T656" s="38"/>
      <c r="Z656" s="47"/>
      <c r="AA656" s="98"/>
      <c r="AB656" s="98"/>
      <c r="AC656" s="98"/>
      <c r="AD656" s="98"/>
      <c r="AE656" s="98"/>
      <c r="AF656" s="98"/>
      <c r="AG656" s="98"/>
      <c r="AH656" s="98"/>
      <c r="AI656" s="98"/>
      <c r="AJ656" s="98"/>
      <c r="AK656" s="98"/>
      <c r="AL656" s="98"/>
      <c r="AM656" s="98"/>
      <c r="AN656" s="98"/>
      <c r="AO656" s="98"/>
    </row>
    <row r="657" spans="20:41" s="13" customFormat="1" x14ac:dyDescent="0.2">
      <c r="T657" s="38"/>
      <c r="Z657" s="47"/>
      <c r="AA657" s="98"/>
      <c r="AB657" s="98"/>
      <c r="AC657" s="98"/>
      <c r="AD657" s="98"/>
      <c r="AE657" s="98"/>
      <c r="AF657" s="98"/>
      <c r="AG657" s="98"/>
      <c r="AH657" s="98"/>
      <c r="AI657" s="98"/>
      <c r="AJ657" s="98"/>
      <c r="AK657" s="98"/>
      <c r="AL657" s="98"/>
      <c r="AM657" s="98"/>
      <c r="AN657" s="98"/>
      <c r="AO657" s="98"/>
    </row>
    <row r="658" spans="20:41" s="13" customFormat="1" x14ac:dyDescent="0.2">
      <c r="T658" s="38"/>
      <c r="Z658" s="47"/>
      <c r="AA658" s="98"/>
      <c r="AB658" s="98"/>
      <c r="AC658" s="98"/>
      <c r="AD658" s="98"/>
      <c r="AE658" s="98"/>
      <c r="AF658" s="98"/>
      <c r="AG658" s="98"/>
      <c r="AH658" s="98"/>
      <c r="AI658" s="98"/>
      <c r="AJ658" s="98"/>
      <c r="AK658" s="98"/>
      <c r="AL658" s="98"/>
      <c r="AM658" s="98"/>
      <c r="AN658" s="98"/>
      <c r="AO658" s="98"/>
    </row>
    <row r="659" spans="20:41" s="13" customFormat="1" x14ac:dyDescent="0.2">
      <c r="T659" s="38"/>
      <c r="Z659" s="47"/>
      <c r="AA659" s="98"/>
      <c r="AB659" s="98"/>
      <c r="AC659" s="98"/>
      <c r="AD659" s="98"/>
      <c r="AE659" s="98"/>
      <c r="AF659" s="98"/>
      <c r="AG659" s="98"/>
      <c r="AH659" s="98"/>
      <c r="AI659" s="98"/>
      <c r="AJ659" s="98"/>
      <c r="AK659" s="98"/>
      <c r="AL659" s="98"/>
      <c r="AM659" s="98"/>
      <c r="AN659" s="98"/>
      <c r="AO659" s="98"/>
    </row>
    <row r="660" spans="20:41" s="13" customFormat="1" x14ac:dyDescent="0.2">
      <c r="T660" s="38"/>
      <c r="Z660" s="47"/>
      <c r="AA660" s="98"/>
      <c r="AB660" s="98"/>
      <c r="AC660" s="98"/>
      <c r="AD660" s="98"/>
      <c r="AE660" s="98"/>
      <c r="AF660" s="98"/>
      <c r="AG660" s="98"/>
      <c r="AH660" s="98"/>
      <c r="AI660" s="98"/>
      <c r="AJ660" s="98"/>
      <c r="AK660" s="98"/>
      <c r="AL660" s="98"/>
      <c r="AM660" s="98"/>
      <c r="AN660" s="98"/>
      <c r="AO660" s="98"/>
    </row>
    <row r="661" spans="20:41" s="13" customFormat="1" x14ac:dyDescent="0.2">
      <c r="T661" s="38"/>
      <c r="Z661" s="47"/>
      <c r="AA661" s="98"/>
      <c r="AB661" s="98"/>
      <c r="AC661" s="98"/>
      <c r="AD661" s="98"/>
      <c r="AE661" s="98"/>
      <c r="AF661" s="98"/>
      <c r="AG661" s="98"/>
      <c r="AH661" s="98"/>
      <c r="AI661" s="98"/>
      <c r="AJ661" s="98"/>
      <c r="AK661" s="98"/>
      <c r="AL661" s="98"/>
      <c r="AM661" s="98"/>
      <c r="AN661" s="98"/>
      <c r="AO661" s="98"/>
    </row>
    <row r="662" spans="20:41" s="13" customFormat="1" x14ac:dyDescent="0.2">
      <c r="T662" s="38"/>
      <c r="Z662" s="47"/>
      <c r="AA662" s="98"/>
      <c r="AB662" s="98"/>
      <c r="AC662" s="98"/>
      <c r="AD662" s="98"/>
      <c r="AE662" s="98"/>
      <c r="AF662" s="98"/>
      <c r="AG662" s="98"/>
      <c r="AH662" s="98"/>
      <c r="AI662" s="98"/>
      <c r="AJ662" s="98"/>
      <c r="AK662" s="98"/>
      <c r="AL662" s="98"/>
      <c r="AM662" s="98"/>
      <c r="AN662" s="98"/>
      <c r="AO662" s="98"/>
    </row>
    <row r="663" spans="20:41" s="13" customFormat="1" x14ac:dyDescent="0.2">
      <c r="T663" s="38"/>
      <c r="Z663" s="47"/>
      <c r="AA663" s="98"/>
      <c r="AB663" s="98"/>
      <c r="AC663" s="98"/>
      <c r="AD663" s="98"/>
      <c r="AE663" s="98"/>
      <c r="AF663" s="98"/>
      <c r="AG663" s="98"/>
      <c r="AH663" s="98"/>
      <c r="AI663" s="98"/>
      <c r="AJ663" s="98"/>
      <c r="AK663" s="98"/>
      <c r="AL663" s="98"/>
      <c r="AM663" s="98"/>
      <c r="AN663" s="98"/>
      <c r="AO663" s="98"/>
    </row>
    <row r="664" spans="20:41" s="13" customFormat="1" x14ac:dyDescent="0.2">
      <c r="T664" s="38"/>
      <c r="Z664" s="47"/>
      <c r="AA664" s="98"/>
      <c r="AB664" s="98"/>
      <c r="AC664" s="98"/>
      <c r="AD664" s="98"/>
      <c r="AE664" s="98"/>
      <c r="AF664" s="98"/>
      <c r="AG664" s="98"/>
      <c r="AH664" s="98"/>
      <c r="AI664" s="98"/>
      <c r="AJ664" s="98"/>
      <c r="AK664" s="98"/>
      <c r="AL664" s="98"/>
      <c r="AM664" s="98"/>
      <c r="AN664" s="98"/>
      <c r="AO664" s="98"/>
    </row>
    <row r="665" spans="20:41" s="13" customFormat="1" x14ac:dyDescent="0.2">
      <c r="T665" s="38"/>
      <c r="Z665" s="47"/>
      <c r="AA665" s="98"/>
      <c r="AB665" s="98"/>
      <c r="AC665" s="98"/>
      <c r="AD665" s="98"/>
      <c r="AE665" s="98"/>
      <c r="AF665" s="98"/>
      <c r="AG665" s="98"/>
      <c r="AH665" s="98"/>
      <c r="AI665" s="98"/>
      <c r="AJ665" s="98"/>
      <c r="AK665" s="98"/>
      <c r="AL665" s="98"/>
      <c r="AM665" s="98"/>
      <c r="AN665" s="98"/>
      <c r="AO665" s="98"/>
    </row>
    <row r="666" spans="20:41" s="13" customFormat="1" x14ac:dyDescent="0.2">
      <c r="T666" s="38"/>
      <c r="Z666" s="47"/>
      <c r="AA666" s="98"/>
      <c r="AB666" s="98"/>
      <c r="AC666" s="98"/>
      <c r="AD666" s="98"/>
      <c r="AE666" s="98"/>
      <c r="AF666" s="98"/>
      <c r="AG666" s="98"/>
      <c r="AH666" s="98"/>
      <c r="AI666" s="98"/>
      <c r="AJ666" s="98"/>
      <c r="AK666" s="98"/>
      <c r="AL666" s="98"/>
      <c r="AM666" s="98"/>
      <c r="AN666" s="98"/>
      <c r="AO666" s="98"/>
    </row>
    <row r="667" spans="20:41" s="13" customFormat="1" x14ac:dyDescent="0.2">
      <c r="T667" s="38"/>
      <c r="Z667" s="47"/>
      <c r="AA667" s="98"/>
      <c r="AB667" s="98"/>
      <c r="AC667" s="98"/>
      <c r="AD667" s="98"/>
      <c r="AE667" s="98"/>
      <c r="AF667" s="98"/>
      <c r="AG667" s="98"/>
      <c r="AH667" s="98"/>
      <c r="AI667" s="98"/>
      <c r="AJ667" s="98"/>
      <c r="AK667" s="98"/>
      <c r="AL667" s="98"/>
      <c r="AM667" s="98"/>
      <c r="AN667" s="98"/>
      <c r="AO667" s="98"/>
    </row>
    <row r="668" spans="20:41" s="13" customFormat="1" x14ac:dyDescent="0.2">
      <c r="T668" s="38"/>
      <c r="Z668" s="47"/>
      <c r="AA668" s="98"/>
      <c r="AB668" s="98"/>
      <c r="AC668" s="98"/>
      <c r="AD668" s="98"/>
      <c r="AE668" s="98"/>
      <c r="AF668" s="98"/>
      <c r="AG668" s="98"/>
      <c r="AH668" s="98"/>
      <c r="AI668" s="98"/>
      <c r="AJ668" s="98"/>
      <c r="AK668" s="98"/>
      <c r="AL668" s="98"/>
      <c r="AM668" s="98"/>
      <c r="AN668" s="98"/>
      <c r="AO668" s="98"/>
    </row>
    <row r="669" spans="20:41" s="13" customFormat="1" x14ac:dyDescent="0.2">
      <c r="T669" s="38"/>
      <c r="Z669" s="47"/>
      <c r="AA669" s="98"/>
      <c r="AB669" s="98"/>
      <c r="AC669" s="98"/>
      <c r="AD669" s="98"/>
      <c r="AE669" s="98"/>
      <c r="AF669" s="98"/>
      <c r="AG669" s="98"/>
      <c r="AH669" s="98"/>
      <c r="AI669" s="98"/>
      <c r="AJ669" s="98"/>
      <c r="AK669" s="98"/>
      <c r="AL669" s="98"/>
      <c r="AM669" s="98"/>
      <c r="AN669" s="98"/>
      <c r="AO669" s="98"/>
    </row>
    <row r="670" spans="20:41" s="13" customFormat="1" x14ac:dyDescent="0.2">
      <c r="T670" s="38"/>
      <c r="Z670" s="47"/>
      <c r="AA670" s="98"/>
      <c r="AB670" s="98"/>
      <c r="AC670" s="98"/>
      <c r="AD670" s="98"/>
      <c r="AE670" s="98"/>
      <c r="AF670" s="98"/>
      <c r="AG670" s="98"/>
      <c r="AH670" s="98"/>
      <c r="AI670" s="98"/>
      <c r="AJ670" s="98"/>
      <c r="AK670" s="98"/>
      <c r="AL670" s="98"/>
      <c r="AM670" s="98"/>
      <c r="AN670" s="98"/>
      <c r="AO670" s="98"/>
    </row>
    <row r="671" spans="20:41" s="13" customFormat="1" x14ac:dyDescent="0.2">
      <c r="T671" s="38"/>
      <c r="Z671" s="47"/>
      <c r="AA671" s="98"/>
      <c r="AB671" s="98"/>
      <c r="AC671" s="98"/>
      <c r="AD671" s="98"/>
      <c r="AE671" s="98"/>
      <c r="AF671" s="98"/>
      <c r="AG671" s="98"/>
      <c r="AH671" s="98"/>
      <c r="AI671" s="98"/>
      <c r="AJ671" s="98"/>
      <c r="AK671" s="98"/>
      <c r="AL671" s="98"/>
      <c r="AM671" s="98"/>
      <c r="AN671" s="98"/>
      <c r="AO671" s="98"/>
    </row>
    <row r="672" spans="20:41" s="13" customFormat="1" x14ac:dyDescent="0.2">
      <c r="T672" s="38"/>
      <c r="Z672" s="47"/>
      <c r="AA672" s="98"/>
      <c r="AB672" s="98"/>
      <c r="AC672" s="98"/>
      <c r="AD672" s="98"/>
      <c r="AE672" s="98"/>
      <c r="AF672" s="98"/>
      <c r="AG672" s="98"/>
      <c r="AH672" s="98"/>
      <c r="AI672" s="98"/>
      <c r="AJ672" s="98"/>
      <c r="AK672" s="98"/>
      <c r="AL672" s="98"/>
      <c r="AM672" s="98"/>
      <c r="AN672" s="98"/>
      <c r="AO672" s="98"/>
    </row>
    <row r="673" spans="20:41" s="13" customFormat="1" x14ac:dyDescent="0.2">
      <c r="T673" s="38"/>
      <c r="Z673" s="47"/>
      <c r="AA673" s="98"/>
      <c r="AB673" s="98"/>
      <c r="AC673" s="98"/>
      <c r="AD673" s="98"/>
      <c r="AE673" s="98"/>
      <c r="AF673" s="98"/>
      <c r="AG673" s="98"/>
      <c r="AH673" s="98"/>
      <c r="AI673" s="98"/>
      <c r="AJ673" s="98"/>
      <c r="AK673" s="98"/>
      <c r="AL673" s="98"/>
      <c r="AM673" s="98"/>
      <c r="AN673" s="98"/>
      <c r="AO673" s="98"/>
    </row>
    <row r="674" spans="20:41" s="13" customFormat="1" x14ac:dyDescent="0.2">
      <c r="T674" s="38"/>
      <c r="Z674" s="47"/>
      <c r="AA674" s="98"/>
      <c r="AB674" s="98"/>
      <c r="AC674" s="98"/>
      <c r="AD674" s="98"/>
      <c r="AE674" s="98"/>
      <c r="AF674" s="98"/>
      <c r="AG674" s="98"/>
      <c r="AH674" s="98"/>
      <c r="AI674" s="98"/>
      <c r="AJ674" s="98"/>
      <c r="AK674" s="98"/>
      <c r="AL674" s="98"/>
      <c r="AM674" s="98"/>
      <c r="AN674" s="98"/>
      <c r="AO674" s="98"/>
    </row>
    <row r="675" spans="20:41" s="13" customFormat="1" x14ac:dyDescent="0.2">
      <c r="T675" s="38"/>
      <c r="Z675" s="47"/>
      <c r="AA675" s="98"/>
      <c r="AB675" s="98"/>
      <c r="AC675" s="98"/>
      <c r="AD675" s="98"/>
      <c r="AE675" s="98"/>
      <c r="AF675" s="98"/>
      <c r="AG675" s="98"/>
      <c r="AH675" s="98"/>
      <c r="AI675" s="98"/>
      <c r="AJ675" s="98"/>
      <c r="AK675" s="98"/>
      <c r="AL675" s="98"/>
      <c r="AM675" s="98"/>
      <c r="AN675" s="98"/>
      <c r="AO675" s="98"/>
    </row>
    <row r="676" spans="20:41" s="13" customFormat="1" x14ac:dyDescent="0.2">
      <c r="T676" s="38"/>
      <c r="Z676" s="47"/>
      <c r="AA676" s="98"/>
      <c r="AB676" s="98"/>
      <c r="AC676" s="98"/>
      <c r="AD676" s="98"/>
      <c r="AE676" s="98"/>
      <c r="AF676" s="98"/>
      <c r="AG676" s="98"/>
      <c r="AH676" s="98"/>
      <c r="AI676" s="98"/>
      <c r="AJ676" s="98"/>
      <c r="AK676" s="98"/>
      <c r="AL676" s="98"/>
      <c r="AM676" s="98"/>
      <c r="AN676" s="98"/>
      <c r="AO676" s="98"/>
    </row>
    <row r="677" spans="20:41" s="13" customFormat="1" x14ac:dyDescent="0.2">
      <c r="T677" s="38"/>
      <c r="Z677" s="47"/>
      <c r="AA677" s="98"/>
      <c r="AB677" s="98"/>
      <c r="AC677" s="98"/>
      <c r="AD677" s="98"/>
      <c r="AE677" s="98"/>
      <c r="AF677" s="98"/>
      <c r="AG677" s="98"/>
      <c r="AH677" s="98"/>
      <c r="AI677" s="98"/>
      <c r="AJ677" s="98"/>
      <c r="AK677" s="98"/>
      <c r="AL677" s="98"/>
      <c r="AM677" s="98"/>
      <c r="AN677" s="98"/>
      <c r="AO677" s="98"/>
    </row>
    <row r="678" spans="20:41" s="13" customFormat="1" x14ac:dyDescent="0.2">
      <c r="T678" s="38"/>
      <c r="Z678" s="47"/>
      <c r="AA678" s="98"/>
      <c r="AB678" s="98"/>
      <c r="AC678" s="98"/>
      <c r="AD678" s="98"/>
      <c r="AE678" s="98"/>
      <c r="AF678" s="98"/>
      <c r="AG678" s="98"/>
      <c r="AH678" s="98"/>
      <c r="AI678" s="98"/>
      <c r="AJ678" s="98"/>
      <c r="AK678" s="98"/>
      <c r="AL678" s="98"/>
      <c r="AM678" s="98"/>
      <c r="AN678" s="98"/>
      <c r="AO678" s="98"/>
    </row>
    <row r="679" spans="20:41" s="13" customFormat="1" x14ac:dyDescent="0.2">
      <c r="T679" s="38"/>
      <c r="Z679" s="47"/>
      <c r="AA679" s="98"/>
      <c r="AB679" s="98"/>
      <c r="AC679" s="98"/>
      <c r="AD679" s="98"/>
      <c r="AE679" s="98"/>
      <c r="AF679" s="98"/>
      <c r="AG679" s="98"/>
      <c r="AH679" s="98"/>
      <c r="AI679" s="98"/>
      <c r="AJ679" s="98"/>
      <c r="AK679" s="98"/>
      <c r="AL679" s="98"/>
      <c r="AM679" s="98"/>
      <c r="AN679" s="98"/>
      <c r="AO679" s="98"/>
    </row>
    <row r="680" spans="20:41" s="13" customFormat="1" x14ac:dyDescent="0.2">
      <c r="T680" s="38"/>
      <c r="Z680" s="47"/>
      <c r="AA680" s="98"/>
      <c r="AB680" s="98"/>
      <c r="AC680" s="98"/>
      <c r="AD680" s="98"/>
      <c r="AE680" s="98"/>
      <c r="AF680" s="98"/>
      <c r="AG680" s="98"/>
      <c r="AH680" s="98"/>
      <c r="AI680" s="98"/>
      <c r="AJ680" s="98"/>
      <c r="AK680" s="98"/>
      <c r="AL680" s="98"/>
      <c r="AM680" s="98"/>
      <c r="AN680" s="98"/>
      <c r="AO680" s="98"/>
    </row>
    <row r="681" spans="20:41" s="13" customFormat="1" x14ac:dyDescent="0.2">
      <c r="T681" s="38"/>
      <c r="Z681" s="47"/>
      <c r="AA681" s="98"/>
      <c r="AB681" s="98"/>
      <c r="AC681" s="98"/>
      <c r="AD681" s="98"/>
      <c r="AE681" s="98"/>
      <c r="AF681" s="98"/>
      <c r="AG681" s="98"/>
      <c r="AH681" s="98"/>
      <c r="AI681" s="98"/>
      <c r="AJ681" s="98"/>
      <c r="AK681" s="98"/>
      <c r="AL681" s="98"/>
      <c r="AM681" s="98"/>
      <c r="AN681" s="98"/>
      <c r="AO681" s="98"/>
    </row>
    <row r="682" spans="20:41" s="13" customFormat="1" x14ac:dyDescent="0.2">
      <c r="T682" s="38"/>
      <c r="Z682" s="47"/>
      <c r="AA682" s="98"/>
      <c r="AB682" s="98"/>
      <c r="AC682" s="98"/>
      <c r="AD682" s="98"/>
      <c r="AE682" s="98"/>
      <c r="AF682" s="98"/>
      <c r="AG682" s="98"/>
      <c r="AH682" s="98"/>
      <c r="AI682" s="98"/>
      <c r="AJ682" s="98"/>
      <c r="AK682" s="98"/>
      <c r="AL682" s="98"/>
      <c r="AM682" s="98"/>
      <c r="AN682" s="98"/>
      <c r="AO682" s="98"/>
    </row>
    <row r="683" spans="20:41" s="13" customFormat="1" x14ac:dyDescent="0.2">
      <c r="T683" s="38"/>
      <c r="Z683" s="47"/>
      <c r="AA683" s="98"/>
      <c r="AB683" s="98"/>
      <c r="AC683" s="98"/>
      <c r="AD683" s="98"/>
      <c r="AE683" s="98"/>
      <c r="AF683" s="98"/>
      <c r="AG683" s="98"/>
      <c r="AH683" s="98"/>
      <c r="AI683" s="98"/>
      <c r="AJ683" s="98"/>
      <c r="AK683" s="98"/>
      <c r="AL683" s="98"/>
      <c r="AM683" s="98"/>
      <c r="AN683" s="98"/>
      <c r="AO683" s="98"/>
    </row>
    <row r="684" spans="20:41" s="13" customFormat="1" x14ac:dyDescent="0.2">
      <c r="T684" s="38"/>
      <c r="Z684" s="47"/>
      <c r="AA684" s="98"/>
      <c r="AB684" s="98"/>
      <c r="AC684" s="98"/>
      <c r="AD684" s="98"/>
      <c r="AE684" s="98"/>
      <c r="AF684" s="98"/>
      <c r="AG684" s="98"/>
      <c r="AH684" s="98"/>
      <c r="AI684" s="98"/>
      <c r="AJ684" s="98"/>
      <c r="AK684" s="98"/>
      <c r="AL684" s="98"/>
      <c r="AM684" s="98"/>
      <c r="AN684" s="98"/>
      <c r="AO684" s="98"/>
    </row>
    <row r="685" spans="20:41" s="13" customFormat="1" x14ac:dyDescent="0.2">
      <c r="T685" s="38"/>
      <c r="Z685" s="47"/>
      <c r="AA685" s="98"/>
      <c r="AB685" s="98"/>
      <c r="AC685" s="98"/>
      <c r="AD685" s="98"/>
      <c r="AE685" s="98"/>
      <c r="AF685" s="98"/>
      <c r="AG685" s="98"/>
      <c r="AH685" s="98"/>
      <c r="AI685" s="98"/>
      <c r="AJ685" s="98"/>
      <c r="AK685" s="98"/>
      <c r="AL685" s="98"/>
      <c r="AM685" s="98"/>
      <c r="AN685" s="98"/>
      <c r="AO685" s="98"/>
    </row>
    <row r="686" spans="20:41" s="13" customFormat="1" x14ac:dyDescent="0.2">
      <c r="T686" s="38"/>
      <c r="Z686" s="47"/>
      <c r="AA686" s="98"/>
      <c r="AB686" s="98"/>
      <c r="AC686" s="98"/>
      <c r="AD686" s="98"/>
      <c r="AE686" s="98"/>
      <c r="AF686" s="98"/>
      <c r="AG686" s="98"/>
      <c r="AH686" s="98"/>
      <c r="AI686" s="98"/>
      <c r="AJ686" s="98"/>
      <c r="AK686" s="98"/>
      <c r="AL686" s="98"/>
      <c r="AM686" s="98"/>
      <c r="AN686" s="98"/>
      <c r="AO686" s="98"/>
    </row>
    <row r="687" spans="20:41" s="13" customFormat="1" x14ac:dyDescent="0.2">
      <c r="T687" s="38"/>
      <c r="Z687" s="47"/>
      <c r="AA687" s="98"/>
      <c r="AB687" s="98"/>
      <c r="AC687" s="98"/>
      <c r="AD687" s="98"/>
      <c r="AE687" s="98"/>
      <c r="AF687" s="98"/>
      <c r="AG687" s="98"/>
      <c r="AH687" s="98"/>
      <c r="AI687" s="98"/>
      <c r="AJ687" s="98"/>
      <c r="AK687" s="98"/>
      <c r="AL687" s="98"/>
      <c r="AM687" s="98"/>
      <c r="AN687" s="98"/>
      <c r="AO687" s="98"/>
    </row>
    <row r="688" spans="20:41" s="13" customFormat="1" x14ac:dyDescent="0.2">
      <c r="T688" s="38"/>
      <c r="Z688" s="47"/>
      <c r="AA688" s="98"/>
      <c r="AB688" s="98"/>
      <c r="AC688" s="98"/>
      <c r="AD688" s="98"/>
      <c r="AE688" s="98"/>
      <c r="AF688" s="98"/>
      <c r="AG688" s="98"/>
      <c r="AH688" s="98"/>
      <c r="AI688" s="98"/>
      <c r="AJ688" s="98"/>
      <c r="AK688" s="98"/>
      <c r="AL688" s="98"/>
      <c r="AM688" s="98"/>
      <c r="AN688" s="98"/>
      <c r="AO688" s="98"/>
    </row>
    <row r="689" spans="20:41" s="13" customFormat="1" x14ac:dyDescent="0.2">
      <c r="T689" s="38"/>
      <c r="Z689" s="47"/>
      <c r="AA689" s="98"/>
      <c r="AB689" s="98"/>
      <c r="AC689" s="98"/>
      <c r="AD689" s="98"/>
      <c r="AE689" s="98"/>
      <c r="AF689" s="98"/>
      <c r="AG689" s="98"/>
      <c r="AH689" s="98"/>
      <c r="AI689" s="98"/>
      <c r="AJ689" s="98"/>
      <c r="AK689" s="98"/>
      <c r="AL689" s="98"/>
      <c r="AM689" s="98"/>
      <c r="AN689" s="98"/>
      <c r="AO689" s="98"/>
    </row>
    <row r="690" spans="20:41" s="13" customFormat="1" x14ac:dyDescent="0.2">
      <c r="T690" s="38"/>
      <c r="Z690" s="47"/>
      <c r="AA690" s="98"/>
      <c r="AB690" s="98"/>
      <c r="AC690" s="98"/>
      <c r="AD690" s="98"/>
      <c r="AE690" s="98"/>
      <c r="AF690" s="98"/>
      <c r="AG690" s="98"/>
      <c r="AH690" s="98"/>
      <c r="AI690" s="98"/>
      <c r="AJ690" s="98"/>
      <c r="AK690" s="98"/>
      <c r="AL690" s="98"/>
      <c r="AM690" s="98"/>
      <c r="AN690" s="98"/>
      <c r="AO690" s="98"/>
    </row>
    <row r="691" spans="20:41" s="13" customFormat="1" x14ac:dyDescent="0.2">
      <c r="T691" s="38"/>
      <c r="Z691" s="47"/>
      <c r="AA691" s="98"/>
      <c r="AB691" s="98"/>
      <c r="AC691" s="98"/>
      <c r="AD691" s="98"/>
      <c r="AE691" s="98"/>
      <c r="AF691" s="98"/>
      <c r="AG691" s="98"/>
      <c r="AH691" s="98"/>
      <c r="AI691" s="98"/>
      <c r="AJ691" s="98"/>
      <c r="AK691" s="98"/>
      <c r="AL691" s="98"/>
      <c r="AM691" s="98"/>
      <c r="AN691" s="98"/>
      <c r="AO691" s="98"/>
    </row>
    <row r="692" spans="20:41" s="13" customFormat="1" x14ac:dyDescent="0.2">
      <c r="T692" s="38"/>
      <c r="Z692" s="47"/>
      <c r="AA692" s="98"/>
      <c r="AB692" s="98"/>
      <c r="AC692" s="98"/>
      <c r="AD692" s="98"/>
      <c r="AE692" s="98"/>
      <c r="AF692" s="98"/>
      <c r="AG692" s="98"/>
      <c r="AH692" s="98"/>
      <c r="AI692" s="98"/>
      <c r="AJ692" s="98"/>
      <c r="AK692" s="98"/>
      <c r="AL692" s="98"/>
      <c r="AM692" s="98"/>
      <c r="AN692" s="98"/>
      <c r="AO692" s="98"/>
    </row>
    <row r="693" spans="20:41" s="13" customFormat="1" x14ac:dyDescent="0.2">
      <c r="T693" s="38"/>
      <c r="Z693" s="47"/>
      <c r="AA693" s="98"/>
      <c r="AB693" s="98"/>
      <c r="AC693" s="98"/>
      <c r="AD693" s="98"/>
      <c r="AE693" s="98"/>
      <c r="AF693" s="98"/>
      <c r="AG693" s="98"/>
      <c r="AH693" s="98"/>
      <c r="AI693" s="98"/>
      <c r="AJ693" s="98"/>
      <c r="AK693" s="98"/>
      <c r="AL693" s="98"/>
      <c r="AM693" s="98"/>
      <c r="AN693" s="98"/>
      <c r="AO693" s="98"/>
    </row>
    <row r="694" spans="20:41" s="13" customFormat="1" x14ac:dyDescent="0.2">
      <c r="T694" s="38"/>
      <c r="Z694" s="47"/>
      <c r="AA694" s="98"/>
      <c r="AB694" s="98"/>
      <c r="AC694" s="98"/>
      <c r="AD694" s="98"/>
      <c r="AE694" s="98"/>
      <c r="AF694" s="98"/>
      <c r="AG694" s="98"/>
      <c r="AH694" s="98"/>
      <c r="AI694" s="98"/>
      <c r="AJ694" s="98"/>
      <c r="AK694" s="98"/>
      <c r="AL694" s="98"/>
      <c r="AM694" s="98"/>
      <c r="AN694" s="98"/>
      <c r="AO694" s="98"/>
    </row>
    <row r="695" spans="20:41" s="13" customFormat="1" x14ac:dyDescent="0.2">
      <c r="T695" s="38"/>
      <c r="Z695" s="47"/>
      <c r="AA695" s="98"/>
      <c r="AB695" s="98"/>
      <c r="AC695" s="98"/>
      <c r="AD695" s="98"/>
      <c r="AE695" s="98"/>
      <c r="AF695" s="98"/>
      <c r="AG695" s="98"/>
      <c r="AH695" s="98"/>
      <c r="AI695" s="98"/>
      <c r="AJ695" s="98"/>
      <c r="AK695" s="98"/>
      <c r="AL695" s="98"/>
      <c r="AM695" s="98"/>
      <c r="AN695" s="98"/>
      <c r="AO695" s="98"/>
    </row>
    <row r="696" spans="20:41" s="13" customFormat="1" x14ac:dyDescent="0.2">
      <c r="T696" s="38"/>
      <c r="Z696" s="47"/>
      <c r="AA696" s="98"/>
      <c r="AB696" s="98"/>
      <c r="AC696" s="98"/>
      <c r="AD696" s="98"/>
      <c r="AE696" s="98"/>
      <c r="AF696" s="98"/>
      <c r="AG696" s="98"/>
      <c r="AH696" s="98"/>
      <c r="AI696" s="98"/>
      <c r="AJ696" s="98"/>
      <c r="AK696" s="98"/>
      <c r="AL696" s="98"/>
      <c r="AM696" s="98"/>
      <c r="AN696" s="98"/>
      <c r="AO696" s="98"/>
    </row>
    <row r="697" spans="20:41" s="13" customFormat="1" x14ac:dyDescent="0.2">
      <c r="T697" s="38"/>
      <c r="Z697" s="47"/>
      <c r="AA697" s="98"/>
      <c r="AB697" s="98"/>
      <c r="AC697" s="98"/>
      <c r="AD697" s="98"/>
      <c r="AE697" s="98"/>
      <c r="AF697" s="98"/>
      <c r="AG697" s="98"/>
      <c r="AH697" s="98"/>
      <c r="AI697" s="98"/>
      <c r="AJ697" s="98"/>
      <c r="AK697" s="98"/>
      <c r="AL697" s="98"/>
      <c r="AM697" s="98"/>
      <c r="AN697" s="98"/>
      <c r="AO697" s="98"/>
    </row>
    <row r="698" spans="20:41" s="13" customFormat="1" x14ac:dyDescent="0.2">
      <c r="T698" s="38"/>
      <c r="Z698" s="47"/>
      <c r="AA698" s="98"/>
      <c r="AB698" s="98"/>
      <c r="AC698" s="98"/>
      <c r="AD698" s="98"/>
      <c r="AE698" s="98"/>
      <c r="AF698" s="98"/>
      <c r="AG698" s="98"/>
      <c r="AH698" s="98"/>
      <c r="AI698" s="98"/>
      <c r="AJ698" s="98"/>
      <c r="AK698" s="98"/>
      <c r="AL698" s="98"/>
      <c r="AM698" s="98"/>
      <c r="AN698" s="98"/>
      <c r="AO698" s="98"/>
    </row>
    <row r="699" spans="20:41" s="13" customFormat="1" x14ac:dyDescent="0.2">
      <c r="T699" s="38"/>
      <c r="Z699" s="47"/>
      <c r="AA699" s="98"/>
      <c r="AB699" s="98"/>
      <c r="AC699" s="98"/>
      <c r="AD699" s="98"/>
      <c r="AE699" s="98"/>
      <c r="AF699" s="98"/>
      <c r="AG699" s="98"/>
      <c r="AH699" s="98"/>
      <c r="AI699" s="98"/>
      <c r="AJ699" s="98"/>
      <c r="AK699" s="98"/>
      <c r="AL699" s="98"/>
      <c r="AM699" s="98"/>
      <c r="AN699" s="98"/>
      <c r="AO699" s="98"/>
    </row>
    <row r="700" spans="20:41" s="13" customFormat="1" x14ac:dyDescent="0.2">
      <c r="T700" s="38"/>
      <c r="Z700" s="47"/>
      <c r="AA700" s="98"/>
      <c r="AB700" s="98"/>
      <c r="AC700" s="98"/>
      <c r="AD700" s="98"/>
      <c r="AE700" s="98"/>
      <c r="AF700" s="98"/>
      <c r="AG700" s="98"/>
      <c r="AH700" s="98"/>
      <c r="AI700" s="98"/>
      <c r="AJ700" s="98"/>
      <c r="AK700" s="98"/>
      <c r="AL700" s="98"/>
      <c r="AM700" s="98"/>
      <c r="AN700" s="98"/>
      <c r="AO700" s="98"/>
    </row>
    <row r="701" spans="20:41" s="13" customFormat="1" x14ac:dyDescent="0.2">
      <c r="T701" s="38"/>
      <c r="Z701" s="47"/>
      <c r="AA701" s="98"/>
      <c r="AB701" s="98"/>
      <c r="AC701" s="98"/>
      <c r="AD701" s="98"/>
      <c r="AE701" s="98"/>
      <c r="AF701" s="98"/>
      <c r="AG701" s="98"/>
      <c r="AH701" s="98"/>
      <c r="AI701" s="98"/>
      <c r="AJ701" s="98"/>
      <c r="AK701" s="98"/>
      <c r="AL701" s="98"/>
      <c r="AM701" s="98"/>
      <c r="AN701" s="98"/>
      <c r="AO701" s="98"/>
    </row>
    <row r="702" spans="20:41" s="13" customFormat="1" x14ac:dyDescent="0.2">
      <c r="T702" s="38"/>
      <c r="Z702" s="47"/>
      <c r="AA702" s="98"/>
      <c r="AB702" s="98"/>
      <c r="AC702" s="98"/>
      <c r="AD702" s="98"/>
      <c r="AE702" s="98"/>
      <c r="AF702" s="98"/>
      <c r="AG702" s="98"/>
      <c r="AH702" s="98"/>
      <c r="AI702" s="98"/>
      <c r="AJ702" s="98"/>
      <c r="AK702" s="98"/>
      <c r="AL702" s="98"/>
      <c r="AM702" s="98"/>
      <c r="AN702" s="98"/>
      <c r="AO702" s="98"/>
    </row>
    <row r="703" spans="20:41" s="13" customFormat="1" x14ac:dyDescent="0.2">
      <c r="T703" s="38"/>
      <c r="Z703" s="47"/>
      <c r="AA703" s="98"/>
      <c r="AB703" s="98"/>
      <c r="AC703" s="98"/>
      <c r="AD703" s="98"/>
      <c r="AE703" s="98"/>
      <c r="AF703" s="98"/>
      <c r="AG703" s="98"/>
      <c r="AH703" s="98"/>
      <c r="AI703" s="98"/>
      <c r="AJ703" s="98"/>
      <c r="AK703" s="98"/>
      <c r="AL703" s="98"/>
      <c r="AM703" s="98"/>
      <c r="AN703" s="98"/>
      <c r="AO703" s="98"/>
    </row>
    <row r="704" spans="20:41" s="13" customFormat="1" x14ac:dyDescent="0.2">
      <c r="T704" s="38"/>
      <c r="Z704" s="47"/>
      <c r="AA704" s="98"/>
      <c r="AB704" s="98"/>
      <c r="AC704" s="98"/>
      <c r="AD704" s="98"/>
      <c r="AE704" s="98"/>
      <c r="AF704" s="98"/>
      <c r="AG704" s="98"/>
      <c r="AH704" s="98"/>
      <c r="AI704" s="98"/>
      <c r="AJ704" s="98"/>
      <c r="AK704" s="98"/>
      <c r="AL704" s="98"/>
      <c r="AM704" s="98"/>
      <c r="AN704" s="98"/>
      <c r="AO704" s="98"/>
    </row>
    <row r="705" spans="20:41" s="13" customFormat="1" x14ac:dyDescent="0.2">
      <c r="T705" s="38"/>
      <c r="Z705" s="47"/>
      <c r="AA705" s="98"/>
      <c r="AB705" s="98"/>
      <c r="AC705" s="98"/>
      <c r="AD705" s="98"/>
      <c r="AE705" s="98"/>
      <c r="AF705" s="98"/>
      <c r="AG705" s="98"/>
      <c r="AH705" s="98"/>
      <c r="AI705" s="98"/>
      <c r="AJ705" s="98"/>
      <c r="AK705" s="98"/>
      <c r="AL705" s="98"/>
      <c r="AM705" s="98"/>
      <c r="AN705" s="98"/>
      <c r="AO705" s="98"/>
    </row>
    <row r="706" spans="20:41" s="13" customFormat="1" x14ac:dyDescent="0.2">
      <c r="T706" s="38"/>
      <c r="Z706" s="47"/>
      <c r="AA706" s="98"/>
      <c r="AB706" s="98"/>
      <c r="AC706" s="98"/>
      <c r="AD706" s="98"/>
      <c r="AE706" s="98"/>
      <c r="AF706" s="98"/>
      <c r="AG706" s="98"/>
      <c r="AH706" s="98"/>
      <c r="AI706" s="98"/>
      <c r="AJ706" s="98"/>
      <c r="AK706" s="98"/>
      <c r="AL706" s="98"/>
      <c r="AM706" s="98"/>
      <c r="AN706" s="98"/>
      <c r="AO706" s="98"/>
    </row>
    <row r="707" spans="20:41" s="13" customFormat="1" x14ac:dyDescent="0.2">
      <c r="T707" s="38"/>
      <c r="Z707" s="47"/>
      <c r="AA707" s="98"/>
      <c r="AB707" s="98"/>
      <c r="AC707" s="98"/>
      <c r="AD707" s="98"/>
      <c r="AE707" s="98"/>
      <c r="AF707" s="98"/>
      <c r="AG707" s="98"/>
      <c r="AH707" s="98"/>
      <c r="AI707" s="98"/>
      <c r="AJ707" s="98"/>
      <c r="AK707" s="98"/>
      <c r="AL707" s="98"/>
      <c r="AM707" s="98"/>
      <c r="AN707" s="98"/>
      <c r="AO707" s="98"/>
    </row>
    <row r="708" spans="20:41" s="13" customFormat="1" x14ac:dyDescent="0.2">
      <c r="T708" s="38"/>
      <c r="Z708" s="47"/>
      <c r="AA708" s="98"/>
      <c r="AB708" s="98"/>
      <c r="AC708" s="98"/>
      <c r="AD708" s="98"/>
      <c r="AE708" s="98"/>
      <c r="AF708" s="98"/>
      <c r="AG708" s="98"/>
      <c r="AH708" s="98"/>
      <c r="AI708" s="98"/>
      <c r="AJ708" s="98"/>
      <c r="AK708" s="98"/>
      <c r="AL708" s="98"/>
      <c r="AM708" s="98"/>
      <c r="AN708" s="98"/>
      <c r="AO708" s="98"/>
    </row>
    <row r="709" spans="20:41" s="13" customFormat="1" x14ac:dyDescent="0.2">
      <c r="T709" s="38"/>
      <c r="Z709" s="47"/>
      <c r="AA709" s="98"/>
      <c r="AB709" s="98"/>
      <c r="AC709" s="98"/>
      <c r="AD709" s="98"/>
      <c r="AE709" s="98"/>
      <c r="AF709" s="98"/>
      <c r="AG709" s="98"/>
      <c r="AH709" s="98"/>
      <c r="AI709" s="98"/>
      <c r="AJ709" s="98"/>
      <c r="AK709" s="98"/>
      <c r="AL709" s="98"/>
      <c r="AM709" s="98"/>
      <c r="AN709" s="98"/>
      <c r="AO709" s="98"/>
    </row>
    <row r="710" spans="20:41" s="13" customFormat="1" x14ac:dyDescent="0.2">
      <c r="T710" s="38"/>
      <c r="Z710" s="47"/>
      <c r="AA710" s="98"/>
      <c r="AB710" s="98"/>
      <c r="AC710" s="98"/>
      <c r="AD710" s="98"/>
      <c r="AE710" s="98"/>
      <c r="AF710" s="98"/>
      <c r="AG710" s="98"/>
      <c r="AH710" s="98"/>
      <c r="AI710" s="98"/>
      <c r="AJ710" s="98"/>
      <c r="AK710" s="98"/>
      <c r="AL710" s="98"/>
      <c r="AM710" s="98"/>
      <c r="AN710" s="98"/>
      <c r="AO710" s="98"/>
    </row>
    <row r="711" spans="20:41" s="13" customFormat="1" x14ac:dyDescent="0.2">
      <c r="T711" s="38"/>
      <c r="Z711" s="47"/>
      <c r="AA711" s="98"/>
      <c r="AB711" s="98"/>
      <c r="AC711" s="98"/>
      <c r="AD711" s="98"/>
      <c r="AE711" s="98"/>
      <c r="AF711" s="98"/>
      <c r="AG711" s="98"/>
      <c r="AH711" s="98"/>
      <c r="AI711" s="98"/>
      <c r="AJ711" s="98"/>
      <c r="AK711" s="98"/>
      <c r="AL711" s="98"/>
      <c r="AM711" s="98"/>
      <c r="AN711" s="98"/>
      <c r="AO711" s="98"/>
    </row>
    <row r="712" spans="20:41" s="13" customFormat="1" x14ac:dyDescent="0.2">
      <c r="T712" s="38"/>
      <c r="Z712" s="47"/>
      <c r="AA712" s="98"/>
      <c r="AB712" s="98"/>
      <c r="AC712" s="98"/>
      <c r="AD712" s="98"/>
      <c r="AE712" s="98"/>
      <c r="AF712" s="98"/>
      <c r="AG712" s="98"/>
      <c r="AH712" s="98"/>
      <c r="AI712" s="98"/>
      <c r="AJ712" s="98"/>
      <c r="AK712" s="98"/>
      <c r="AL712" s="98"/>
      <c r="AM712" s="98"/>
      <c r="AN712" s="98"/>
      <c r="AO712" s="98"/>
    </row>
    <row r="713" spans="20:41" s="13" customFormat="1" x14ac:dyDescent="0.2">
      <c r="T713" s="38"/>
      <c r="Z713" s="47"/>
      <c r="AA713" s="98"/>
      <c r="AB713" s="98"/>
      <c r="AC713" s="98"/>
      <c r="AD713" s="98"/>
      <c r="AE713" s="98"/>
      <c r="AF713" s="98"/>
      <c r="AG713" s="98"/>
      <c r="AH713" s="98"/>
      <c r="AI713" s="98"/>
      <c r="AJ713" s="98"/>
      <c r="AK713" s="98"/>
      <c r="AL713" s="98"/>
      <c r="AM713" s="98"/>
      <c r="AN713" s="98"/>
      <c r="AO713" s="98"/>
    </row>
    <row r="714" spans="20:41" s="13" customFormat="1" x14ac:dyDescent="0.2">
      <c r="T714" s="38"/>
      <c r="Z714" s="47"/>
      <c r="AA714" s="98"/>
      <c r="AB714" s="98"/>
      <c r="AC714" s="98"/>
      <c r="AD714" s="98"/>
      <c r="AE714" s="98"/>
      <c r="AF714" s="98"/>
      <c r="AG714" s="98"/>
      <c r="AH714" s="98"/>
      <c r="AI714" s="98"/>
      <c r="AJ714" s="98"/>
      <c r="AK714" s="98"/>
      <c r="AL714" s="98"/>
      <c r="AM714" s="98"/>
      <c r="AN714" s="98"/>
      <c r="AO714" s="98"/>
    </row>
    <row r="715" spans="20:41" s="13" customFormat="1" x14ac:dyDescent="0.2">
      <c r="T715" s="38"/>
      <c r="Z715" s="47"/>
      <c r="AA715" s="98"/>
      <c r="AB715" s="98"/>
      <c r="AC715" s="98"/>
      <c r="AD715" s="98"/>
      <c r="AE715" s="98"/>
      <c r="AF715" s="98"/>
      <c r="AG715" s="98"/>
      <c r="AH715" s="98"/>
      <c r="AI715" s="98"/>
      <c r="AJ715" s="98"/>
      <c r="AK715" s="98"/>
      <c r="AL715" s="98"/>
      <c r="AM715" s="98"/>
      <c r="AN715" s="98"/>
      <c r="AO715" s="98"/>
    </row>
    <row r="716" spans="20:41" s="13" customFormat="1" x14ac:dyDescent="0.2">
      <c r="T716" s="38"/>
      <c r="Z716" s="47"/>
      <c r="AA716" s="98"/>
      <c r="AB716" s="98"/>
      <c r="AC716" s="98"/>
      <c r="AD716" s="98"/>
      <c r="AE716" s="98"/>
      <c r="AF716" s="98"/>
      <c r="AG716" s="98"/>
      <c r="AH716" s="98"/>
      <c r="AI716" s="98"/>
      <c r="AJ716" s="98"/>
      <c r="AK716" s="98"/>
      <c r="AL716" s="98"/>
      <c r="AM716" s="98"/>
      <c r="AN716" s="98"/>
      <c r="AO716" s="98"/>
    </row>
    <row r="717" spans="20:41" s="13" customFormat="1" x14ac:dyDescent="0.2">
      <c r="T717" s="38"/>
      <c r="Z717" s="47"/>
      <c r="AA717" s="98"/>
      <c r="AB717" s="98"/>
      <c r="AC717" s="98"/>
      <c r="AD717" s="98"/>
      <c r="AE717" s="98"/>
      <c r="AF717" s="98"/>
      <c r="AG717" s="98"/>
      <c r="AH717" s="98"/>
      <c r="AI717" s="98"/>
      <c r="AJ717" s="98"/>
      <c r="AK717" s="98"/>
      <c r="AL717" s="98"/>
      <c r="AM717" s="98"/>
      <c r="AN717" s="98"/>
      <c r="AO717" s="98"/>
    </row>
    <row r="718" spans="20:41" s="13" customFormat="1" x14ac:dyDescent="0.2">
      <c r="T718" s="38"/>
      <c r="Z718" s="47"/>
      <c r="AA718" s="98"/>
      <c r="AB718" s="98"/>
      <c r="AC718" s="98"/>
      <c r="AD718" s="98"/>
      <c r="AE718" s="98"/>
      <c r="AF718" s="98"/>
      <c r="AG718" s="98"/>
      <c r="AH718" s="98"/>
      <c r="AI718" s="98"/>
      <c r="AJ718" s="98"/>
      <c r="AK718" s="98"/>
      <c r="AL718" s="98"/>
      <c r="AM718" s="98"/>
      <c r="AN718" s="98"/>
      <c r="AO718" s="98"/>
    </row>
    <row r="719" spans="20:41" s="13" customFormat="1" x14ac:dyDescent="0.2">
      <c r="T719" s="38"/>
      <c r="Z719" s="47"/>
      <c r="AA719" s="98"/>
      <c r="AB719" s="98"/>
      <c r="AC719" s="98"/>
      <c r="AD719" s="98"/>
      <c r="AE719" s="98"/>
      <c r="AF719" s="98"/>
      <c r="AG719" s="98"/>
      <c r="AH719" s="98"/>
      <c r="AI719" s="98"/>
      <c r="AJ719" s="98"/>
      <c r="AK719" s="98"/>
      <c r="AL719" s="98"/>
      <c r="AM719" s="98"/>
      <c r="AN719" s="98"/>
      <c r="AO719" s="98"/>
    </row>
    <row r="720" spans="20:41" s="13" customFormat="1" x14ac:dyDescent="0.2">
      <c r="T720" s="38"/>
      <c r="Z720" s="47"/>
      <c r="AA720" s="98"/>
      <c r="AB720" s="98"/>
      <c r="AC720" s="98"/>
      <c r="AD720" s="98"/>
      <c r="AE720" s="98"/>
      <c r="AF720" s="98"/>
      <c r="AG720" s="98"/>
      <c r="AH720" s="98"/>
      <c r="AI720" s="98"/>
      <c r="AJ720" s="98"/>
      <c r="AK720" s="98"/>
      <c r="AL720" s="98"/>
      <c r="AM720" s="98"/>
      <c r="AN720" s="98"/>
      <c r="AO720" s="98"/>
    </row>
    <row r="721" spans="20:41" s="13" customFormat="1" x14ac:dyDescent="0.2">
      <c r="T721" s="38"/>
      <c r="Z721" s="47"/>
      <c r="AA721" s="98"/>
      <c r="AB721" s="98"/>
      <c r="AC721" s="98"/>
      <c r="AD721" s="98"/>
      <c r="AE721" s="98"/>
      <c r="AF721" s="98"/>
      <c r="AG721" s="98"/>
      <c r="AH721" s="98"/>
      <c r="AI721" s="98"/>
      <c r="AJ721" s="98"/>
      <c r="AK721" s="98"/>
      <c r="AL721" s="98"/>
      <c r="AM721" s="98"/>
      <c r="AN721" s="98"/>
      <c r="AO721" s="98"/>
    </row>
  </sheetData>
  <sheetProtection password="FD2B" sheet="1" objects="1" scenarios="1"/>
  <mergeCells count="1041">
    <mergeCell ref="A1:Y1"/>
    <mergeCell ref="A2:Y2"/>
    <mergeCell ref="A4:L4"/>
    <mergeCell ref="N4:Y4"/>
    <mergeCell ref="B5:L5"/>
    <mergeCell ref="Q5:T5"/>
    <mergeCell ref="U5:V5"/>
    <mergeCell ref="W5:Y5"/>
    <mergeCell ref="W7:Y7"/>
    <mergeCell ref="A8:L8"/>
    <mergeCell ref="R8:T8"/>
    <mergeCell ref="U8:V8"/>
    <mergeCell ref="W8:Y8"/>
    <mergeCell ref="B9:L9"/>
    <mergeCell ref="B6:L6"/>
    <mergeCell ref="N6:P6"/>
    <mergeCell ref="Q6:T6"/>
    <mergeCell ref="U6:V6"/>
    <mergeCell ref="W6:Y6"/>
    <mergeCell ref="A7:D7"/>
    <mergeCell ref="E7:L7"/>
    <mergeCell ref="N7:Q7"/>
    <mergeCell ref="R7:T7"/>
    <mergeCell ref="U7:V7"/>
    <mergeCell ref="Q9:Y9"/>
    <mergeCell ref="A22:H22"/>
    <mergeCell ref="I22:J22"/>
    <mergeCell ref="L22:O22"/>
    <mergeCell ref="A24:H24"/>
    <mergeCell ref="I24:J24"/>
    <mergeCell ref="Q24:T24"/>
    <mergeCell ref="L17:O17"/>
    <mergeCell ref="Q17:T17"/>
    <mergeCell ref="V17:Y17"/>
    <mergeCell ref="L20:O20"/>
    <mergeCell ref="Q20:T20"/>
    <mergeCell ref="V20:Y20"/>
    <mergeCell ref="L11:O11"/>
    <mergeCell ref="Q11:T11"/>
    <mergeCell ref="V11:Y11"/>
    <mergeCell ref="L14:O14"/>
    <mergeCell ref="Q14:T14"/>
    <mergeCell ref="V14:Y14"/>
    <mergeCell ref="L38:O38"/>
    <mergeCell ref="Q38:T38"/>
    <mergeCell ref="V38:Y38"/>
    <mergeCell ref="L41:O41"/>
    <mergeCell ref="Q41:T41"/>
    <mergeCell ref="V41:Y41"/>
    <mergeCell ref="A31:J31"/>
    <mergeCell ref="L31:O31"/>
    <mergeCell ref="Q31:T31"/>
    <mergeCell ref="V31:Y31"/>
    <mergeCell ref="V33:Y33"/>
    <mergeCell ref="L35:O35"/>
    <mergeCell ref="Q35:T35"/>
    <mergeCell ref="V35:Y35"/>
    <mergeCell ref="A26:H26"/>
    <mergeCell ref="I26:J26"/>
    <mergeCell ref="V26:Y26"/>
    <mergeCell ref="L29:O29"/>
    <mergeCell ref="Q29:T29"/>
    <mergeCell ref="V29:Y29"/>
    <mergeCell ref="A53:H53"/>
    <mergeCell ref="I53:J53"/>
    <mergeCell ref="L53:O53"/>
    <mergeCell ref="A55:H55"/>
    <mergeCell ref="I55:J55"/>
    <mergeCell ref="Q55:T55"/>
    <mergeCell ref="C50:K50"/>
    <mergeCell ref="L50:O50"/>
    <mergeCell ref="Q50:T50"/>
    <mergeCell ref="V50:Y50"/>
    <mergeCell ref="C51:K51"/>
    <mergeCell ref="L51:O51"/>
    <mergeCell ref="Q51:T51"/>
    <mergeCell ref="V51:Y51"/>
    <mergeCell ref="L44:O44"/>
    <mergeCell ref="Q44:T44"/>
    <mergeCell ref="V44:Y44"/>
    <mergeCell ref="L47:O47"/>
    <mergeCell ref="Q47:T47"/>
    <mergeCell ref="V47:Y47"/>
    <mergeCell ref="L73:N73"/>
    <mergeCell ref="A74:Y74"/>
    <mergeCell ref="A75:Y75"/>
    <mergeCell ref="A77:L77"/>
    <mergeCell ref="N77:Y77"/>
    <mergeCell ref="B78:L78"/>
    <mergeCell ref="Q78:T78"/>
    <mergeCell ref="U78:V78"/>
    <mergeCell ref="W78:Y78"/>
    <mergeCell ref="A62:J62"/>
    <mergeCell ref="L62:O62"/>
    <mergeCell ref="Q62:T62"/>
    <mergeCell ref="V62:Y62"/>
    <mergeCell ref="V64:Y64"/>
    <mergeCell ref="V69:Y69"/>
    <mergeCell ref="A57:H57"/>
    <mergeCell ref="I57:J57"/>
    <mergeCell ref="V57:Y57"/>
    <mergeCell ref="L60:O60"/>
    <mergeCell ref="Q60:T60"/>
    <mergeCell ref="V60:Y60"/>
    <mergeCell ref="W80:Y80"/>
    <mergeCell ref="A81:L81"/>
    <mergeCell ref="R81:T81"/>
    <mergeCell ref="U81:V81"/>
    <mergeCell ref="W81:Y81"/>
    <mergeCell ref="B82:L82"/>
    <mergeCell ref="B79:L79"/>
    <mergeCell ref="N79:P79"/>
    <mergeCell ref="Q79:T79"/>
    <mergeCell ref="U79:V79"/>
    <mergeCell ref="W79:Y79"/>
    <mergeCell ref="A80:D80"/>
    <mergeCell ref="E80:L80"/>
    <mergeCell ref="N80:Q80"/>
    <mergeCell ref="R80:T80"/>
    <mergeCell ref="U80:V80"/>
    <mergeCell ref="Q82:Y82"/>
    <mergeCell ref="R87:S87"/>
    <mergeCell ref="T87:U87"/>
    <mergeCell ref="V87:W87"/>
    <mergeCell ref="X87:Y87"/>
    <mergeCell ref="A88:E88"/>
    <mergeCell ref="F88:G88"/>
    <mergeCell ref="H88:I88"/>
    <mergeCell ref="J88:L88"/>
    <mergeCell ref="M88:N88"/>
    <mergeCell ref="O88:Q88"/>
    <mergeCell ref="A87:E87"/>
    <mergeCell ref="F87:G87"/>
    <mergeCell ref="H87:I87"/>
    <mergeCell ref="J87:L87"/>
    <mergeCell ref="M87:N87"/>
    <mergeCell ref="O87:Q87"/>
    <mergeCell ref="A86:E86"/>
    <mergeCell ref="H86:L86"/>
    <mergeCell ref="M86:Q86"/>
    <mergeCell ref="R86:U86"/>
    <mergeCell ref="V86:Y86"/>
    <mergeCell ref="R89:S89"/>
    <mergeCell ref="T89:U89"/>
    <mergeCell ref="V89:W89"/>
    <mergeCell ref="X89:Y89"/>
    <mergeCell ref="A90:E90"/>
    <mergeCell ref="F90:G90"/>
    <mergeCell ref="H90:I90"/>
    <mergeCell ref="J90:L90"/>
    <mergeCell ref="M90:N90"/>
    <mergeCell ref="O90:Q90"/>
    <mergeCell ref="R88:S88"/>
    <mergeCell ref="T88:U88"/>
    <mergeCell ref="V88:W88"/>
    <mergeCell ref="X88:Y88"/>
    <mergeCell ref="A89:E89"/>
    <mergeCell ref="F89:G89"/>
    <mergeCell ref="H89:I89"/>
    <mergeCell ref="J89:L89"/>
    <mergeCell ref="M89:N89"/>
    <mergeCell ref="O89:Q89"/>
    <mergeCell ref="R91:S91"/>
    <mergeCell ref="T91:U91"/>
    <mergeCell ref="V91:W91"/>
    <mergeCell ref="X91:Y91"/>
    <mergeCell ref="A92:E92"/>
    <mergeCell ref="F92:G92"/>
    <mergeCell ref="H92:I92"/>
    <mergeCell ref="J92:L92"/>
    <mergeCell ref="M92:N92"/>
    <mergeCell ref="O92:Q92"/>
    <mergeCell ref="R90:S90"/>
    <mergeCell ref="T90:U90"/>
    <mergeCell ref="V90:W90"/>
    <mergeCell ref="X90:Y90"/>
    <mergeCell ref="A91:E91"/>
    <mergeCell ref="F91:G91"/>
    <mergeCell ref="H91:I91"/>
    <mergeCell ref="J91:L91"/>
    <mergeCell ref="M91:N91"/>
    <mergeCell ref="O91:Q91"/>
    <mergeCell ref="R93:S93"/>
    <mergeCell ref="T93:U93"/>
    <mergeCell ref="V93:W93"/>
    <mergeCell ref="X93:Y93"/>
    <mergeCell ref="A94:E94"/>
    <mergeCell ref="F94:G94"/>
    <mergeCell ref="H94:I94"/>
    <mergeCell ref="J94:L94"/>
    <mergeCell ref="M94:N94"/>
    <mergeCell ref="O94:Q94"/>
    <mergeCell ref="R92:S92"/>
    <mergeCell ref="T92:U92"/>
    <mergeCell ref="V92:W92"/>
    <mergeCell ref="X92:Y92"/>
    <mergeCell ref="A93:E93"/>
    <mergeCell ref="F93:G93"/>
    <mergeCell ref="H93:I93"/>
    <mergeCell ref="J93:L93"/>
    <mergeCell ref="M93:N93"/>
    <mergeCell ref="O93:Q93"/>
    <mergeCell ref="R95:S95"/>
    <mergeCell ref="T95:U95"/>
    <mergeCell ref="V95:W95"/>
    <mergeCell ref="X95:Y95"/>
    <mergeCell ref="A96:E96"/>
    <mergeCell ref="F96:G96"/>
    <mergeCell ref="H96:I96"/>
    <mergeCell ref="J96:L96"/>
    <mergeCell ref="M96:N96"/>
    <mergeCell ref="O96:Q96"/>
    <mergeCell ref="R94:S94"/>
    <mergeCell ref="T94:U94"/>
    <mergeCell ref="V94:W94"/>
    <mergeCell ref="X94:Y94"/>
    <mergeCell ref="A95:E95"/>
    <mergeCell ref="F95:G95"/>
    <mergeCell ref="H95:I95"/>
    <mergeCell ref="J95:L95"/>
    <mergeCell ref="M95:N95"/>
    <mergeCell ref="O95:Q95"/>
    <mergeCell ref="R97:S97"/>
    <mergeCell ref="T97:U97"/>
    <mergeCell ref="V97:W97"/>
    <mergeCell ref="X97:Y97"/>
    <mergeCell ref="A98:E98"/>
    <mergeCell ref="F98:G98"/>
    <mergeCell ref="H98:I98"/>
    <mergeCell ref="J98:L98"/>
    <mergeCell ref="M98:N98"/>
    <mergeCell ref="O98:Q98"/>
    <mergeCell ref="R96:S96"/>
    <mergeCell ref="T96:U96"/>
    <mergeCell ref="V96:W96"/>
    <mergeCell ref="X96:Y96"/>
    <mergeCell ref="A97:E97"/>
    <mergeCell ref="F97:G97"/>
    <mergeCell ref="H97:I97"/>
    <mergeCell ref="J97:L97"/>
    <mergeCell ref="M97:N97"/>
    <mergeCell ref="O97:Q97"/>
    <mergeCell ref="R99:S99"/>
    <mergeCell ref="T99:U99"/>
    <mergeCell ref="V99:W99"/>
    <mergeCell ref="X99:Y99"/>
    <mergeCell ref="A100:E100"/>
    <mergeCell ref="F100:G100"/>
    <mergeCell ref="H100:I100"/>
    <mergeCell ref="J100:L100"/>
    <mergeCell ref="M100:N100"/>
    <mergeCell ref="O100:Q100"/>
    <mergeCell ref="R98:S98"/>
    <mergeCell ref="T98:U98"/>
    <mergeCell ref="V98:W98"/>
    <mergeCell ref="X98:Y98"/>
    <mergeCell ref="A99:E99"/>
    <mergeCell ref="F99:G99"/>
    <mergeCell ref="H99:I99"/>
    <mergeCell ref="J99:L99"/>
    <mergeCell ref="M99:N99"/>
    <mergeCell ref="O99:Q99"/>
    <mergeCell ref="R101:S101"/>
    <mergeCell ref="T101:U101"/>
    <mergeCell ref="V101:W101"/>
    <mergeCell ref="X101:Y101"/>
    <mergeCell ref="A102:E102"/>
    <mergeCell ref="F102:G102"/>
    <mergeCell ref="H102:I102"/>
    <mergeCell ref="J102:L102"/>
    <mergeCell ref="M102:N102"/>
    <mergeCell ref="O102:Q102"/>
    <mergeCell ref="R100:S100"/>
    <mergeCell ref="T100:U100"/>
    <mergeCell ref="V100:W100"/>
    <mergeCell ref="X100:Y100"/>
    <mergeCell ref="A101:E101"/>
    <mergeCell ref="F101:G101"/>
    <mergeCell ref="H101:I101"/>
    <mergeCell ref="J101:L101"/>
    <mergeCell ref="M101:N101"/>
    <mergeCell ref="O101:Q101"/>
    <mergeCell ref="R103:S103"/>
    <mergeCell ref="T103:U103"/>
    <mergeCell ref="V103:W103"/>
    <mergeCell ref="X103:Y103"/>
    <mergeCell ref="A104:E104"/>
    <mergeCell ref="F104:G104"/>
    <mergeCell ref="H104:I104"/>
    <mergeCell ref="J104:L104"/>
    <mergeCell ref="M104:N104"/>
    <mergeCell ref="O104:Q104"/>
    <mergeCell ref="R102:S102"/>
    <mergeCell ref="T102:U102"/>
    <mergeCell ref="V102:W102"/>
    <mergeCell ref="X102:Y102"/>
    <mergeCell ref="A103:E103"/>
    <mergeCell ref="F103:G103"/>
    <mergeCell ref="H103:I103"/>
    <mergeCell ref="J103:L103"/>
    <mergeCell ref="M103:N103"/>
    <mergeCell ref="O103:Q103"/>
    <mergeCell ref="R105:S105"/>
    <mergeCell ref="T105:U105"/>
    <mergeCell ref="V105:W105"/>
    <mergeCell ref="X105:Y105"/>
    <mergeCell ref="A106:E106"/>
    <mergeCell ref="F106:G106"/>
    <mergeCell ref="H106:I106"/>
    <mergeCell ref="J106:L106"/>
    <mergeCell ref="M106:N106"/>
    <mergeCell ref="O106:Q106"/>
    <mergeCell ref="R104:S104"/>
    <mergeCell ref="T104:U104"/>
    <mergeCell ref="V104:W104"/>
    <mergeCell ref="X104:Y104"/>
    <mergeCell ref="A105:E105"/>
    <mergeCell ref="F105:G105"/>
    <mergeCell ref="H105:I105"/>
    <mergeCell ref="J105:L105"/>
    <mergeCell ref="M105:N105"/>
    <mergeCell ref="O105:Q105"/>
    <mergeCell ref="R107:S107"/>
    <mergeCell ref="T107:U107"/>
    <mergeCell ref="V107:W107"/>
    <mergeCell ref="X107:Y107"/>
    <mergeCell ref="A108:E108"/>
    <mergeCell ref="F108:G108"/>
    <mergeCell ref="H108:I108"/>
    <mergeCell ref="J108:L108"/>
    <mergeCell ref="M108:N108"/>
    <mergeCell ref="O108:Q108"/>
    <mergeCell ref="R106:S106"/>
    <mergeCell ref="T106:U106"/>
    <mergeCell ref="V106:W106"/>
    <mergeCell ref="X106:Y106"/>
    <mergeCell ref="A107:E107"/>
    <mergeCell ref="F107:G107"/>
    <mergeCell ref="H107:I107"/>
    <mergeCell ref="J107:L107"/>
    <mergeCell ref="M107:N107"/>
    <mergeCell ref="O107:Q107"/>
    <mergeCell ref="R109:S109"/>
    <mergeCell ref="T109:U109"/>
    <mergeCell ref="V109:W109"/>
    <mergeCell ref="X109:Y109"/>
    <mergeCell ref="A110:E110"/>
    <mergeCell ref="F110:G110"/>
    <mergeCell ref="H110:I110"/>
    <mergeCell ref="J110:L110"/>
    <mergeCell ref="M110:N110"/>
    <mergeCell ref="O110:Q110"/>
    <mergeCell ref="R108:S108"/>
    <mergeCell ref="T108:U108"/>
    <mergeCell ref="V108:W108"/>
    <mergeCell ref="X108:Y108"/>
    <mergeCell ref="A109:E109"/>
    <mergeCell ref="F109:G109"/>
    <mergeCell ref="H109:I109"/>
    <mergeCell ref="J109:L109"/>
    <mergeCell ref="M109:N109"/>
    <mergeCell ref="O109:Q109"/>
    <mergeCell ref="R111:S111"/>
    <mergeCell ref="T111:U111"/>
    <mergeCell ref="V111:W111"/>
    <mergeCell ref="X111:Y111"/>
    <mergeCell ref="A112:E112"/>
    <mergeCell ref="F112:G112"/>
    <mergeCell ref="H112:I112"/>
    <mergeCell ref="J112:L112"/>
    <mergeCell ref="M112:N112"/>
    <mergeCell ref="O112:Q112"/>
    <mergeCell ref="R110:S110"/>
    <mergeCell ref="T110:U110"/>
    <mergeCell ref="V110:W110"/>
    <mergeCell ref="X110:Y110"/>
    <mergeCell ref="A111:E111"/>
    <mergeCell ref="F111:G111"/>
    <mergeCell ref="H111:I111"/>
    <mergeCell ref="J111:L111"/>
    <mergeCell ref="M111:N111"/>
    <mergeCell ref="O111:Q111"/>
    <mergeCell ref="R113:S113"/>
    <mergeCell ref="T113:U113"/>
    <mergeCell ref="V113:W113"/>
    <mergeCell ref="X113:Y113"/>
    <mergeCell ref="E114:G114"/>
    <mergeCell ref="H114:L114"/>
    <mergeCell ref="M114:Q114"/>
    <mergeCell ref="R114:U114"/>
    <mergeCell ref="V114:Y114"/>
    <mergeCell ref="R112:S112"/>
    <mergeCell ref="T112:U112"/>
    <mergeCell ref="V112:W112"/>
    <mergeCell ref="X112:Y112"/>
    <mergeCell ref="A113:E113"/>
    <mergeCell ref="F113:G113"/>
    <mergeCell ref="H113:I113"/>
    <mergeCell ref="J113:L113"/>
    <mergeCell ref="M113:N113"/>
    <mergeCell ref="O113:Q113"/>
    <mergeCell ref="A142:L142"/>
    <mergeCell ref="N142:Y142"/>
    <mergeCell ref="B143:L143"/>
    <mergeCell ref="Q143:T143"/>
    <mergeCell ref="U143:V143"/>
    <mergeCell ref="W143:Y143"/>
    <mergeCell ref="X132:Y132"/>
    <mergeCell ref="V135:Y135"/>
    <mergeCell ref="V136:Y136"/>
    <mergeCell ref="L138:N138"/>
    <mergeCell ref="A139:Y139"/>
    <mergeCell ref="A140:Y140"/>
    <mergeCell ref="V118:Y118"/>
    <mergeCell ref="V120:Y120"/>
    <mergeCell ref="V122:Y122"/>
    <mergeCell ref="V124:Y124"/>
    <mergeCell ref="V127:Y127"/>
    <mergeCell ref="V128:Y128"/>
    <mergeCell ref="W145:Y145"/>
    <mergeCell ref="A146:L146"/>
    <mergeCell ref="R146:T146"/>
    <mergeCell ref="U146:V146"/>
    <mergeCell ref="W146:Y146"/>
    <mergeCell ref="B147:L147"/>
    <mergeCell ref="B144:L144"/>
    <mergeCell ref="N144:P144"/>
    <mergeCell ref="Q144:T144"/>
    <mergeCell ref="U144:V144"/>
    <mergeCell ref="W144:Y144"/>
    <mergeCell ref="A145:D145"/>
    <mergeCell ref="E145:L145"/>
    <mergeCell ref="N145:Q145"/>
    <mergeCell ref="R145:T145"/>
    <mergeCell ref="U145:V145"/>
    <mergeCell ref="Q147:Y147"/>
    <mergeCell ref="R152:S152"/>
    <mergeCell ref="T152:U152"/>
    <mergeCell ref="V152:W152"/>
    <mergeCell ref="X152:Y152"/>
    <mergeCell ref="A153:E153"/>
    <mergeCell ref="F153:G153"/>
    <mergeCell ref="H153:I153"/>
    <mergeCell ref="J153:L153"/>
    <mergeCell ref="M153:N153"/>
    <mergeCell ref="O153:Q153"/>
    <mergeCell ref="A152:E152"/>
    <mergeCell ref="F152:G152"/>
    <mergeCell ref="H152:I152"/>
    <mergeCell ref="J152:L152"/>
    <mergeCell ref="M152:N152"/>
    <mergeCell ref="O152:Q152"/>
    <mergeCell ref="A151:E151"/>
    <mergeCell ref="H151:L151"/>
    <mergeCell ref="M151:Q151"/>
    <mergeCell ref="R151:U151"/>
    <mergeCell ref="V151:Y151"/>
    <mergeCell ref="R154:S154"/>
    <mergeCell ref="T154:U154"/>
    <mergeCell ref="V154:W154"/>
    <mergeCell ref="X154:Y154"/>
    <mergeCell ref="A155:E155"/>
    <mergeCell ref="F155:G155"/>
    <mergeCell ref="H155:I155"/>
    <mergeCell ref="J155:L155"/>
    <mergeCell ref="M155:N155"/>
    <mergeCell ref="O155:Q155"/>
    <mergeCell ref="R153:S153"/>
    <mergeCell ref="T153:U153"/>
    <mergeCell ref="V153:W153"/>
    <mergeCell ref="X153:Y153"/>
    <mergeCell ref="A154:E154"/>
    <mergeCell ref="F154:G154"/>
    <mergeCell ref="H154:I154"/>
    <mergeCell ref="J154:L154"/>
    <mergeCell ref="M154:N154"/>
    <mergeCell ref="O154:Q154"/>
    <mergeCell ref="R156:S156"/>
    <mergeCell ref="T156:U156"/>
    <mergeCell ref="V156:W156"/>
    <mergeCell ref="X156:Y156"/>
    <mergeCell ref="A157:E157"/>
    <mergeCell ref="F157:G157"/>
    <mergeCell ref="H157:I157"/>
    <mergeCell ref="J157:L157"/>
    <mergeCell ref="M157:N157"/>
    <mergeCell ref="O157:Q157"/>
    <mergeCell ref="R155:S155"/>
    <mergeCell ref="T155:U155"/>
    <mergeCell ref="V155:W155"/>
    <mergeCell ref="X155:Y155"/>
    <mergeCell ref="A156:E156"/>
    <mergeCell ref="F156:G156"/>
    <mergeCell ref="H156:I156"/>
    <mergeCell ref="J156:L156"/>
    <mergeCell ref="M156:N156"/>
    <mergeCell ref="O156:Q156"/>
    <mergeCell ref="R158:S158"/>
    <mergeCell ref="T158:U158"/>
    <mergeCell ref="V158:W158"/>
    <mergeCell ref="X158:Y158"/>
    <mergeCell ref="A159:E159"/>
    <mergeCell ref="F159:G159"/>
    <mergeCell ref="H159:I159"/>
    <mergeCell ref="J159:L159"/>
    <mergeCell ref="M159:N159"/>
    <mergeCell ref="O159:Q159"/>
    <mergeCell ref="R157:S157"/>
    <mergeCell ref="T157:U157"/>
    <mergeCell ref="V157:W157"/>
    <mergeCell ref="X157:Y157"/>
    <mergeCell ref="A158:E158"/>
    <mergeCell ref="F158:G158"/>
    <mergeCell ref="H158:I158"/>
    <mergeCell ref="J158:L158"/>
    <mergeCell ref="M158:N158"/>
    <mergeCell ref="O158:Q158"/>
    <mergeCell ref="R160:S160"/>
    <mergeCell ref="T160:U160"/>
    <mergeCell ref="V160:W160"/>
    <mergeCell ref="X160:Y160"/>
    <mergeCell ref="A161:E161"/>
    <mergeCell ref="F161:G161"/>
    <mergeCell ref="H161:I161"/>
    <mergeCell ref="J161:L161"/>
    <mergeCell ref="M161:N161"/>
    <mergeCell ref="O161:Q161"/>
    <mergeCell ref="R159:S159"/>
    <mergeCell ref="T159:U159"/>
    <mergeCell ref="V159:W159"/>
    <mergeCell ref="X159:Y159"/>
    <mergeCell ref="A160:E160"/>
    <mergeCell ref="F160:G160"/>
    <mergeCell ref="H160:I160"/>
    <mergeCell ref="J160:L160"/>
    <mergeCell ref="M160:N160"/>
    <mergeCell ref="O160:Q160"/>
    <mergeCell ref="R162:S162"/>
    <mergeCell ref="T162:U162"/>
    <mergeCell ref="V162:W162"/>
    <mergeCell ref="X162:Y162"/>
    <mergeCell ref="A163:E163"/>
    <mergeCell ref="F163:G163"/>
    <mergeCell ref="H163:I163"/>
    <mergeCell ref="J163:L163"/>
    <mergeCell ref="M163:N163"/>
    <mergeCell ref="O163:Q163"/>
    <mergeCell ref="R161:S161"/>
    <mergeCell ref="T161:U161"/>
    <mergeCell ref="V161:W161"/>
    <mergeCell ref="X161:Y161"/>
    <mergeCell ref="A162:E162"/>
    <mergeCell ref="F162:G162"/>
    <mergeCell ref="H162:I162"/>
    <mergeCell ref="J162:L162"/>
    <mergeCell ref="M162:N162"/>
    <mergeCell ref="O162:Q162"/>
    <mergeCell ref="R164:S164"/>
    <mergeCell ref="T164:U164"/>
    <mergeCell ref="V164:W164"/>
    <mergeCell ref="X164:Y164"/>
    <mergeCell ref="A165:E165"/>
    <mergeCell ref="F165:G165"/>
    <mergeCell ref="H165:I165"/>
    <mergeCell ref="J165:L165"/>
    <mergeCell ref="M165:N165"/>
    <mergeCell ref="O165:Q165"/>
    <mergeCell ref="R163:S163"/>
    <mergeCell ref="T163:U163"/>
    <mergeCell ref="V163:W163"/>
    <mergeCell ref="X163:Y163"/>
    <mergeCell ref="A164:E164"/>
    <mergeCell ref="F164:G164"/>
    <mergeCell ref="H164:I164"/>
    <mergeCell ref="J164:L164"/>
    <mergeCell ref="M164:N164"/>
    <mergeCell ref="O164:Q164"/>
    <mergeCell ref="R166:S166"/>
    <mergeCell ref="T166:U166"/>
    <mergeCell ref="V166:W166"/>
    <mergeCell ref="X166:Y166"/>
    <mergeCell ref="A167:E167"/>
    <mergeCell ref="F167:G167"/>
    <mergeCell ref="H167:I167"/>
    <mergeCell ref="J167:L167"/>
    <mergeCell ref="M167:N167"/>
    <mergeCell ref="O167:Q167"/>
    <mergeCell ref="R165:S165"/>
    <mergeCell ref="T165:U165"/>
    <mergeCell ref="V165:W165"/>
    <mergeCell ref="X165:Y165"/>
    <mergeCell ref="A166:E166"/>
    <mergeCell ref="F166:G166"/>
    <mergeCell ref="H166:I166"/>
    <mergeCell ref="J166:L166"/>
    <mergeCell ref="M166:N166"/>
    <mergeCell ref="O166:Q166"/>
    <mergeCell ref="R168:S168"/>
    <mergeCell ref="T168:U168"/>
    <mergeCell ref="V168:W168"/>
    <mergeCell ref="X168:Y168"/>
    <mergeCell ref="A169:E169"/>
    <mergeCell ref="F169:G169"/>
    <mergeCell ref="H169:I169"/>
    <mergeCell ref="J169:L169"/>
    <mergeCell ref="M169:N169"/>
    <mergeCell ref="O169:Q169"/>
    <mergeCell ref="R167:S167"/>
    <mergeCell ref="T167:U167"/>
    <mergeCell ref="V167:W167"/>
    <mergeCell ref="X167:Y167"/>
    <mergeCell ref="A168:E168"/>
    <mergeCell ref="F168:G168"/>
    <mergeCell ref="H168:I168"/>
    <mergeCell ref="J168:L168"/>
    <mergeCell ref="M168:N168"/>
    <mergeCell ref="O168:Q168"/>
    <mergeCell ref="R170:S170"/>
    <mergeCell ref="T170:U170"/>
    <mergeCell ref="V170:W170"/>
    <mergeCell ref="X170:Y170"/>
    <mergeCell ref="A171:E171"/>
    <mergeCell ref="F171:G171"/>
    <mergeCell ref="H171:I171"/>
    <mergeCell ref="J171:L171"/>
    <mergeCell ref="M171:N171"/>
    <mergeCell ref="O171:Q171"/>
    <mergeCell ref="R169:S169"/>
    <mergeCell ref="T169:U169"/>
    <mergeCell ref="V169:W169"/>
    <mergeCell ref="X169:Y169"/>
    <mergeCell ref="A170:E170"/>
    <mergeCell ref="F170:G170"/>
    <mergeCell ref="H170:I170"/>
    <mergeCell ref="J170:L170"/>
    <mergeCell ref="M170:N170"/>
    <mergeCell ref="O170:Q170"/>
    <mergeCell ref="R172:S172"/>
    <mergeCell ref="T172:U172"/>
    <mergeCell ref="V172:W172"/>
    <mergeCell ref="X172:Y172"/>
    <mergeCell ref="A173:E173"/>
    <mergeCell ref="F173:G173"/>
    <mergeCell ref="H173:I173"/>
    <mergeCell ref="J173:L173"/>
    <mergeCell ref="M173:N173"/>
    <mergeCell ref="O173:Q173"/>
    <mergeCell ref="R171:S171"/>
    <mergeCell ref="T171:U171"/>
    <mergeCell ref="V171:W171"/>
    <mergeCell ref="X171:Y171"/>
    <mergeCell ref="A172:E172"/>
    <mergeCell ref="F172:G172"/>
    <mergeCell ref="H172:I172"/>
    <mergeCell ref="J172:L172"/>
    <mergeCell ref="M172:N172"/>
    <mergeCell ref="O172:Q172"/>
    <mergeCell ref="R174:S174"/>
    <mergeCell ref="T174:U174"/>
    <mergeCell ref="V174:W174"/>
    <mergeCell ref="X174:Y174"/>
    <mergeCell ref="A175:E175"/>
    <mergeCell ref="F175:G175"/>
    <mergeCell ref="H175:I175"/>
    <mergeCell ref="J175:L175"/>
    <mergeCell ref="M175:N175"/>
    <mergeCell ref="O175:Q175"/>
    <mergeCell ref="R173:S173"/>
    <mergeCell ref="T173:U173"/>
    <mergeCell ref="V173:W173"/>
    <mergeCell ref="X173:Y173"/>
    <mergeCell ref="A174:E174"/>
    <mergeCell ref="F174:G174"/>
    <mergeCell ref="H174:I174"/>
    <mergeCell ref="J174:L174"/>
    <mergeCell ref="M174:N174"/>
    <mergeCell ref="O174:Q174"/>
    <mergeCell ref="R176:S176"/>
    <mergeCell ref="T176:U176"/>
    <mergeCell ref="V176:W176"/>
    <mergeCell ref="X176:Y176"/>
    <mergeCell ref="A177:E177"/>
    <mergeCell ref="F177:G177"/>
    <mergeCell ref="H177:I177"/>
    <mergeCell ref="J177:L177"/>
    <mergeCell ref="M177:N177"/>
    <mergeCell ref="O177:Q177"/>
    <mergeCell ref="R175:S175"/>
    <mergeCell ref="T175:U175"/>
    <mergeCell ref="V175:W175"/>
    <mergeCell ref="X175:Y175"/>
    <mergeCell ref="A176:E176"/>
    <mergeCell ref="F176:G176"/>
    <mergeCell ref="H176:I176"/>
    <mergeCell ref="J176:L176"/>
    <mergeCell ref="M176:N176"/>
    <mergeCell ref="O176:Q176"/>
    <mergeCell ref="R178:S178"/>
    <mergeCell ref="T178:U178"/>
    <mergeCell ref="V178:W178"/>
    <mergeCell ref="X178:Y178"/>
    <mergeCell ref="E179:G179"/>
    <mergeCell ref="H179:L179"/>
    <mergeCell ref="M179:Q179"/>
    <mergeCell ref="R179:U179"/>
    <mergeCell ref="V179:Y179"/>
    <mergeCell ref="R177:S177"/>
    <mergeCell ref="T177:U177"/>
    <mergeCell ref="V177:W177"/>
    <mergeCell ref="X177:Y177"/>
    <mergeCell ref="A178:E178"/>
    <mergeCell ref="F178:G178"/>
    <mergeCell ref="H178:I178"/>
    <mergeCell ref="J178:L178"/>
    <mergeCell ref="M178:N178"/>
    <mergeCell ref="O178:Q178"/>
    <mergeCell ref="A207:L207"/>
    <mergeCell ref="N207:Y207"/>
    <mergeCell ref="B208:L208"/>
    <mergeCell ref="Q208:T208"/>
    <mergeCell ref="U208:V208"/>
    <mergeCell ref="W208:Y208"/>
    <mergeCell ref="X197:Y197"/>
    <mergeCell ref="V200:Y200"/>
    <mergeCell ref="V201:Y201"/>
    <mergeCell ref="L203:N203"/>
    <mergeCell ref="A204:Y204"/>
    <mergeCell ref="A205:Y205"/>
    <mergeCell ref="V183:Y183"/>
    <mergeCell ref="V185:Y185"/>
    <mergeCell ref="V187:Y187"/>
    <mergeCell ref="V189:Y189"/>
    <mergeCell ref="V192:Y192"/>
    <mergeCell ref="V193:Y193"/>
    <mergeCell ref="A216:E216"/>
    <mergeCell ref="H216:L216"/>
    <mergeCell ref="M216:Q216"/>
    <mergeCell ref="R216:U216"/>
    <mergeCell ref="V216:Y216"/>
    <mergeCell ref="W210:Y210"/>
    <mergeCell ref="A211:L211"/>
    <mergeCell ref="R211:T211"/>
    <mergeCell ref="U211:V211"/>
    <mergeCell ref="W211:Y211"/>
    <mergeCell ref="B212:L212"/>
    <mergeCell ref="B209:L209"/>
    <mergeCell ref="N209:P209"/>
    <mergeCell ref="Q209:T209"/>
    <mergeCell ref="U209:V209"/>
    <mergeCell ref="W209:Y209"/>
    <mergeCell ref="A210:D210"/>
    <mergeCell ref="E210:L210"/>
    <mergeCell ref="N210:Q210"/>
    <mergeCell ref="R210:T210"/>
    <mergeCell ref="U210:V210"/>
    <mergeCell ref="Q212:Y212"/>
    <mergeCell ref="R218:S218"/>
    <mergeCell ref="T218:U218"/>
    <mergeCell ref="V218:W218"/>
    <mergeCell ref="X218:Y218"/>
    <mergeCell ref="A219:E219"/>
    <mergeCell ref="F219:G219"/>
    <mergeCell ref="H219:I219"/>
    <mergeCell ref="J219:L219"/>
    <mergeCell ref="M219:N219"/>
    <mergeCell ref="O219:Q219"/>
    <mergeCell ref="R217:S217"/>
    <mergeCell ref="T217:U217"/>
    <mergeCell ref="V217:W217"/>
    <mergeCell ref="X217:Y217"/>
    <mergeCell ref="A218:E218"/>
    <mergeCell ref="F218:G218"/>
    <mergeCell ref="H218:I218"/>
    <mergeCell ref="J218:L218"/>
    <mergeCell ref="M218:N218"/>
    <mergeCell ref="O218:Q218"/>
    <mergeCell ref="A217:E217"/>
    <mergeCell ref="F217:G217"/>
    <mergeCell ref="H217:I217"/>
    <mergeCell ref="J217:L217"/>
    <mergeCell ref="M217:N217"/>
    <mergeCell ref="O217:Q217"/>
    <mergeCell ref="R220:S220"/>
    <mergeCell ref="T220:U220"/>
    <mergeCell ref="V220:W220"/>
    <mergeCell ref="X220:Y220"/>
    <mergeCell ref="A221:E221"/>
    <mergeCell ref="F221:G221"/>
    <mergeCell ref="H221:I221"/>
    <mergeCell ref="J221:L221"/>
    <mergeCell ref="M221:N221"/>
    <mergeCell ref="O221:Q221"/>
    <mergeCell ref="R219:S219"/>
    <mergeCell ref="T219:U219"/>
    <mergeCell ref="V219:W219"/>
    <mergeCell ref="X219:Y219"/>
    <mergeCell ref="A220:E220"/>
    <mergeCell ref="F220:G220"/>
    <mergeCell ref="H220:I220"/>
    <mergeCell ref="J220:L220"/>
    <mergeCell ref="M220:N220"/>
    <mergeCell ref="O220:Q220"/>
    <mergeCell ref="R222:S222"/>
    <mergeCell ref="T222:U222"/>
    <mergeCell ref="V222:W222"/>
    <mergeCell ref="X222:Y222"/>
    <mergeCell ref="A223:E223"/>
    <mergeCell ref="F223:G223"/>
    <mergeCell ref="H223:I223"/>
    <mergeCell ref="J223:L223"/>
    <mergeCell ref="M223:N223"/>
    <mergeCell ref="O223:Q223"/>
    <mergeCell ref="R221:S221"/>
    <mergeCell ref="T221:U221"/>
    <mergeCell ref="V221:W221"/>
    <mergeCell ref="X221:Y221"/>
    <mergeCell ref="A222:E222"/>
    <mergeCell ref="F222:G222"/>
    <mergeCell ref="H222:I222"/>
    <mergeCell ref="J222:L222"/>
    <mergeCell ref="M222:N222"/>
    <mergeCell ref="O222:Q222"/>
    <mergeCell ref="R224:S224"/>
    <mergeCell ref="T224:U224"/>
    <mergeCell ref="V224:W224"/>
    <mergeCell ref="X224:Y224"/>
    <mergeCell ref="A225:E225"/>
    <mergeCell ref="F225:G225"/>
    <mergeCell ref="H225:I225"/>
    <mergeCell ref="J225:L225"/>
    <mergeCell ref="M225:N225"/>
    <mergeCell ref="O225:Q225"/>
    <mergeCell ref="R223:S223"/>
    <mergeCell ref="T223:U223"/>
    <mergeCell ref="V223:W223"/>
    <mergeCell ref="X223:Y223"/>
    <mergeCell ref="A224:E224"/>
    <mergeCell ref="F224:G224"/>
    <mergeCell ref="H224:I224"/>
    <mergeCell ref="J224:L224"/>
    <mergeCell ref="M224:N224"/>
    <mergeCell ref="O224:Q224"/>
    <mergeCell ref="R226:S226"/>
    <mergeCell ref="T226:U226"/>
    <mergeCell ref="V226:W226"/>
    <mergeCell ref="X226:Y226"/>
    <mergeCell ref="A227:E227"/>
    <mergeCell ref="F227:G227"/>
    <mergeCell ref="H227:I227"/>
    <mergeCell ref="J227:L227"/>
    <mergeCell ref="M227:N227"/>
    <mergeCell ref="O227:Q227"/>
    <mergeCell ref="R225:S225"/>
    <mergeCell ref="T225:U225"/>
    <mergeCell ref="V225:W225"/>
    <mergeCell ref="X225:Y225"/>
    <mergeCell ref="A226:E226"/>
    <mergeCell ref="F226:G226"/>
    <mergeCell ref="H226:I226"/>
    <mergeCell ref="J226:L226"/>
    <mergeCell ref="M226:N226"/>
    <mergeCell ref="O226:Q226"/>
    <mergeCell ref="R228:S228"/>
    <mergeCell ref="T228:U228"/>
    <mergeCell ref="V228:W228"/>
    <mergeCell ref="X228:Y228"/>
    <mergeCell ref="A229:E229"/>
    <mergeCell ref="F229:G229"/>
    <mergeCell ref="H229:I229"/>
    <mergeCell ref="J229:L229"/>
    <mergeCell ref="M229:N229"/>
    <mergeCell ref="O229:Q229"/>
    <mergeCell ref="R227:S227"/>
    <mergeCell ref="T227:U227"/>
    <mergeCell ref="V227:W227"/>
    <mergeCell ref="X227:Y227"/>
    <mergeCell ref="A228:E228"/>
    <mergeCell ref="F228:G228"/>
    <mergeCell ref="H228:I228"/>
    <mergeCell ref="J228:L228"/>
    <mergeCell ref="M228:N228"/>
    <mergeCell ref="O228:Q228"/>
    <mergeCell ref="R230:S230"/>
    <mergeCell ref="T230:U230"/>
    <mergeCell ref="V230:W230"/>
    <mergeCell ref="X230:Y230"/>
    <mergeCell ref="A231:E231"/>
    <mergeCell ref="F231:G231"/>
    <mergeCell ref="H231:I231"/>
    <mergeCell ref="J231:L231"/>
    <mergeCell ref="M231:N231"/>
    <mergeCell ref="O231:Q231"/>
    <mergeCell ref="R229:S229"/>
    <mergeCell ref="T229:U229"/>
    <mergeCell ref="V229:W229"/>
    <mergeCell ref="X229:Y229"/>
    <mergeCell ref="A230:E230"/>
    <mergeCell ref="F230:G230"/>
    <mergeCell ref="H230:I230"/>
    <mergeCell ref="J230:L230"/>
    <mergeCell ref="M230:N230"/>
    <mergeCell ref="O230:Q230"/>
    <mergeCell ref="R232:S232"/>
    <mergeCell ref="T232:U232"/>
    <mergeCell ref="V232:W232"/>
    <mergeCell ref="X232:Y232"/>
    <mergeCell ref="A233:E233"/>
    <mergeCell ref="F233:G233"/>
    <mergeCell ref="H233:I233"/>
    <mergeCell ref="J233:L233"/>
    <mergeCell ref="M233:N233"/>
    <mergeCell ref="O233:Q233"/>
    <mergeCell ref="R231:S231"/>
    <mergeCell ref="T231:U231"/>
    <mergeCell ref="V231:W231"/>
    <mergeCell ref="X231:Y231"/>
    <mergeCell ref="A232:E232"/>
    <mergeCell ref="F232:G232"/>
    <mergeCell ref="H232:I232"/>
    <mergeCell ref="J232:L232"/>
    <mergeCell ref="M232:N232"/>
    <mergeCell ref="O232:Q232"/>
    <mergeCell ref="R234:S234"/>
    <mergeCell ref="T234:U234"/>
    <mergeCell ref="V234:W234"/>
    <mergeCell ref="X234:Y234"/>
    <mergeCell ref="A235:E235"/>
    <mergeCell ref="F235:G235"/>
    <mergeCell ref="H235:I235"/>
    <mergeCell ref="J235:L235"/>
    <mergeCell ref="M235:N235"/>
    <mergeCell ref="O235:Q235"/>
    <mergeCell ref="R233:S233"/>
    <mergeCell ref="T233:U233"/>
    <mergeCell ref="V233:W233"/>
    <mergeCell ref="X233:Y233"/>
    <mergeCell ref="A234:E234"/>
    <mergeCell ref="F234:G234"/>
    <mergeCell ref="H234:I234"/>
    <mergeCell ref="J234:L234"/>
    <mergeCell ref="M234:N234"/>
    <mergeCell ref="O234:Q234"/>
    <mergeCell ref="R236:S236"/>
    <mergeCell ref="T236:U236"/>
    <mergeCell ref="V236:W236"/>
    <mergeCell ref="X236:Y236"/>
    <mergeCell ref="A237:E237"/>
    <mergeCell ref="F237:G237"/>
    <mergeCell ref="H237:I237"/>
    <mergeCell ref="J237:L237"/>
    <mergeCell ref="M237:N237"/>
    <mergeCell ref="O237:Q237"/>
    <mergeCell ref="R235:S235"/>
    <mergeCell ref="T235:U235"/>
    <mergeCell ref="V235:W235"/>
    <mergeCell ref="X235:Y235"/>
    <mergeCell ref="A236:E236"/>
    <mergeCell ref="F236:G236"/>
    <mergeCell ref="H236:I236"/>
    <mergeCell ref="J236:L236"/>
    <mergeCell ref="M236:N236"/>
    <mergeCell ref="O236:Q236"/>
    <mergeCell ref="R238:S238"/>
    <mergeCell ref="T238:U238"/>
    <mergeCell ref="V238:W238"/>
    <mergeCell ref="X238:Y238"/>
    <mergeCell ref="A239:E239"/>
    <mergeCell ref="F239:G239"/>
    <mergeCell ref="H239:I239"/>
    <mergeCell ref="J239:L239"/>
    <mergeCell ref="M239:N239"/>
    <mergeCell ref="O239:Q239"/>
    <mergeCell ref="R237:S237"/>
    <mergeCell ref="T237:U237"/>
    <mergeCell ref="V237:W237"/>
    <mergeCell ref="X237:Y237"/>
    <mergeCell ref="A238:E238"/>
    <mergeCell ref="F238:G238"/>
    <mergeCell ref="H238:I238"/>
    <mergeCell ref="J238:L238"/>
    <mergeCell ref="M238:N238"/>
    <mergeCell ref="O238:Q238"/>
    <mergeCell ref="R240:S240"/>
    <mergeCell ref="T240:U240"/>
    <mergeCell ref="V240:W240"/>
    <mergeCell ref="X240:Y240"/>
    <mergeCell ref="A241:E241"/>
    <mergeCell ref="F241:G241"/>
    <mergeCell ref="H241:I241"/>
    <mergeCell ref="J241:L241"/>
    <mergeCell ref="M241:N241"/>
    <mergeCell ref="O241:Q241"/>
    <mergeCell ref="R239:S239"/>
    <mergeCell ref="T239:U239"/>
    <mergeCell ref="V239:W239"/>
    <mergeCell ref="X239:Y239"/>
    <mergeCell ref="A240:E240"/>
    <mergeCell ref="F240:G240"/>
    <mergeCell ref="H240:I240"/>
    <mergeCell ref="J240:L240"/>
    <mergeCell ref="M240:N240"/>
    <mergeCell ref="O240:Q240"/>
    <mergeCell ref="R242:S242"/>
    <mergeCell ref="T242:U242"/>
    <mergeCell ref="V242:W242"/>
    <mergeCell ref="X242:Y242"/>
    <mergeCell ref="A243:E243"/>
    <mergeCell ref="F243:G243"/>
    <mergeCell ref="H243:I243"/>
    <mergeCell ref="J243:L243"/>
    <mergeCell ref="M243:N243"/>
    <mergeCell ref="O243:Q243"/>
    <mergeCell ref="R241:S241"/>
    <mergeCell ref="T241:U241"/>
    <mergeCell ref="V241:W241"/>
    <mergeCell ref="X241:Y241"/>
    <mergeCell ref="A242:E242"/>
    <mergeCell ref="F242:G242"/>
    <mergeCell ref="H242:I242"/>
    <mergeCell ref="J242:L242"/>
    <mergeCell ref="M242:N242"/>
    <mergeCell ref="O242:Q242"/>
    <mergeCell ref="X262:Y262"/>
    <mergeCell ref="V265:Y265"/>
    <mergeCell ref="V266:Y266"/>
    <mergeCell ref="L268:N268"/>
    <mergeCell ref="V248:Y248"/>
    <mergeCell ref="V250:Y250"/>
    <mergeCell ref="V252:Y252"/>
    <mergeCell ref="V254:Y254"/>
    <mergeCell ref="V257:Y257"/>
    <mergeCell ref="V258:Y258"/>
    <mergeCell ref="R243:S243"/>
    <mergeCell ref="T243:U243"/>
    <mergeCell ref="V243:W243"/>
    <mergeCell ref="X243:Y243"/>
    <mergeCell ref="E244:G244"/>
    <mergeCell ref="H244:L244"/>
    <mergeCell ref="M244:Q244"/>
    <mergeCell ref="R244:U244"/>
    <mergeCell ref="V244:Y244"/>
  </mergeCells>
  <printOptions horizontalCentered="1"/>
  <pageMargins left="0.5" right="0.5" top="0.5" bottom="0.25" header="0.25" footer="0.25"/>
  <pageSetup fitToHeight="4" orientation="portrait" blackAndWhite="1" r:id="rId1"/>
  <headerFooter alignWithMargins="0"/>
  <rowBreaks count="3" manualBreakCount="3">
    <brk id="73" max="24" man="1"/>
    <brk id="138" max="24" man="1"/>
    <brk id="203" max="2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hared Enterprise Document" ma:contentTypeID="0x01010063D2DD94D53C95468AE5BEC6952F2FA90300EEC7E3186BFF32418DDCECD9ADA21241" ma:contentTypeVersion="4" ma:contentTypeDescription="" ma:contentTypeScope="" ma:versionID="e42d9f89b103de5d76b8d9658a0bcdf6">
  <xsd:schema xmlns:xsd="http://www.w3.org/2001/XMLSchema" xmlns:xs="http://www.w3.org/2001/XMLSchema" xmlns:p="http://schemas.microsoft.com/office/2006/metadata/properties" xmlns:ns2="2e9e9adf-cfe2-40e3-aabc-4a542bb4267b" xmlns:ns3="eca63f16-6f6a-426b-9727-86affa5ad5fc" targetNamespace="http://schemas.microsoft.com/office/2006/metadata/properties" ma:root="true" ma:fieldsID="eafac5ee78a33e96c34d024a36b875f4" ns2:_="" ns3:_="">
    <xsd:import namespace="2e9e9adf-cfe2-40e3-aabc-4a542bb4267b"/>
    <xsd:import namespace="eca63f16-6f6a-426b-9727-86affa5ad5fc"/>
    <xsd:element name="properties">
      <xsd:complexType>
        <xsd:sequence>
          <xsd:element name="documentManagement">
            <xsd:complexType>
              <xsd:all>
                <xsd:element ref="ns2:DocTyp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9e9adf-cfe2-40e3-aabc-4a542bb4267b" elementFormDefault="qualified">
    <xsd:import namespace="http://schemas.microsoft.com/office/2006/documentManagement/types"/>
    <xsd:import namespace="http://schemas.microsoft.com/office/infopath/2007/PartnerControls"/>
    <xsd:element name="DocType" ma:index="8" nillable="true" ma:displayName="DocType" ma:hidden="true" ma:internalName="Doc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a63f16-6f6a-426b-9727-86affa5ad5fc"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Type xmlns="2e9e9adf-cfe2-40e3-aabc-4a542bb4267b">Standard Forms</DocType>
  </documentManagement>
</p:properties>
</file>

<file path=customXml/itemProps1.xml><?xml version="1.0" encoding="utf-8"?>
<ds:datastoreItem xmlns:ds="http://schemas.openxmlformats.org/officeDocument/2006/customXml" ds:itemID="{E80B630D-F158-4DE6-9C59-EBDD4E92B8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9e9adf-cfe2-40e3-aabc-4a542bb4267b"/>
    <ds:schemaRef ds:uri="eca63f16-6f6a-426b-9727-86affa5ad5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330D9D-A51D-4012-B86C-C0FF4F08B1FD}">
  <ds:schemaRefs>
    <ds:schemaRef ds:uri="http://schemas.microsoft.com/sharepoint/v3/contenttype/forms"/>
  </ds:schemaRefs>
</ds:datastoreItem>
</file>

<file path=customXml/itemProps3.xml><?xml version="1.0" encoding="utf-8"?>
<ds:datastoreItem xmlns:ds="http://schemas.openxmlformats.org/officeDocument/2006/customXml" ds:itemID="{A3C14916-2B05-493F-9BF4-2ACDF2B93075}">
  <ds:schemaRefs>
    <ds:schemaRef ds:uri="http://schemas.microsoft.com/office/infopath/2007/PartnerControls"/>
    <ds:schemaRef ds:uri="http://schemas.openxmlformats.org/package/2006/metadata/core-properties"/>
    <ds:schemaRef ds:uri="eca63f16-6f6a-426b-9727-86affa5ad5fc"/>
    <ds:schemaRef ds:uri="http://www.w3.org/XML/1998/namespace"/>
    <ds:schemaRef ds:uri="http://purl.org/dc/terms/"/>
    <ds:schemaRef ds:uri="http://purl.org/dc/dcmitype/"/>
    <ds:schemaRef ds:uri="http://purl.org/dc/elements/1.1/"/>
    <ds:schemaRef ds:uri="http://schemas.microsoft.com/office/2006/documentManagement/types"/>
    <ds:schemaRef ds:uri="http://schemas.microsoft.com/office/2006/metadata/properties"/>
    <ds:schemaRef ds:uri="2e9e9adf-cfe2-40e3-aabc-4a542bb4267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Instructions</vt:lpstr>
      <vt:lpstr>Change Order</vt:lpstr>
      <vt:lpstr>Contractor</vt:lpstr>
      <vt:lpstr>CMR</vt:lpstr>
      <vt:lpstr>DB</vt:lpstr>
      <vt:lpstr>Prime Detail</vt:lpstr>
      <vt:lpstr>A</vt:lpstr>
      <vt:lpstr>B</vt:lpstr>
      <vt:lpstr>C</vt:lpstr>
      <vt:lpstr>D</vt:lpstr>
      <vt:lpstr>E</vt:lpstr>
      <vt:lpstr>F</vt:lpstr>
      <vt:lpstr>G</vt:lpstr>
      <vt:lpstr>H</vt:lpstr>
      <vt:lpstr>J</vt:lpstr>
      <vt:lpstr>K</vt:lpstr>
      <vt:lpstr>M</vt:lpstr>
      <vt:lpstr>N</vt:lpstr>
      <vt:lpstr>P</vt:lpstr>
      <vt:lpstr>R</vt:lpstr>
      <vt:lpstr>S</vt:lpstr>
      <vt:lpstr>A!Print_Area</vt:lpstr>
      <vt:lpstr>B!Print_Area</vt:lpstr>
      <vt:lpstr>'C'!Print_Area</vt:lpstr>
      <vt:lpstr>'Change Order'!Print_Area</vt:lpstr>
      <vt:lpstr>CMR!Print_Area</vt:lpstr>
      <vt:lpstr>Contractor!Print_Area</vt:lpstr>
      <vt:lpstr>D!Print_Area</vt:lpstr>
      <vt:lpstr>DB!Print_Area</vt:lpstr>
      <vt:lpstr>E!Print_Area</vt:lpstr>
      <vt:lpstr>F!Print_Area</vt:lpstr>
      <vt:lpstr>G!Print_Area</vt:lpstr>
      <vt:lpstr>H!Print_Area</vt:lpstr>
      <vt:lpstr>Instructions!Print_Area</vt:lpstr>
      <vt:lpstr>J!Print_Area</vt:lpstr>
      <vt:lpstr>K!Print_Area</vt:lpstr>
      <vt:lpstr>M!Print_Area</vt:lpstr>
      <vt:lpstr>N!Print_Area</vt:lpstr>
      <vt:lpstr>P!Print_Area</vt:lpstr>
      <vt:lpstr>'Prime Detail'!Print_Area</vt:lpstr>
      <vt:lpstr>'R'!Print_Area</vt:lpstr>
      <vt:lpstr>S!Print_Area</vt:lpstr>
      <vt:lpstr>Instructions!Print_Titles</vt:lpstr>
    </vt:vector>
  </TitlesOfParts>
  <Manager>Jon C. Walden, Interim Executive Director</Manager>
  <Company>Ohio Facilities Construction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F340-04</dc:title>
  <dc:subject>Change Order Form</dc:subject>
  <dc:creator>Lane Beougher, FAIA, FCSI, Assoc. DBIA, LEED AP</dc:creator>
  <cp:keywords>Contractor, Construction Manager, Design-Builder</cp:keywords>
  <cp:lastModifiedBy>Skolmowski, Cheryl</cp:lastModifiedBy>
  <cp:lastPrinted>2019-09-13T18:04:31Z</cp:lastPrinted>
  <dcterms:created xsi:type="dcterms:W3CDTF">2002-11-18T19:21:47Z</dcterms:created>
  <dcterms:modified xsi:type="dcterms:W3CDTF">2019-11-15T20:19:16Z</dcterms:modified>
  <cp:category>Modifications</cp:category>
  <cp:contentStatus>2019-SEP</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0x01010063D2DD94D53C95468AE5BEC6952F2FA90300EEC7E3186BFF32418DDCECD9ADA21241</vt:lpwstr>
  </property>
</Properties>
</file>