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3.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rocketsutoledo-my.sharepoint.com/personal/dgeorge1_rockets_utoledo_edu/Documents/Desktop/"/>
    </mc:Choice>
  </mc:AlternateContent>
  <xr:revisionPtr revIDLastSave="0" documentId="8_{347DA9EA-121D-43CC-B63D-1B0E6E3F6981}" xr6:coauthVersionLast="47" xr6:coauthVersionMax="47" xr10:uidLastSave="{00000000-0000-0000-0000-000000000000}"/>
  <bookViews>
    <workbookView xWindow="28680" yWindow="-120" windowWidth="29040" windowHeight="15720" tabRatio="841" xr2:uid="{EC66F8C6-62AF-42E2-873E-58982911C30B}"/>
  </bookViews>
  <sheets>
    <sheet name="Instructions" sheetId="1" r:id="rId1"/>
    <sheet name="A - Summary" sheetId="2" r:id="rId2"/>
    <sheet name="B - Schedule of Values Summary" sheetId="3" r:id="rId3"/>
    <sheet name="C - Schedule of Values Details" sheetId="4" r:id="rId4"/>
    <sheet name="D - Change Order Summary" sheetId="5" r:id="rId5"/>
    <sheet name="E - Change Order Details " sheetId="6" r:id="rId6"/>
    <sheet name="F - Materials Stored" sheetId="7" r:id="rId7"/>
    <sheet name="G - Subcontractors" sheetId="8" r:id="rId8"/>
    <sheet name="H - EDGE" sheetId="9" r:id="rId9"/>
    <sheet name="Sheet1" sheetId="11" state="hidden" r:id="rId10"/>
  </sheets>
  <definedNames>
    <definedName name="AlternateNumber">'A - Summary'!$P$6</definedName>
    <definedName name="ContractNumber">'A - Summary'!$P$5</definedName>
    <definedName name="ContractorName">'A - Summary'!$B$5</definedName>
    <definedName name="COSLastPage">IF(COSLastPage1&lt;&gt;0,COSLastPage1,0)</definedName>
    <definedName name="COSLastPage1">IF('D - Change Order Summary'!$A$80&lt;&gt;"",3,IF('D - Change Order Summary'!$A$46&lt;&gt;"",2,IF('D - Change Order Summary'!$A$12&lt;&gt;"",1,0)))</definedName>
    <definedName name="EDGELastPage">IF('H - EDGE'!$B$34&lt;&gt;"",2,IF('H - EDGE'!$B$14&lt;&gt;"",1,0))</definedName>
    <definedName name="FormNumber">'A - Summary'!$A$41</definedName>
    <definedName name="FormVersion">'A - Summary'!$Q$41</definedName>
    <definedName name="LastPage">'A - Summary'!$AH$7</definedName>
    <definedName name="MATLastPage">IF(MATLastPage1&lt;&gt;0,MATLastPage1,0)</definedName>
    <definedName name="MATLastPage1">IF('F - Materials Stored'!$C$49&lt;&gt;"",2,IF('F - Materials Stored'!$C$11&lt;&gt;"",1,0))</definedName>
    <definedName name="Payments">'F - Materials Stored'!$X$40</definedName>
    <definedName name="_xlnm.Print_Area" localSheetId="1">'A - Summary'!$A$1:$AI$41</definedName>
    <definedName name="_xlnm.Print_Area" localSheetId="5">'E - Change Order Details '!$A:$Y</definedName>
    <definedName name="_xlnm.Print_Area" localSheetId="6">'F - Materials Stored'!$A:$Y</definedName>
    <definedName name="_xlnm.Print_Area" localSheetId="7">'G - Subcontractors'!$A:$Y</definedName>
    <definedName name="_xlnm.Print_Area" localSheetId="0">Instructions!$A$1:$B$84</definedName>
    <definedName name="_xlnm.Print_Titles" localSheetId="2">'B - Schedule of Values Summary'!$1:$3</definedName>
    <definedName name="_xlnm.Print_Titles" localSheetId="3">'C - Schedule of Values Details'!$1:$3</definedName>
    <definedName name="_xlnm.Print_Titles" localSheetId="4">'D - Change Order Summary'!$1:$3</definedName>
    <definedName name="_xlnm.Print_Titles" localSheetId="5">'E - Change Order Details '!$1:$3</definedName>
    <definedName name="_xlnm.Print_Titles" localSheetId="6">'F - Materials Stored'!$1:$3</definedName>
    <definedName name="_xlnm.Print_Titles" localSheetId="7">'G - Subcontractors'!$1:$3</definedName>
    <definedName name="_xlnm.Print_Titles" localSheetId="8">'H - EDGE'!$1:$3</definedName>
    <definedName name="_xlnm.Print_Titles" localSheetId="0">Instructions!$1:$3</definedName>
    <definedName name="ProjectLocation">'A - Summary'!$L$10</definedName>
    <definedName name="ProjectName1">'A - Summary'!$L$8</definedName>
    <definedName name="ProjectName2">'A - Summary'!$L$9</definedName>
    <definedName name="RequestNumber">'A - Summary'!$AH$6</definedName>
    <definedName name="SUBLastpage">IF(SUBLastPage1&lt;&gt;0,SUBLastPage1,0)</definedName>
    <definedName name="SUBLastPage1">IF('G - Subcontractors'!$C$45&lt;&gt;"",2,IF('G - Subcontractors'!$C$11&lt;&gt;"",1,0))</definedName>
    <definedName name="SUMLastPage">'A - Summary'!$AF$7</definedName>
    <definedName name="SVSLastPage">IF(SVSLastPage1&lt;&gt;0,SVSLastPage1,0)</definedName>
    <definedName name="SVSLastPage1">IF('B - Schedule of Values Summary'!$AA$137,4,IF('B - Schedule of Values Summary'!$AA$103,3,IF('B - Schedule of Values Summary'!$AA$69,2,IF('B - Schedule of Values Summary'!$AA$35,1,0))))</definedName>
    <definedName name="Z_051E7195_2793_416C_9F10_160B0FF658C2_.wvu.Cols" localSheetId="2" hidden="1">'B - Schedule of Values Summary'!$AA:$AA</definedName>
    <definedName name="Z_051E7195_2793_416C_9F10_160B0FF658C2_.wvu.Cols" localSheetId="3" hidden="1">'C - Schedule of Values Details'!$AA:$AA</definedName>
    <definedName name="Z_051E7195_2793_416C_9F10_160B0FF658C2_.wvu.Cols" localSheetId="4" hidden="1">'D - Change Order Summary'!$AB:$AB</definedName>
    <definedName name="Z_051E7195_2793_416C_9F10_160B0FF658C2_.wvu.Cols" localSheetId="5" hidden="1">'E - Change Order Details '!$Z:$Z</definedName>
    <definedName name="Z_051E7195_2793_416C_9F10_160B0FF658C2_.wvu.Cols" localSheetId="6" hidden="1">'F - Materials Stored'!$Z:$Z</definedName>
    <definedName name="Z_051E7195_2793_416C_9F10_160B0FF658C2_.wvu.Cols" localSheetId="7" hidden="1">'G - Subcontractors'!$Z:$Z</definedName>
    <definedName name="Z_051E7195_2793_416C_9F10_160B0FF658C2_.wvu.PrintArea" localSheetId="1" hidden="1">'A - Summary'!$A$1:$AI$41</definedName>
    <definedName name="Z_051E7195_2793_416C_9F10_160B0FF658C2_.wvu.PrintArea" localSheetId="5" hidden="1">'E - Change Order Details '!$A:$Y</definedName>
    <definedName name="Z_051E7195_2793_416C_9F10_160B0FF658C2_.wvu.PrintArea" localSheetId="6" hidden="1">'F - Materials Stored'!$A:$Y</definedName>
    <definedName name="Z_051E7195_2793_416C_9F10_160B0FF658C2_.wvu.PrintArea" localSheetId="7" hidden="1">'G - Subcontractors'!$A:$Y</definedName>
    <definedName name="Z_051E7195_2793_416C_9F10_160B0FF658C2_.wvu.PrintArea" localSheetId="0" hidden="1">Instructions!$A$1:$B$84</definedName>
    <definedName name="Z_051E7195_2793_416C_9F10_160B0FF658C2_.wvu.PrintTitles" localSheetId="2" hidden="1">'B - Schedule of Values Summary'!$1:$3</definedName>
    <definedName name="Z_051E7195_2793_416C_9F10_160B0FF658C2_.wvu.PrintTitles" localSheetId="3" hidden="1">'C - Schedule of Values Details'!$1:$3</definedName>
    <definedName name="Z_051E7195_2793_416C_9F10_160B0FF658C2_.wvu.PrintTitles" localSheetId="4" hidden="1">'D - Change Order Summary'!$1:$3</definedName>
    <definedName name="Z_051E7195_2793_416C_9F10_160B0FF658C2_.wvu.PrintTitles" localSheetId="5" hidden="1">'E - Change Order Details '!$1:$3</definedName>
    <definedName name="Z_051E7195_2793_416C_9F10_160B0FF658C2_.wvu.PrintTitles" localSheetId="6" hidden="1">'F - Materials Stored'!$1:$3</definedName>
    <definedName name="Z_051E7195_2793_416C_9F10_160B0FF658C2_.wvu.PrintTitles" localSheetId="7" hidden="1">'G - Subcontractors'!$1:$3</definedName>
    <definedName name="Z_051E7195_2793_416C_9F10_160B0FF658C2_.wvu.PrintTitles" localSheetId="8" hidden="1">'H - EDGE'!$1:$3</definedName>
    <definedName name="Z_051E7195_2793_416C_9F10_160B0FF658C2_.wvu.PrintTitles" localSheetId="0" hidden="1">Instructions!$1:$3</definedName>
  </definedNames>
  <calcPr calcId="191029"/>
  <customWorkbookViews>
    <customWorkbookView name="ulysses.grant - Personal View" guid="{051E7195-2793-416C-9F10-160B0FF658C2}" mergeInterval="0" personalView="1" maximized="1" xWindow="1" yWindow="1" windowWidth="1920" windowHeight="928" tabRatio="84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1" i="9" l="1"/>
  <c r="W41" i="9"/>
  <c r="L71" i="8"/>
  <c r="L37" i="8"/>
  <c r="M79" i="7"/>
  <c r="M41" i="7"/>
  <c r="M105" i="6"/>
  <c r="M71" i="6"/>
  <c r="M37" i="6"/>
  <c r="K105" i="5"/>
  <c r="K71" i="5"/>
  <c r="K37" i="5"/>
  <c r="M37" i="4"/>
  <c r="M139" i="4"/>
  <c r="M105" i="4"/>
  <c r="M71" i="4"/>
  <c r="M139" i="3"/>
  <c r="M105" i="3"/>
  <c r="M71" i="3"/>
  <c r="M37" i="3"/>
  <c r="A84" i="1"/>
  <c r="A41" i="9"/>
  <c r="A71" i="8"/>
  <c r="A37" i="8"/>
  <c r="A79" i="7"/>
  <c r="A41" i="7"/>
  <c r="A105" i="6"/>
  <c r="A71" i="6"/>
  <c r="A37" i="6"/>
  <c r="A105" i="5"/>
  <c r="A71" i="5"/>
  <c r="A37" i="5"/>
  <c r="A139" i="4"/>
  <c r="A105" i="4"/>
  <c r="A71" i="4"/>
  <c r="A37" i="4"/>
  <c r="A139" i="3"/>
  <c r="A105" i="3"/>
  <c r="A71" i="3"/>
  <c r="A37" i="3"/>
  <c r="A59" i="1"/>
  <c r="T102" i="6"/>
  <c r="R102" i="6"/>
  <c r="P102" i="6"/>
  <c r="V102" i="6" s="1"/>
  <c r="T102" i="5" s="1"/>
  <c r="T101" i="6"/>
  <c r="R101" i="6"/>
  <c r="P101" i="6"/>
  <c r="T100" i="6"/>
  <c r="R100" i="6"/>
  <c r="X100" i="6" s="1"/>
  <c r="Z100" i="5" s="1"/>
  <c r="P100" i="6"/>
  <c r="V100" i="6" s="1"/>
  <c r="X100" i="5" s="1"/>
  <c r="T99" i="6"/>
  <c r="R99" i="6"/>
  <c r="P99" i="6"/>
  <c r="V99" i="6" s="1"/>
  <c r="T99" i="5" s="1"/>
  <c r="T98" i="6"/>
  <c r="R98" i="6"/>
  <c r="P98" i="6"/>
  <c r="T97" i="6"/>
  <c r="R97" i="6"/>
  <c r="P97" i="6"/>
  <c r="T96" i="6"/>
  <c r="R96" i="6"/>
  <c r="X96" i="6" s="1"/>
  <c r="Z96" i="5" s="1"/>
  <c r="P96" i="6"/>
  <c r="T95" i="6"/>
  <c r="R95" i="6"/>
  <c r="P95" i="6"/>
  <c r="V95" i="6"/>
  <c r="T95" i="5" s="1"/>
  <c r="T94" i="6"/>
  <c r="R94" i="6"/>
  <c r="P94" i="6"/>
  <c r="V94" i="6"/>
  <c r="T93" i="6"/>
  <c r="R93" i="6"/>
  <c r="P93" i="6"/>
  <c r="T92" i="6"/>
  <c r="R92" i="6"/>
  <c r="X92" i="6"/>
  <c r="Z92" i="5"/>
  <c r="P92" i="6"/>
  <c r="T91" i="6"/>
  <c r="R91" i="6"/>
  <c r="X91" i="6" s="1"/>
  <c r="Z91" i="5" s="1"/>
  <c r="P91" i="6"/>
  <c r="V91" i="6"/>
  <c r="T91" i="5" s="1"/>
  <c r="T90" i="6"/>
  <c r="R90" i="6"/>
  <c r="P90" i="6"/>
  <c r="T89" i="6"/>
  <c r="R89" i="6"/>
  <c r="P89" i="6"/>
  <c r="T88" i="6"/>
  <c r="R88" i="6"/>
  <c r="X88" i="6"/>
  <c r="Z88" i="5" s="1"/>
  <c r="P88" i="6"/>
  <c r="T87" i="6"/>
  <c r="R87" i="6"/>
  <c r="P87" i="6"/>
  <c r="V87" i="6"/>
  <c r="X87" i="5"/>
  <c r="T86" i="6"/>
  <c r="R86" i="6"/>
  <c r="P86" i="6"/>
  <c r="T85" i="6"/>
  <c r="R85" i="6"/>
  <c r="P85" i="6"/>
  <c r="T84" i="6"/>
  <c r="R84" i="6"/>
  <c r="X84" i="6"/>
  <c r="Z84" i="5" s="1"/>
  <c r="P84" i="6"/>
  <c r="T83" i="6"/>
  <c r="R83" i="6"/>
  <c r="P83" i="6"/>
  <c r="V83" i="6" s="1"/>
  <c r="T83" i="5" s="1"/>
  <c r="T82" i="6"/>
  <c r="R82" i="6"/>
  <c r="P82" i="6"/>
  <c r="T81" i="6"/>
  <c r="R81" i="6"/>
  <c r="P81" i="6"/>
  <c r="T80" i="6"/>
  <c r="R80" i="6"/>
  <c r="P80" i="6"/>
  <c r="V80" i="6" s="1"/>
  <c r="P102" i="5"/>
  <c r="H4" i="9"/>
  <c r="AB4" i="9"/>
  <c r="H5" i="9"/>
  <c r="H6" i="9"/>
  <c r="AB6" i="9"/>
  <c r="AR6" i="9"/>
  <c r="H7" i="9"/>
  <c r="E4" i="8"/>
  <c r="N4" i="8"/>
  <c r="E5" i="8"/>
  <c r="E6" i="8"/>
  <c r="N6" i="8"/>
  <c r="W6" i="8"/>
  <c r="E7" i="8"/>
  <c r="A12" i="8"/>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Y37" i="8"/>
  <c r="E38" i="8"/>
  <c r="N38" i="8"/>
  <c r="E39" i="8"/>
  <c r="E40" i="8"/>
  <c r="N40" i="8"/>
  <c r="W40" i="8"/>
  <c r="E41" i="8"/>
  <c r="Z41" i="8"/>
  <c r="Y71" i="8"/>
  <c r="D4" i="7"/>
  <c r="O4" i="7"/>
  <c r="D5" i="7"/>
  <c r="D6" i="7"/>
  <c r="O6" i="7"/>
  <c r="X6" i="7"/>
  <c r="D7" i="7"/>
  <c r="X11" i="7"/>
  <c r="X12" i="7"/>
  <c r="X13" i="7"/>
  <c r="X14" i="7"/>
  <c r="X15" i="7"/>
  <c r="X16" i="7"/>
  <c r="X17" i="7"/>
  <c r="X18" i="7"/>
  <c r="X19" i="7"/>
  <c r="X20" i="7"/>
  <c r="X21" i="7"/>
  <c r="X22" i="7"/>
  <c r="X23" i="7"/>
  <c r="X24" i="7"/>
  <c r="X25" i="7"/>
  <c r="X26" i="7"/>
  <c r="X27" i="7"/>
  <c r="X28" i="7"/>
  <c r="X29" i="7"/>
  <c r="X30" i="7"/>
  <c r="X31" i="7"/>
  <c r="X32" i="7"/>
  <c r="X33" i="7"/>
  <c r="X34" i="7"/>
  <c r="X35" i="7"/>
  <c r="X36" i="7"/>
  <c r="N37" i="7"/>
  <c r="Q37" i="7"/>
  <c r="T37" i="7"/>
  <c r="J38" i="7"/>
  <c r="N38" i="7"/>
  <c r="Q38" i="7"/>
  <c r="T38" i="7"/>
  <c r="X38" i="7"/>
  <c r="J40" i="7"/>
  <c r="X40" i="7"/>
  <c r="Y41" i="7"/>
  <c r="D42" i="7"/>
  <c r="O42" i="7"/>
  <c r="D43" i="7"/>
  <c r="D44" i="7"/>
  <c r="O44" i="7"/>
  <c r="X44" i="7"/>
  <c r="D45" i="7"/>
  <c r="X49" i="7"/>
  <c r="X50" i="7"/>
  <c r="X51" i="7"/>
  <c r="X52" i="7"/>
  <c r="X53" i="7"/>
  <c r="X54" i="7"/>
  <c r="X55" i="7"/>
  <c r="X56" i="7"/>
  <c r="X57" i="7"/>
  <c r="X58" i="7"/>
  <c r="X59" i="7"/>
  <c r="X60" i="7"/>
  <c r="X61" i="7"/>
  <c r="X62" i="7"/>
  <c r="X63" i="7"/>
  <c r="X64" i="7"/>
  <c r="X65" i="7"/>
  <c r="X66" i="7"/>
  <c r="X67" i="7"/>
  <c r="X68" i="7"/>
  <c r="X69" i="7"/>
  <c r="X70" i="7"/>
  <c r="X71" i="7"/>
  <c r="X72" i="7"/>
  <c r="X73" i="7"/>
  <c r="X74" i="7"/>
  <c r="N75" i="7"/>
  <c r="Q75" i="7"/>
  <c r="Q76" i="7"/>
  <c r="T75" i="7"/>
  <c r="Y79" i="7"/>
  <c r="F4" i="6"/>
  <c r="Q4" i="6"/>
  <c r="F5" i="6"/>
  <c r="F6" i="6"/>
  <c r="Q6" i="6"/>
  <c r="X6" i="6"/>
  <c r="F7" i="6"/>
  <c r="A12" i="6"/>
  <c r="B12" i="6"/>
  <c r="C12" i="6"/>
  <c r="F12" i="6"/>
  <c r="M12" i="6"/>
  <c r="P12" i="6"/>
  <c r="V12" i="6"/>
  <c r="X12" i="5" s="1"/>
  <c r="R12" i="6"/>
  <c r="X12" i="6" s="1"/>
  <c r="T12" i="6"/>
  <c r="A13" i="6"/>
  <c r="B13" i="6"/>
  <c r="C13" i="6"/>
  <c r="F13" i="6"/>
  <c r="M13" i="6"/>
  <c r="P13" i="6"/>
  <c r="R13" i="6"/>
  <c r="X13" i="6" s="1"/>
  <c r="Z13" i="5" s="1"/>
  <c r="T13" i="6"/>
  <c r="A14" i="6"/>
  <c r="B14" i="6"/>
  <c r="C14" i="6"/>
  <c r="F14" i="6"/>
  <c r="M14" i="6"/>
  <c r="P14" i="6"/>
  <c r="V14" i="6" s="1"/>
  <c r="T14" i="5" s="1"/>
  <c r="R14" i="6"/>
  <c r="X14" i="6"/>
  <c r="Z14" i="5" s="1"/>
  <c r="T14" i="6"/>
  <c r="A15" i="6"/>
  <c r="B15" i="6"/>
  <c r="C15" i="6"/>
  <c r="F15" i="6"/>
  <c r="M15" i="6"/>
  <c r="P15" i="6"/>
  <c r="R15" i="6"/>
  <c r="X15" i="6"/>
  <c r="T15" i="6"/>
  <c r="A16" i="6"/>
  <c r="B16" i="6"/>
  <c r="C16" i="6"/>
  <c r="F16" i="6"/>
  <c r="M16" i="6"/>
  <c r="P16" i="6"/>
  <c r="P16" i="5"/>
  <c r="R16" i="6"/>
  <c r="X16" i="6" s="1"/>
  <c r="Z16" i="5" s="1"/>
  <c r="T16" i="6"/>
  <c r="A17" i="6"/>
  <c r="B17" i="6"/>
  <c r="C17" i="6"/>
  <c r="F17" i="6"/>
  <c r="M17" i="6"/>
  <c r="P17" i="6"/>
  <c r="V17" i="6" s="1"/>
  <c r="R17" i="6"/>
  <c r="X17" i="6" s="1"/>
  <c r="Z17" i="5" s="1"/>
  <c r="T17" i="6"/>
  <c r="A18" i="6"/>
  <c r="B18" i="6"/>
  <c r="C18" i="6"/>
  <c r="F18" i="6"/>
  <c r="M18" i="6"/>
  <c r="P18" i="6"/>
  <c r="V18" i="6"/>
  <c r="R18" i="6"/>
  <c r="X18" i="6"/>
  <c r="Z18" i="5" s="1"/>
  <c r="T18" i="6"/>
  <c r="A19" i="6"/>
  <c r="B19" i="6"/>
  <c r="C19" i="6"/>
  <c r="F19" i="6"/>
  <c r="M19" i="6"/>
  <c r="P19" i="6"/>
  <c r="V19" i="6"/>
  <c r="X19" i="5"/>
  <c r="R19" i="6"/>
  <c r="X19" i="6"/>
  <c r="T19" i="6"/>
  <c r="A20" i="6"/>
  <c r="B20" i="6"/>
  <c r="C20" i="6"/>
  <c r="F20" i="6"/>
  <c r="M20" i="6"/>
  <c r="P20" i="6"/>
  <c r="R20" i="6"/>
  <c r="X20" i="6"/>
  <c r="Z20" i="5"/>
  <c r="T20" i="6"/>
  <c r="A21" i="6"/>
  <c r="B21" i="6"/>
  <c r="C21" i="6"/>
  <c r="F21" i="6"/>
  <c r="M21" i="6"/>
  <c r="P21" i="6"/>
  <c r="V21" i="6" s="1"/>
  <c r="R21" i="6"/>
  <c r="X21" i="6" s="1"/>
  <c r="Z21" i="5" s="1"/>
  <c r="T21" i="6"/>
  <c r="A22" i="6"/>
  <c r="B22" i="6"/>
  <c r="C22" i="6"/>
  <c r="F22" i="6"/>
  <c r="M22" i="6"/>
  <c r="P22" i="6"/>
  <c r="R22" i="6"/>
  <c r="X22" i="6" s="1"/>
  <c r="Z22" i="5" s="1"/>
  <c r="T22" i="6"/>
  <c r="A23" i="6"/>
  <c r="B23" i="6"/>
  <c r="C23" i="6"/>
  <c r="F23" i="6"/>
  <c r="M23" i="6"/>
  <c r="P23" i="6"/>
  <c r="V23" i="6" s="1"/>
  <c r="X23" i="5" s="1"/>
  <c r="R23" i="6"/>
  <c r="X23" i="6" s="1"/>
  <c r="T23" i="6"/>
  <c r="A24" i="6"/>
  <c r="B24" i="6"/>
  <c r="C24" i="6"/>
  <c r="F24" i="6"/>
  <c r="M24" i="6"/>
  <c r="P24" i="6"/>
  <c r="P24" i="5" s="1"/>
  <c r="R24" i="6"/>
  <c r="X24" i="6" s="1"/>
  <c r="Z24" i="5" s="1"/>
  <c r="T24" i="6"/>
  <c r="A25" i="6"/>
  <c r="B25" i="6"/>
  <c r="C25" i="6"/>
  <c r="F25" i="6"/>
  <c r="M25" i="6"/>
  <c r="P25" i="6"/>
  <c r="V25" i="6"/>
  <c r="X25" i="5" s="1"/>
  <c r="R25" i="6"/>
  <c r="X25" i="6" s="1"/>
  <c r="Z25" i="5" s="1"/>
  <c r="T25" i="6"/>
  <c r="A26" i="6"/>
  <c r="B26" i="6"/>
  <c r="C26" i="6"/>
  <c r="F26" i="6"/>
  <c r="M26" i="6"/>
  <c r="P26" i="6"/>
  <c r="V26" i="6" s="1"/>
  <c r="R26" i="6"/>
  <c r="T26" i="6"/>
  <c r="A27" i="6"/>
  <c r="B27" i="6"/>
  <c r="C27" i="6"/>
  <c r="F27" i="6"/>
  <c r="M27" i="6"/>
  <c r="P27" i="6"/>
  <c r="V27" i="6"/>
  <c r="X27" i="5" s="1"/>
  <c r="R27" i="6"/>
  <c r="X27" i="6" s="1"/>
  <c r="T27" i="6"/>
  <c r="A28" i="6"/>
  <c r="B28" i="6"/>
  <c r="C28" i="6"/>
  <c r="F28" i="6"/>
  <c r="M28" i="6"/>
  <c r="P28" i="6"/>
  <c r="V28" i="6"/>
  <c r="X28" i="5" s="1"/>
  <c r="R28" i="6"/>
  <c r="T28" i="6"/>
  <c r="A29" i="6"/>
  <c r="B29" i="6"/>
  <c r="C29" i="6"/>
  <c r="F29" i="6"/>
  <c r="M29" i="6"/>
  <c r="P29" i="6"/>
  <c r="V29" i="6"/>
  <c r="R29" i="6"/>
  <c r="X29" i="6" s="1"/>
  <c r="Z29" i="5" s="1"/>
  <c r="T29" i="6"/>
  <c r="A30" i="6"/>
  <c r="B30" i="6"/>
  <c r="C30" i="6"/>
  <c r="F30" i="6"/>
  <c r="M30" i="6"/>
  <c r="P30" i="6"/>
  <c r="V30" i="6" s="1"/>
  <c r="T30" i="5" s="1"/>
  <c r="R30" i="6"/>
  <c r="X30" i="6"/>
  <c r="Z30" i="5" s="1"/>
  <c r="T30" i="6"/>
  <c r="A31" i="6"/>
  <c r="B31" i="6"/>
  <c r="C31" i="6"/>
  <c r="F31" i="6"/>
  <c r="M31" i="6"/>
  <c r="P31" i="6"/>
  <c r="V31" i="6" s="1"/>
  <c r="R31" i="6"/>
  <c r="X31" i="6"/>
  <c r="T31" i="6"/>
  <c r="A32" i="6"/>
  <c r="B32" i="6"/>
  <c r="C32" i="6"/>
  <c r="F32" i="6"/>
  <c r="M32" i="6"/>
  <c r="P32" i="6"/>
  <c r="R32" i="6"/>
  <c r="X32" i="6" s="1"/>
  <c r="Z32" i="5" s="1"/>
  <c r="T32" i="6"/>
  <c r="A33" i="6"/>
  <c r="B33" i="6"/>
  <c r="C33" i="6"/>
  <c r="F33" i="6"/>
  <c r="M33" i="6"/>
  <c r="P33" i="6"/>
  <c r="V33" i="6"/>
  <c r="R33" i="6"/>
  <c r="X33" i="6" s="1"/>
  <c r="T33" i="6"/>
  <c r="A34" i="6"/>
  <c r="B34" i="6"/>
  <c r="C34" i="6"/>
  <c r="F34" i="6"/>
  <c r="M34" i="6"/>
  <c r="P34" i="6"/>
  <c r="V34" i="6" s="1"/>
  <c r="R34" i="6"/>
  <c r="X34" i="6" s="1"/>
  <c r="Z34" i="5" s="1"/>
  <c r="T34" i="6"/>
  <c r="I35" i="6"/>
  <c r="K35" i="6"/>
  <c r="A36" i="6"/>
  <c r="I36" i="6"/>
  <c r="K36" i="6"/>
  <c r="M36" i="6"/>
  <c r="P36" i="6"/>
  <c r="R36" i="6"/>
  <c r="V36" i="6"/>
  <c r="X36" i="6"/>
  <c r="Y37" i="6"/>
  <c r="F38" i="6"/>
  <c r="Q38" i="6"/>
  <c r="F39" i="6"/>
  <c r="F40" i="6"/>
  <c r="Q40" i="6"/>
  <c r="X40" i="6"/>
  <c r="F41" i="6"/>
  <c r="Z41" i="6"/>
  <c r="A70" i="6" s="1"/>
  <c r="A46" i="6"/>
  <c r="B46" i="6"/>
  <c r="C46" i="6"/>
  <c r="F46" i="6"/>
  <c r="M46" i="6"/>
  <c r="P46" i="6"/>
  <c r="V46" i="6"/>
  <c r="X46" i="5" s="1"/>
  <c r="R46" i="6"/>
  <c r="X46" i="6" s="1"/>
  <c r="T46" i="5" s="1"/>
  <c r="T46" i="6"/>
  <c r="A47" i="6"/>
  <c r="B47" i="6"/>
  <c r="C47" i="6"/>
  <c r="F47" i="6"/>
  <c r="M47" i="6"/>
  <c r="P47" i="6"/>
  <c r="R47" i="6"/>
  <c r="X47" i="6"/>
  <c r="Z47" i="5" s="1"/>
  <c r="T47" i="6"/>
  <c r="A48" i="6"/>
  <c r="B48" i="6"/>
  <c r="C48" i="6"/>
  <c r="F48" i="6"/>
  <c r="M48" i="6"/>
  <c r="P48" i="6"/>
  <c r="V48" i="6" s="1"/>
  <c r="R48" i="6"/>
  <c r="X48" i="6" s="1"/>
  <c r="Z48" i="5" s="1"/>
  <c r="T48" i="6"/>
  <c r="A49" i="6"/>
  <c r="B49" i="6"/>
  <c r="C49" i="6"/>
  <c r="F49" i="6"/>
  <c r="M49" i="6"/>
  <c r="P49" i="6"/>
  <c r="R49" i="6"/>
  <c r="X49" i="6" s="1"/>
  <c r="Z49" i="5" s="1"/>
  <c r="T49" i="6"/>
  <c r="A50" i="6"/>
  <c r="B50" i="6"/>
  <c r="C50" i="6"/>
  <c r="F50" i="6"/>
  <c r="M50" i="6"/>
  <c r="P50" i="6"/>
  <c r="V50" i="6"/>
  <c r="X50" i="5" s="1"/>
  <c r="R50" i="6"/>
  <c r="X50" i="6" s="1"/>
  <c r="Z50" i="5" s="1"/>
  <c r="T50" i="6"/>
  <c r="A51" i="6"/>
  <c r="B51" i="6"/>
  <c r="C51" i="6"/>
  <c r="F51" i="6"/>
  <c r="M51" i="6"/>
  <c r="P51" i="6"/>
  <c r="V51" i="6"/>
  <c r="R51" i="6"/>
  <c r="X51" i="6"/>
  <c r="Z51" i="5" s="1"/>
  <c r="T51" i="6"/>
  <c r="A52" i="6"/>
  <c r="B52" i="6"/>
  <c r="C52" i="6"/>
  <c r="F52" i="6"/>
  <c r="M52" i="6"/>
  <c r="P52" i="6"/>
  <c r="V52" i="6" s="1"/>
  <c r="X52" i="5" s="1"/>
  <c r="R52" i="6"/>
  <c r="X52" i="6" s="1"/>
  <c r="Z52" i="5" s="1"/>
  <c r="T52" i="6"/>
  <c r="A53" i="6"/>
  <c r="B53" i="6"/>
  <c r="C53" i="6"/>
  <c r="F53" i="6"/>
  <c r="M53" i="6"/>
  <c r="P53" i="6"/>
  <c r="V53" i="6" s="1"/>
  <c r="R53" i="6"/>
  <c r="T53" i="6"/>
  <c r="A54" i="6"/>
  <c r="B54" i="6"/>
  <c r="C54" i="6"/>
  <c r="F54" i="6"/>
  <c r="M54" i="6"/>
  <c r="P54" i="6"/>
  <c r="V54" i="6" s="1"/>
  <c r="T54" i="5" s="1"/>
  <c r="X54" i="5"/>
  <c r="R54" i="6"/>
  <c r="X54" i="6" s="1"/>
  <c r="T54" i="6"/>
  <c r="A55" i="6"/>
  <c r="B55" i="6"/>
  <c r="C55" i="6"/>
  <c r="F55" i="6"/>
  <c r="M55" i="6"/>
  <c r="P55" i="6"/>
  <c r="V55" i="6"/>
  <c r="X55" i="5" s="1"/>
  <c r="R55" i="6"/>
  <c r="X55" i="6" s="1"/>
  <c r="T55" i="6"/>
  <c r="A56" i="6"/>
  <c r="B56" i="6"/>
  <c r="C56" i="6"/>
  <c r="F56" i="6"/>
  <c r="M56" i="6"/>
  <c r="P56" i="6"/>
  <c r="V56" i="6"/>
  <c r="R56" i="6"/>
  <c r="X56" i="6"/>
  <c r="Z56" i="5" s="1"/>
  <c r="T56" i="6"/>
  <c r="A57" i="6"/>
  <c r="B57" i="6"/>
  <c r="C57" i="6"/>
  <c r="F57" i="6"/>
  <c r="M57" i="6"/>
  <c r="P57" i="6"/>
  <c r="P57" i="5" s="1"/>
  <c r="R57" i="6"/>
  <c r="X57" i="6" s="1"/>
  <c r="Z57" i="5"/>
  <c r="T57" i="6"/>
  <c r="A58" i="6"/>
  <c r="B58" i="6"/>
  <c r="C58" i="6"/>
  <c r="F58" i="6"/>
  <c r="M58" i="6"/>
  <c r="P58" i="6"/>
  <c r="P58" i="5"/>
  <c r="R58" i="6"/>
  <c r="X58" i="6"/>
  <c r="Z58" i="5" s="1"/>
  <c r="T58" i="6"/>
  <c r="A59" i="6"/>
  <c r="B59" i="6"/>
  <c r="C59" i="6"/>
  <c r="F59" i="6"/>
  <c r="M59" i="6"/>
  <c r="P59" i="6"/>
  <c r="V59" i="6" s="1"/>
  <c r="X59" i="5" s="1"/>
  <c r="R59" i="6"/>
  <c r="T59" i="6"/>
  <c r="A60" i="6"/>
  <c r="B60" i="6"/>
  <c r="C60" i="6"/>
  <c r="F60" i="6"/>
  <c r="M60" i="6"/>
  <c r="P60" i="6"/>
  <c r="V60" i="6"/>
  <c r="R60" i="6"/>
  <c r="X60" i="6"/>
  <c r="Z60" i="5" s="1"/>
  <c r="T60" i="6"/>
  <c r="A61" i="6"/>
  <c r="B61" i="6"/>
  <c r="C61" i="6"/>
  <c r="F61" i="6"/>
  <c r="M61" i="6"/>
  <c r="P61" i="6"/>
  <c r="V61" i="6" s="1"/>
  <c r="X61" i="5" s="1"/>
  <c r="R61" i="6"/>
  <c r="T61" i="6"/>
  <c r="A62" i="6"/>
  <c r="B62" i="6"/>
  <c r="C62" i="6"/>
  <c r="F62" i="6"/>
  <c r="M62" i="6"/>
  <c r="P62" i="6"/>
  <c r="V62" i="6"/>
  <c r="R62" i="6"/>
  <c r="X62" i="6" s="1"/>
  <c r="T62" i="6"/>
  <c r="A63" i="6"/>
  <c r="B63" i="6"/>
  <c r="C63" i="6"/>
  <c r="F63" i="6"/>
  <c r="M63" i="6"/>
  <c r="P63" i="6"/>
  <c r="V63" i="6" s="1"/>
  <c r="X63" i="5"/>
  <c r="R63" i="6"/>
  <c r="X63" i="6" s="1"/>
  <c r="Z63" i="5" s="1"/>
  <c r="T63" i="6"/>
  <c r="A64" i="6"/>
  <c r="B64" i="6"/>
  <c r="C64" i="6"/>
  <c r="F64" i="6"/>
  <c r="M64" i="6"/>
  <c r="P64" i="6"/>
  <c r="V64" i="6" s="1"/>
  <c r="X64" i="5" s="1"/>
  <c r="R64" i="6"/>
  <c r="T64" i="6"/>
  <c r="A65" i="6"/>
  <c r="B65" i="6"/>
  <c r="C65" i="6"/>
  <c r="F65" i="6"/>
  <c r="M65" i="6"/>
  <c r="P65" i="6"/>
  <c r="R65" i="6"/>
  <c r="X65" i="6" s="1"/>
  <c r="Z65" i="5" s="1"/>
  <c r="T65" i="6"/>
  <c r="A66" i="6"/>
  <c r="B66" i="6"/>
  <c r="C66" i="6"/>
  <c r="F66" i="6"/>
  <c r="M66" i="6"/>
  <c r="P66" i="6"/>
  <c r="V66" i="6"/>
  <c r="R66" i="6"/>
  <c r="X66" i="6"/>
  <c r="Z66" i="5" s="1"/>
  <c r="T66" i="6"/>
  <c r="A67" i="6"/>
  <c r="B67" i="6"/>
  <c r="C67" i="6"/>
  <c r="F67" i="6"/>
  <c r="M67" i="6"/>
  <c r="P67" i="6"/>
  <c r="V67" i="6" s="1"/>
  <c r="X67" i="5" s="1"/>
  <c r="R67" i="6"/>
  <c r="X67" i="6" s="1"/>
  <c r="Z67" i="5" s="1"/>
  <c r="T67" i="6"/>
  <c r="A68" i="6"/>
  <c r="B68" i="6"/>
  <c r="C68" i="6"/>
  <c r="F68" i="6"/>
  <c r="M68" i="6"/>
  <c r="P68" i="6"/>
  <c r="V68" i="6"/>
  <c r="R68" i="6"/>
  <c r="X68" i="6"/>
  <c r="Z68" i="5" s="1"/>
  <c r="T68" i="6"/>
  <c r="I69" i="6"/>
  <c r="M69" i="6"/>
  <c r="K69" i="6"/>
  <c r="I70" i="6"/>
  <c r="K70" i="6"/>
  <c r="F72" i="6"/>
  <c r="Q72" i="6"/>
  <c r="F73" i="6"/>
  <c r="F74" i="6"/>
  <c r="Q74" i="6"/>
  <c r="X74" i="6"/>
  <c r="F75" i="6"/>
  <c r="A80" i="6"/>
  <c r="B80" i="6"/>
  <c r="C80" i="6"/>
  <c r="F80" i="6"/>
  <c r="M80" i="6"/>
  <c r="A81" i="6"/>
  <c r="B81" i="6"/>
  <c r="C81" i="6"/>
  <c r="F81" i="6"/>
  <c r="M81" i="6"/>
  <c r="V81" i="6"/>
  <c r="X81" i="5"/>
  <c r="A82" i="6"/>
  <c r="B82" i="6"/>
  <c r="C82" i="6"/>
  <c r="F82" i="6"/>
  <c r="M82" i="6"/>
  <c r="V82" i="6"/>
  <c r="X82" i="6"/>
  <c r="Z82" i="5"/>
  <c r="A83" i="6"/>
  <c r="B83" i="6"/>
  <c r="C83" i="6"/>
  <c r="F83" i="6"/>
  <c r="M83" i="6"/>
  <c r="X83" i="6"/>
  <c r="A84" i="6"/>
  <c r="B84" i="6"/>
  <c r="C84" i="6"/>
  <c r="F84" i="6"/>
  <c r="M84" i="6"/>
  <c r="V84" i="6"/>
  <c r="X84" i="5" s="1"/>
  <c r="A85" i="6"/>
  <c r="B85" i="6"/>
  <c r="C85" i="6"/>
  <c r="F85" i="6"/>
  <c r="M85" i="6"/>
  <c r="V85" i="6"/>
  <c r="X85" i="5" s="1"/>
  <c r="X85" i="6"/>
  <c r="Z85" i="5" s="1"/>
  <c r="A86" i="6"/>
  <c r="B86" i="6"/>
  <c r="C86" i="6"/>
  <c r="F86" i="6"/>
  <c r="M86" i="6"/>
  <c r="V86" i="6"/>
  <c r="X86" i="6"/>
  <c r="Z86" i="5"/>
  <c r="A87" i="6"/>
  <c r="B87" i="6"/>
  <c r="C87" i="6"/>
  <c r="F87" i="6"/>
  <c r="M87" i="6"/>
  <c r="X87" i="6"/>
  <c r="Z87" i="5" s="1"/>
  <c r="A88" i="6"/>
  <c r="B88" i="6"/>
  <c r="C88" i="6"/>
  <c r="F88" i="6"/>
  <c r="M88" i="6"/>
  <c r="V88" i="6"/>
  <c r="A89" i="6"/>
  <c r="B89" i="6"/>
  <c r="C89" i="6"/>
  <c r="F89" i="6"/>
  <c r="M89" i="6"/>
  <c r="V89" i="6"/>
  <c r="X89" i="6"/>
  <c r="Z89" i="5"/>
  <c r="A90" i="6"/>
  <c r="B90" i="6"/>
  <c r="C90" i="6"/>
  <c r="F90" i="6"/>
  <c r="M90" i="6"/>
  <c r="V90" i="6"/>
  <c r="X90" i="6"/>
  <c r="Z90" i="5" s="1"/>
  <c r="A91" i="6"/>
  <c r="B91" i="6"/>
  <c r="C91" i="6"/>
  <c r="F91" i="6"/>
  <c r="M91" i="6"/>
  <c r="A92" i="6"/>
  <c r="B92" i="6"/>
  <c r="C92" i="6"/>
  <c r="F92" i="6"/>
  <c r="M92" i="6"/>
  <c r="V92" i="6"/>
  <c r="X92" i="5" s="1"/>
  <c r="A93" i="6"/>
  <c r="B93" i="6"/>
  <c r="C93" i="6"/>
  <c r="F93" i="6"/>
  <c r="M93" i="6"/>
  <c r="X93" i="6"/>
  <c r="Z93" i="5"/>
  <c r="V93" i="6"/>
  <c r="T93" i="5" s="1"/>
  <c r="A94" i="6"/>
  <c r="B94" i="6"/>
  <c r="C94" i="6"/>
  <c r="F94" i="6"/>
  <c r="M94" i="6"/>
  <c r="X94" i="6"/>
  <c r="Z94" i="5"/>
  <c r="A95" i="6"/>
  <c r="B95" i="6"/>
  <c r="C95" i="6"/>
  <c r="F95" i="6"/>
  <c r="M95" i="6"/>
  <c r="X95" i="6"/>
  <c r="Z95" i="5"/>
  <c r="A96" i="6"/>
  <c r="B96" i="6"/>
  <c r="C96" i="6"/>
  <c r="F96" i="6"/>
  <c r="M96" i="6"/>
  <c r="V96" i="6"/>
  <c r="T96" i="5" s="1"/>
  <c r="A97" i="6"/>
  <c r="B97" i="6"/>
  <c r="C97" i="6"/>
  <c r="F97" i="6"/>
  <c r="M97" i="6"/>
  <c r="X97" i="6"/>
  <c r="Z97" i="5"/>
  <c r="V97" i="6"/>
  <c r="X97" i="5"/>
  <c r="A98" i="6"/>
  <c r="B98" i="6"/>
  <c r="C98" i="6"/>
  <c r="F98" i="6"/>
  <c r="M98" i="6"/>
  <c r="V98" i="6"/>
  <c r="X98" i="6"/>
  <c r="Z98" i="5"/>
  <c r="A99" i="6"/>
  <c r="B99" i="6"/>
  <c r="C99" i="6"/>
  <c r="F99" i="6"/>
  <c r="M99" i="6"/>
  <c r="X99" i="6"/>
  <c r="Z99" i="5" s="1"/>
  <c r="A100" i="6"/>
  <c r="B100" i="6"/>
  <c r="C100" i="6"/>
  <c r="F100" i="6"/>
  <c r="M100" i="6"/>
  <c r="A101" i="6"/>
  <c r="B101" i="6"/>
  <c r="C101" i="6"/>
  <c r="F101" i="6"/>
  <c r="M101" i="6"/>
  <c r="X101" i="6"/>
  <c r="Z101" i="5" s="1"/>
  <c r="V101" i="6"/>
  <c r="X101" i="5" s="1"/>
  <c r="A102" i="6"/>
  <c r="B102" i="6"/>
  <c r="C102" i="6"/>
  <c r="F102" i="6"/>
  <c r="M102" i="6"/>
  <c r="X102" i="6"/>
  <c r="Z102" i="5"/>
  <c r="I103" i="6"/>
  <c r="K103" i="6"/>
  <c r="X103" i="6" s="1"/>
  <c r="E4" i="5"/>
  <c r="R4" i="5"/>
  <c r="E5" i="5"/>
  <c r="E6" i="5"/>
  <c r="R6" i="5"/>
  <c r="Z6" i="5"/>
  <c r="E7" i="5"/>
  <c r="L12" i="5"/>
  <c r="R12" i="5"/>
  <c r="AD12" i="6"/>
  <c r="L13" i="5"/>
  <c r="R13" i="5"/>
  <c r="AD13" i="6" s="1"/>
  <c r="L14" i="5"/>
  <c r="R14" i="5" s="1"/>
  <c r="AD14" i="6" s="1"/>
  <c r="L15" i="5"/>
  <c r="R15" i="5"/>
  <c r="AD15" i="6" s="1"/>
  <c r="L16" i="5"/>
  <c r="R16" i="5"/>
  <c r="AD16" i="6"/>
  <c r="L17" i="5"/>
  <c r="R17" i="5"/>
  <c r="AD17" i="6" s="1"/>
  <c r="L18" i="5"/>
  <c r="R18" i="5" s="1"/>
  <c r="AD18" i="6" s="1"/>
  <c r="L19" i="5"/>
  <c r="R19" i="5"/>
  <c r="AD19" i="6" s="1"/>
  <c r="L20" i="5"/>
  <c r="R20" i="5"/>
  <c r="AD20" i="6"/>
  <c r="L21" i="5"/>
  <c r="R21" i="5"/>
  <c r="AD21" i="6" s="1"/>
  <c r="L22" i="5"/>
  <c r="R22" i="5" s="1"/>
  <c r="AD22" i="6" s="1"/>
  <c r="L23" i="5"/>
  <c r="R23" i="5"/>
  <c r="AD23" i="6" s="1"/>
  <c r="L24" i="5"/>
  <c r="R24" i="5"/>
  <c r="AD24" i="6"/>
  <c r="L25" i="5"/>
  <c r="R25" i="5"/>
  <c r="AD25" i="6" s="1"/>
  <c r="L26" i="5"/>
  <c r="R26" i="5" s="1"/>
  <c r="AD26" i="6" s="1"/>
  <c r="L27" i="5"/>
  <c r="R27" i="5"/>
  <c r="AD27" i="6" s="1"/>
  <c r="L28" i="5"/>
  <c r="R28" i="5"/>
  <c r="AD28" i="6"/>
  <c r="L29" i="5"/>
  <c r="R29" i="5" s="1"/>
  <c r="AD29" i="6" s="1"/>
  <c r="L30" i="5"/>
  <c r="R30" i="5"/>
  <c r="AD30" i="6" s="1"/>
  <c r="L31" i="5"/>
  <c r="R31" i="5" s="1"/>
  <c r="AD31" i="6" s="1"/>
  <c r="L32" i="5"/>
  <c r="R32" i="5"/>
  <c r="AD32" i="6" s="1"/>
  <c r="L33" i="5"/>
  <c r="R33" i="5" s="1"/>
  <c r="AD33" i="6" s="1"/>
  <c r="L34" i="5"/>
  <c r="R34" i="5"/>
  <c r="AD34" i="6" s="1"/>
  <c r="H35" i="5"/>
  <c r="J35" i="5"/>
  <c r="A36" i="5"/>
  <c r="H36" i="5"/>
  <c r="J36" i="5"/>
  <c r="L36" i="5"/>
  <c r="X36" i="5"/>
  <c r="Z36" i="5"/>
  <c r="AA37" i="5"/>
  <c r="F38" i="5"/>
  <c r="R38" i="5"/>
  <c r="F39" i="5"/>
  <c r="F40" i="5"/>
  <c r="R40" i="5"/>
  <c r="Z40" i="5"/>
  <c r="F41" i="5"/>
  <c r="AB41" i="5"/>
  <c r="X70" i="5" s="1"/>
  <c r="L46" i="5"/>
  <c r="R46" i="5" s="1"/>
  <c r="AD46" i="6" s="1"/>
  <c r="L47" i="5"/>
  <c r="R47" i="5"/>
  <c r="AD47" i="6" s="1"/>
  <c r="L48" i="5"/>
  <c r="R48" i="5" s="1"/>
  <c r="AD48" i="6" s="1"/>
  <c r="L49" i="5"/>
  <c r="R49" i="5"/>
  <c r="AD49" i="6" s="1"/>
  <c r="L50" i="5"/>
  <c r="R50" i="5" s="1"/>
  <c r="AD50" i="6" s="1"/>
  <c r="L51" i="5"/>
  <c r="R51" i="5"/>
  <c r="AD51" i="6" s="1"/>
  <c r="L52" i="5"/>
  <c r="R52" i="5" s="1"/>
  <c r="AD52" i="6" s="1"/>
  <c r="P52" i="5"/>
  <c r="L53" i="5"/>
  <c r="R53" i="5" s="1"/>
  <c r="AD53" i="6" s="1"/>
  <c r="L54" i="5"/>
  <c r="R54" i="5" s="1"/>
  <c r="AD54" i="6" s="1"/>
  <c r="L55" i="5"/>
  <c r="R55" i="5" s="1"/>
  <c r="AD55" i="6" s="1"/>
  <c r="L56" i="5"/>
  <c r="R56" i="5"/>
  <c r="AD56" i="6"/>
  <c r="L57" i="5"/>
  <c r="R57" i="5" s="1"/>
  <c r="AD57" i="6" s="1"/>
  <c r="L58" i="5"/>
  <c r="R58" i="5" s="1"/>
  <c r="AD58" i="6" s="1"/>
  <c r="L59" i="5"/>
  <c r="R59" i="5" s="1"/>
  <c r="AD59" i="6" s="1"/>
  <c r="L60" i="5"/>
  <c r="R60" i="5"/>
  <c r="AD60" i="6"/>
  <c r="L61" i="5"/>
  <c r="R61" i="5" s="1"/>
  <c r="AD61" i="6" s="1"/>
  <c r="L62" i="5"/>
  <c r="R62" i="5" s="1"/>
  <c r="AD62" i="6" s="1"/>
  <c r="L63" i="5"/>
  <c r="R63" i="5" s="1"/>
  <c r="AD63" i="6" s="1"/>
  <c r="L64" i="5"/>
  <c r="R64" i="5"/>
  <c r="AD64" i="6"/>
  <c r="L65" i="5"/>
  <c r="R65" i="5" s="1"/>
  <c r="AD65" i="6"/>
  <c r="L66" i="5"/>
  <c r="R66" i="5" s="1"/>
  <c r="AD66" i="6" s="1"/>
  <c r="L67" i="5"/>
  <c r="R67" i="5" s="1"/>
  <c r="AD67" i="6" s="1"/>
  <c r="L68" i="5"/>
  <c r="R68" i="5"/>
  <c r="AD68" i="6"/>
  <c r="H69" i="5"/>
  <c r="J69" i="5"/>
  <c r="A70" i="5"/>
  <c r="Z70" i="5"/>
  <c r="F72" i="5"/>
  <c r="R72" i="5"/>
  <c r="F73" i="5"/>
  <c r="F74" i="5"/>
  <c r="R74" i="5"/>
  <c r="Z74" i="5"/>
  <c r="F75" i="5"/>
  <c r="L80" i="5"/>
  <c r="R80" i="5"/>
  <c r="AD80" i="6" s="1"/>
  <c r="L81" i="5"/>
  <c r="R81" i="5" s="1"/>
  <c r="AD81" i="6" s="1"/>
  <c r="P81" i="5"/>
  <c r="L82" i="5"/>
  <c r="R82" i="5" s="1"/>
  <c r="AD82" i="6" s="1"/>
  <c r="P82" i="5"/>
  <c r="L83" i="5"/>
  <c r="R83" i="5"/>
  <c r="AD83" i="6"/>
  <c r="P83" i="5"/>
  <c r="Z83" i="5"/>
  <c r="L84" i="5"/>
  <c r="R84" i="5" s="1"/>
  <c r="AD84" i="6" s="1"/>
  <c r="P84" i="5"/>
  <c r="L85" i="5"/>
  <c r="R85" i="5"/>
  <c r="AD85" i="6" s="1"/>
  <c r="P85" i="5"/>
  <c r="L86" i="5"/>
  <c r="R86" i="5"/>
  <c r="AD86" i="6" s="1"/>
  <c r="P86" i="5"/>
  <c r="L87" i="5"/>
  <c r="R87" i="5" s="1"/>
  <c r="AD87" i="6" s="1"/>
  <c r="P87" i="5"/>
  <c r="L88" i="5"/>
  <c r="R88" i="5"/>
  <c r="AD88" i="6" s="1"/>
  <c r="P88" i="5"/>
  <c r="L89" i="5"/>
  <c r="R89" i="5"/>
  <c r="AD89" i="6" s="1"/>
  <c r="P89" i="5"/>
  <c r="L90" i="5"/>
  <c r="R90" i="5" s="1"/>
  <c r="AD90" i="6" s="1"/>
  <c r="P90" i="5"/>
  <c r="L91" i="5"/>
  <c r="R91" i="5"/>
  <c r="AD91" i="6" s="1"/>
  <c r="P91" i="5"/>
  <c r="L92" i="5"/>
  <c r="R92" i="5"/>
  <c r="AD92" i="6" s="1"/>
  <c r="P92" i="5"/>
  <c r="L93" i="5"/>
  <c r="R93" i="5" s="1"/>
  <c r="AD93" i="6" s="1"/>
  <c r="P93" i="5"/>
  <c r="L94" i="5"/>
  <c r="R94" i="5"/>
  <c r="AD94" i="6" s="1"/>
  <c r="P94" i="5"/>
  <c r="L95" i="5"/>
  <c r="R95" i="5"/>
  <c r="AD95" i="6" s="1"/>
  <c r="P95" i="5"/>
  <c r="L96" i="5"/>
  <c r="R96" i="5" s="1"/>
  <c r="AD96" i="6" s="1"/>
  <c r="P96" i="5"/>
  <c r="L97" i="5"/>
  <c r="R97" i="5"/>
  <c r="AD97" i="6" s="1"/>
  <c r="P97" i="5"/>
  <c r="L98" i="5"/>
  <c r="P98" i="5"/>
  <c r="R98" i="5"/>
  <c r="AD98" i="6"/>
  <c r="L99" i="5"/>
  <c r="R99" i="5" s="1"/>
  <c r="AD99" i="6" s="1"/>
  <c r="P99" i="5"/>
  <c r="L100" i="5"/>
  <c r="R100" i="5"/>
  <c r="AD100" i="6" s="1"/>
  <c r="P100" i="5"/>
  <c r="L101" i="5"/>
  <c r="R101" i="5"/>
  <c r="AD101" i="6"/>
  <c r="P101" i="5"/>
  <c r="L102" i="5"/>
  <c r="R102" i="5" s="1"/>
  <c r="AD102" i="6" s="1"/>
  <c r="H103" i="5"/>
  <c r="L103" i="5" s="1"/>
  <c r="J103" i="5"/>
  <c r="D4" i="4"/>
  <c r="Q4" i="4"/>
  <c r="D5" i="4"/>
  <c r="D6" i="4"/>
  <c r="Q6" i="4"/>
  <c r="Y6" i="4"/>
  <c r="D7" i="4"/>
  <c r="B12" i="4"/>
  <c r="C12" i="4"/>
  <c r="D12" i="4"/>
  <c r="N12" i="4"/>
  <c r="Q12" i="4"/>
  <c r="S12" i="4"/>
  <c r="Y12" i="4"/>
  <c r="A13" i="4"/>
  <c r="A14" i="4"/>
  <c r="A15" i="4"/>
  <c r="B13" i="4"/>
  <c r="C13" i="4"/>
  <c r="D13" i="4"/>
  <c r="N13" i="4"/>
  <c r="Q13" i="4"/>
  <c r="W13" i="4" s="1"/>
  <c r="W13" i="3" s="1"/>
  <c r="Q13" i="3" s="1"/>
  <c r="S13" i="4"/>
  <c r="Y13" i="4" s="1"/>
  <c r="Y13" i="3" s="1"/>
  <c r="A16" i="4"/>
  <c r="A17" i="4"/>
  <c r="A18" i="4" s="1"/>
  <c r="A19" i="4" s="1"/>
  <c r="A20" i="4" s="1"/>
  <c r="A21" i="4" s="1"/>
  <c r="A22" i="4" s="1"/>
  <c r="A23" i="4" s="1"/>
  <c r="A24" i="4" s="1"/>
  <c r="A25" i="4" s="1"/>
  <c r="A26" i="4" s="1"/>
  <c r="A27" i="4" s="1"/>
  <c r="A28" i="4" s="1"/>
  <c r="A29" i="4" s="1"/>
  <c r="A30" i="4" s="1"/>
  <c r="A31" i="4" s="1"/>
  <c r="A32" i="4" s="1"/>
  <c r="A33" i="4" s="1"/>
  <c r="A34"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B14" i="4"/>
  <c r="C14" i="4"/>
  <c r="D14" i="4"/>
  <c r="N14" i="4"/>
  <c r="Q14" i="4"/>
  <c r="W14" i="4"/>
  <c r="W14" i="3" s="1"/>
  <c r="S14" i="4"/>
  <c r="Y14" i="4" s="1"/>
  <c r="Y14" i="3"/>
  <c r="Q14" i="3" s="1"/>
  <c r="B15" i="4"/>
  <c r="C15" i="4"/>
  <c r="D15" i="4"/>
  <c r="N15" i="4"/>
  <c r="Q15" i="4"/>
  <c r="W15" i="4"/>
  <c r="W15" i="3" s="1"/>
  <c r="Q15" i="3" s="1"/>
  <c r="S15" i="4"/>
  <c r="Y15" i="4"/>
  <c r="Y15" i="3"/>
  <c r="B16" i="4"/>
  <c r="C16" i="4"/>
  <c r="D16" i="4"/>
  <c r="N16" i="4"/>
  <c r="Q16" i="4"/>
  <c r="W16" i="4"/>
  <c r="W16" i="3" s="1"/>
  <c r="S16" i="4"/>
  <c r="Y16" i="4" s="1"/>
  <c r="Y16" i="3" s="1"/>
  <c r="Q16" i="3" s="1"/>
  <c r="B17" i="4"/>
  <c r="C17" i="4"/>
  <c r="D17" i="4"/>
  <c r="N17" i="4"/>
  <c r="Q17" i="4"/>
  <c r="W17" i="4" s="1"/>
  <c r="W17" i="3" s="1"/>
  <c r="S17" i="4"/>
  <c r="Y17" i="4" s="1"/>
  <c r="Y17" i="3" s="1"/>
  <c r="B18" i="4"/>
  <c r="C18" i="4"/>
  <c r="D18" i="4"/>
  <c r="N18" i="4"/>
  <c r="Q18" i="4"/>
  <c r="W18" i="4"/>
  <c r="W18" i="3" s="1"/>
  <c r="S18" i="4"/>
  <c r="Y18" i="4" s="1"/>
  <c r="Y18" i="3" s="1"/>
  <c r="B19" i="4"/>
  <c r="C19" i="4"/>
  <c r="D19" i="4"/>
  <c r="N19" i="4"/>
  <c r="Q19" i="4"/>
  <c r="W19" i="4"/>
  <c r="W19" i="3" s="1"/>
  <c r="S19" i="4"/>
  <c r="Y19" i="4" s="1"/>
  <c r="Y19" i="3" s="1"/>
  <c r="B20" i="4"/>
  <c r="C20" i="4"/>
  <c r="D20" i="4"/>
  <c r="N20" i="4"/>
  <c r="Q20" i="4"/>
  <c r="W20" i="4"/>
  <c r="W20" i="3" s="1"/>
  <c r="S20" i="4"/>
  <c r="Y20" i="4" s="1"/>
  <c r="Y20" i="3"/>
  <c r="B21" i="4"/>
  <c r="C21" i="4"/>
  <c r="D21" i="4"/>
  <c r="N21" i="4"/>
  <c r="Q21" i="4"/>
  <c r="W21" i="4"/>
  <c r="W21" i="3" s="1"/>
  <c r="S21" i="4"/>
  <c r="Y21" i="4"/>
  <c r="Y21" i="3"/>
  <c r="B22" i="4"/>
  <c r="C22" i="4"/>
  <c r="D22" i="4"/>
  <c r="N22" i="4"/>
  <c r="Q22" i="4"/>
  <c r="W22" i="4"/>
  <c r="W22" i="3" s="1"/>
  <c r="S22" i="4"/>
  <c r="Y22" i="4" s="1"/>
  <c r="Y22" i="3" s="1"/>
  <c r="B23" i="4"/>
  <c r="C23" i="4"/>
  <c r="D23" i="4"/>
  <c r="N23" i="4"/>
  <c r="Q23" i="4"/>
  <c r="W23" i="4" s="1"/>
  <c r="W23" i="3" s="1"/>
  <c r="S23" i="4"/>
  <c r="Y23" i="4" s="1"/>
  <c r="Y23" i="3" s="1"/>
  <c r="B24" i="4"/>
  <c r="C24" i="4"/>
  <c r="D24" i="4"/>
  <c r="N24" i="4"/>
  <c r="Q24" i="4"/>
  <c r="W24" i="4"/>
  <c r="W24" i="3" s="1"/>
  <c r="Q24" i="3" s="1"/>
  <c r="S24" i="4"/>
  <c r="Y24" i="4" s="1"/>
  <c r="Y24" i="3" s="1"/>
  <c r="B25" i="4"/>
  <c r="C25" i="4"/>
  <c r="D25" i="4"/>
  <c r="N25" i="4"/>
  <c r="Q25" i="4"/>
  <c r="W25" i="4"/>
  <c r="W25" i="3" s="1"/>
  <c r="S25" i="4"/>
  <c r="Y25" i="4" s="1"/>
  <c r="Y25" i="3" s="1"/>
  <c r="Q25" i="3" s="1"/>
  <c r="B26" i="4"/>
  <c r="C26" i="4"/>
  <c r="D26" i="4"/>
  <c r="N26" i="4"/>
  <c r="Q26" i="4"/>
  <c r="W26" i="4"/>
  <c r="W26" i="3" s="1"/>
  <c r="S26" i="4"/>
  <c r="Y26" i="4" s="1"/>
  <c r="Y26" i="3"/>
  <c r="B27" i="4"/>
  <c r="C27" i="4"/>
  <c r="D27" i="4"/>
  <c r="N27" i="4"/>
  <c r="Q27" i="4"/>
  <c r="W27" i="4" s="1"/>
  <c r="W27" i="3" s="1"/>
  <c r="S27" i="4"/>
  <c r="Y27" i="4"/>
  <c r="Y27" i="3" s="1"/>
  <c r="Q27" i="3"/>
  <c r="B28" i="4"/>
  <c r="C28" i="4"/>
  <c r="D28" i="4"/>
  <c r="N28" i="4"/>
  <c r="Q28" i="4"/>
  <c r="W28" i="4"/>
  <c r="W28" i="3" s="1"/>
  <c r="Q28" i="3" s="1"/>
  <c r="S28" i="4"/>
  <c r="Y28" i="4"/>
  <c r="Y28" i="3"/>
  <c r="B29" i="4"/>
  <c r="C29" i="4"/>
  <c r="D29" i="4"/>
  <c r="N29" i="4"/>
  <c r="Q29" i="4"/>
  <c r="W29" i="4"/>
  <c r="W29" i="3" s="1"/>
  <c r="S29" i="4"/>
  <c r="Y29" i="4" s="1"/>
  <c r="Y29" i="3" s="1"/>
  <c r="B30" i="4"/>
  <c r="C30" i="4"/>
  <c r="D30" i="4"/>
  <c r="N30" i="4"/>
  <c r="N35" i="4" s="1"/>
  <c r="Q30" i="4"/>
  <c r="W30" i="4" s="1"/>
  <c r="W30" i="3" s="1"/>
  <c r="S30" i="4"/>
  <c r="Y30" i="4" s="1"/>
  <c r="Y30" i="3" s="1"/>
  <c r="B31" i="4"/>
  <c r="C31" i="4"/>
  <c r="D31" i="4"/>
  <c r="N31" i="4"/>
  <c r="Q31" i="4"/>
  <c r="W31" i="4" s="1"/>
  <c r="W31" i="3" s="1"/>
  <c r="S31" i="4"/>
  <c r="Y31" i="4" s="1"/>
  <c r="Y31" i="3" s="1"/>
  <c r="B32" i="4"/>
  <c r="C32" i="4"/>
  <c r="D32" i="4"/>
  <c r="N32" i="4"/>
  <c r="Q32" i="4"/>
  <c r="W32" i="4" s="1"/>
  <c r="W32" i="3" s="1"/>
  <c r="Q32" i="3" s="1"/>
  <c r="S32" i="4"/>
  <c r="Y32" i="4" s="1"/>
  <c r="Y32" i="3" s="1"/>
  <c r="B33" i="4"/>
  <c r="C33" i="4"/>
  <c r="D33" i="4"/>
  <c r="N33" i="4"/>
  <c r="Q33" i="4"/>
  <c r="W33" i="4" s="1"/>
  <c r="W33" i="3" s="1"/>
  <c r="S33" i="4"/>
  <c r="Y33" i="4"/>
  <c r="Y33" i="3" s="1"/>
  <c r="B34" i="4"/>
  <c r="C34" i="4"/>
  <c r="D34" i="4"/>
  <c r="N34" i="4"/>
  <c r="Q34" i="4"/>
  <c r="W34" i="4" s="1"/>
  <c r="W34" i="3" s="1"/>
  <c r="S34" i="4"/>
  <c r="Y34" i="4"/>
  <c r="Y34" i="3" s="1"/>
  <c r="J35" i="4"/>
  <c r="L35" i="4"/>
  <c r="L138" i="4" s="1"/>
  <c r="G38" i="4"/>
  <c r="Q38" i="4"/>
  <c r="G39" i="4"/>
  <c r="G40" i="4"/>
  <c r="Q40" i="4"/>
  <c r="Y40" i="4"/>
  <c r="G41" i="4"/>
  <c r="AA41" i="4"/>
  <c r="B46" i="4"/>
  <c r="C46" i="4"/>
  <c r="D46" i="4"/>
  <c r="N46" i="4"/>
  <c r="Q46" i="4"/>
  <c r="W46" i="4" s="1"/>
  <c r="W46" i="3" s="1"/>
  <c r="S46" i="4"/>
  <c r="Y46" i="4" s="1"/>
  <c r="Y46" i="3" s="1"/>
  <c r="B47" i="4"/>
  <c r="C47" i="4"/>
  <c r="D47" i="4"/>
  <c r="N47" i="4"/>
  <c r="Q47" i="4"/>
  <c r="W47" i="4" s="1"/>
  <c r="W47" i="3" s="1"/>
  <c r="S47" i="4"/>
  <c r="Y47" i="4"/>
  <c r="Y47" i="3" s="1"/>
  <c r="Y69" i="3" s="1"/>
  <c r="B48" i="4"/>
  <c r="C48" i="4"/>
  <c r="D48" i="4"/>
  <c r="N48" i="4"/>
  <c r="Q48" i="4"/>
  <c r="W48" i="4" s="1"/>
  <c r="W48" i="3" s="1"/>
  <c r="S48" i="4"/>
  <c r="Y48" i="4"/>
  <c r="Y48" i="3"/>
  <c r="B49" i="4"/>
  <c r="C49" i="4"/>
  <c r="D49" i="4"/>
  <c r="N49" i="4"/>
  <c r="Q49" i="4"/>
  <c r="W49" i="4" s="1"/>
  <c r="W49" i="3" s="1"/>
  <c r="S49" i="4"/>
  <c r="Y49" i="4"/>
  <c r="B50" i="4"/>
  <c r="C50" i="4"/>
  <c r="D50" i="4"/>
  <c r="N50" i="4"/>
  <c r="Q50" i="4"/>
  <c r="W50" i="4" s="1"/>
  <c r="W50" i="3" s="1"/>
  <c r="Q50" i="3" s="1"/>
  <c r="S50" i="4"/>
  <c r="Y50" i="4" s="1"/>
  <c r="Y50" i="3" s="1"/>
  <c r="B51" i="4"/>
  <c r="C51" i="4"/>
  <c r="D51" i="4"/>
  <c r="N51" i="4"/>
  <c r="Q51" i="4"/>
  <c r="W51" i="4"/>
  <c r="W51" i="3" s="1"/>
  <c r="S51" i="4"/>
  <c r="Y51" i="4" s="1"/>
  <c r="Y51" i="3" s="1"/>
  <c r="Q51" i="3" s="1"/>
  <c r="B52" i="4"/>
  <c r="C52" i="4"/>
  <c r="D52" i="4"/>
  <c r="N52" i="4"/>
  <c r="Q52" i="4"/>
  <c r="W52" i="4"/>
  <c r="W52" i="3"/>
  <c r="S52" i="4"/>
  <c r="Y52" i="4" s="1"/>
  <c r="Y52" i="3" s="1"/>
  <c r="Q52" i="3" s="1"/>
  <c r="B53" i="4"/>
  <c r="C53" i="4"/>
  <c r="D53" i="4"/>
  <c r="N53" i="4"/>
  <c r="Q53" i="4"/>
  <c r="W53" i="4"/>
  <c r="W53" i="3" s="1"/>
  <c r="S53" i="4"/>
  <c r="Y53" i="4"/>
  <c r="Y53" i="3"/>
  <c r="B54" i="4"/>
  <c r="C54" i="4"/>
  <c r="D54" i="4"/>
  <c r="N54" i="4"/>
  <c r="Q54" i="4"/>
  <c r="W54" i="4"/>
  <c r="W54" i="3" s="1"/>
  <c r="S54" i="4"/>
  <c r="Y54" i="4" s="1"/>
  <c r="Y54" i="3" s="1"/>
  <c r="B55" i="4"/>
  <c r="C55" i="4"/>
  <c r="D55" i="4"/>
  <c r="N55" i="4"/>
  <c r="Q55" i="4"/>
  <c r="W55" i="4"/>
  <c r="W55" i="3" s="1"/>
  <c r="S55" i="4"/>
  <c r="Y55" i="4" s="1"/>
  <c r="Y55" i="3" s="1"/>
  <c r="B56" i="4"/>
  <c r="C56" i="4"/>
  <c r="D56" i="4"/>
  <c r="N56" i="4"/>
  <c r="Q56" i="4"/>
  <c r="W56" i="4" s="1"/>
  <c r="W56" i="3" s="1"/>
  <c r="S56" i="4"/>
  <c r="Y56" i="4"/>
  <c r="Y56" i="3" s="1"/>
  <c r="B57" i="4"/>
  <c r="C57" i="4"/>
  <c r="D57" i="4"/>
  <c r="N57" i="4"/>
  <c r="Q57" i="4"/>
  <c r="W57" i="4" s="1"/>
  <c r="W57" i="3" s="1"/>
  <c r="S57" i="4"/>
  <c r="Y57" i="4"/>
  <c r="Y57" i="3" s="1"/>
  <c r="B58" i="4"/>
  <c r="C58" i="4"/>
  <c r="D58" i="4"/>
  <c r="N58" i="4"/>
  <c r="Q58" i="4"/>
  <c r="W58" i="4"/>
  <c r="W58" i="3"/>
  <c r="Q58" i="3" s="1"/>
  <c r="S58" i="4"/>
  <c r="Y58" i="4" s="1"/>
  <c r="Y58" i="3" s="1"/>
  <c r="B59" i="4"/>
  <c r="C59" i="4"/>
  <c r="D59" i="4"/>
  <c r="N59" i="4"/>
  <c r="Q59" i="4"/>
  <c r="W59" i="4" s="1"/>
  <c r="W59" i="3" s="1"/>
  <c r="S59" i="4"/>
  <c r="Y59" i="4"/>
  <c r="Y59" i="3" s="1"/>
  <c r="Q59" i="3" s="1"/>
  <c r="B60" i="4"/>
  <c r="C60" i="4"/>
  <c r="D60" i="4"/>
  <c r="N60" i="4"/>
  <c r="Q60" i="4"/>
  <c r="W60" i="4" s="1"/>
  <c r="W60" i="3" s="1"/>
  <c r="Q60" i="3" s="1"/>
  <c r="S60" i="4"/>
  <c r="Y60" i="4"/>
  <c r="Y60" i="3"/>
  <c r="B61" i="4"/>
  <c r="C61" i="4"/>
  <c r="D61" i="4"/>
  <c r="N61" i="4"/>
  <c r="Q61" i="4"/>
  <c r="W61" i="4" s="1"/>
  <c r="W61" i="3" s="1"/>
  <c r="Q61" i="3" s="1"/>
  <c r="S61" i="4"/>
  <c r="Y61" i="4"/>
  <c r="Y61" i="3" s="1"/>
  <c r="B62" i="4"/>
  <c r="C62" i="4"/>
  <c r="D62" i="4"/>
  <c r="N62" i="4"/>
  <c r="Q62" i="4"/>
  <c r="W62" i="4" s="1"/>
  <c r="W62" i="3" s="1"/>
  <c r="Q62" i="3" s="1"/>
  <c r="S62" i="4"/>
  <c r="Y62" i="4"/>
  <c r="Y62" i="3" s="1"/>
  <c r="B63" i="4"/>
  <c r="C63" i="4"/>
  <c r="D63" i="4"/>
  <c r="N63" i="4"/>
  <c r="Q63" i="4"/>
  <c r="W63" i="4" s="1"/>
  <c r="W63" i="3" s="1"/>
  <c r="S63" i="4"/>
  <c r="Y63" i="4"/>
  <c r="Y63" i="3" s="1"/>
  <c r="B64" i="4"/>
  <c r="C64" i="4"/>
  <c r="D64" i="4"/>
  <c r="N64" i="4"/>
  <c r="Q64" i="4"/>
  <c r="W64" i="4"/>
  <c r="W64" i="3"/>
  <c r="S64" i="4"/>
  <c r="Y64" i="4" s="1"/>
  <c r="Y64" i="3" s="1"/>
  <c r="B65" i="4"/>
  <c r="C65" i="4"/>
  <c r="D65" i="4"/>
  <c r="N65" i="4"/>
  <c r="Q65" i="4"/>
  <c r="W65" i="4" s="1"/>
  <c r="W65" i="3" s="1"/>
  <c r="S65" i="4"/>
  <c r="Y65" i="4"/>
  <c r="Y65" i="3" s="1"/>
  <c r="Q65" i="3" s="1"/>
  <c r="B66" i="4"/>
  <c r="C66" i="4"/>
  <c r="D66" i="4"/>
  <c r="N66" i="4"/>
  <c r="Q66" i="4"/>
  <c r="W66" i="4" s="1"/>
  <c r="W66" i="3" s="1"/>
  <c r="S66" i="4"/>
  <c r="Y66" i="4"/>
  <c r="Y66" i="3"/>
  <c r="B67" i="4"/>
  <c r="C67" i="4"/>
  <c r="D67" i="4"/>
  <c r="N67" i="4"/>
  <c r="Q67" i="4"/>
  <c r="W67" i="4" s="1"/>
  <c r="W67" i="3" s="1"/>
  <c r="Q67" i="3" s="1"/>
  <c r="S67" i="4"/>
  <c r="Y67" i="4"/>
  <c r="Y67" i="3" s="1"/>
  <c r="B68" i="4"/>
  <c r="C68" i="4"/>
  <c r="D68" i="4"/>
  <c r="N68" i="4"/>
  <c r="Q68" i="4"/>
  <c r="W68" i="4" s="1"/>
  <c r="W68" i="3" s="1"/>
  <c r="S68" i="4"/>
  <c r="Y68" i="4"/>
  <c r="Y68" i="3" s="1"/>
  <c r="J69" i="4"/>
  <c r="L69" i="4"/>
  <c r="G72" i="4"/>
  <c r="Q72" i="4"/>
  <c r="G73" i="4"/>
  <c r="G74" i="4"/>
  <c r="Q74" i="4"/>
  <c r="Y74" i="4"/>
  <c r="G75" i="4"/>
  <c r="AA75" i="4"/>
  <c r="AA109" i="4"/>
  <c r="B80" i="4"/>
  <c r="C80" i="4"/>
  <c r="D80" i="4"/>
  <c r="N80" i="4"/>
  <c r="Q80" i="4"/>
  <c r="W80" i="4"/>
  <c r="S80" i="4"/>
  <c r="Y80" i="4" s="1"/>
  <c r="Y80" i="3" s="1"/>
  <c r="Y103" i="3" s="1"/>
  <c r="B81" i="4"/>
  <c r="C81" i="4"/>
  <c r="D81" i="4"/>
  <c r="N81" i="4"/>
  <c r="Q81" i="4"/>
  <c r="W81" i="4"/>
  <c r="W81" i="3" s="1"/>
  <c r="S81" i="4"/>
  <c r="Y81" i="4"/>
  <c r="Y81" i="3"/>
  <c r="B82" i="4"/>
  <c r="C82" i="4"/>
  <c r="D82" i="4"/>
  <c r="N82" i="4"/>
  <c r="Q82" i="4"/>
  <c r="S82" i="4"/>
  <c r="Y82" i="4" s="1"/>
  <c r="Y82" i="3" s="1"/>
  <c r="W82" i="4"/>
  <c r="W82" i="3"/>
  <c r="B83" i="4"/>
  <c r="C83" i="4"/>
  <c r="D83" i="4"/>
  <c r="N83" i="4"/>
  <c r="Q83" i="4"/>
  <c r="W83" i="4"/>
  <c r="W83" i="3" s="1"/>
  <c r="S83" i="4"/>
  <c r="Y83" i="4" s="1"/>
  <c r="Y83" i="3" s="1"/>
  <c r="Q83" i="3" s="1"/>
  <c r="B84" i="4"/>
  <c r="C84" i="4"/>
  <c r="D84" i="4"/>
  <c r="N84" i="4"/>
  <c r="N103" i="4" s="1"/>
  <c r="Q84" i="4"/>
  <c r="W84" i="4" s="1"/>
  <c r="W84" i="3" s="1"/>
  <c r="S84" i="4"/>
  <c r="Y84" i="4" s="1"/>
  <c r="Y84" i="3" s="1"/>
  <c r="B85" i="4"/>
  <c r="C85" i="4"/>
  <c r="D85" i="4"/>
  <c r="N85" i="4"/>
  <c r="Q85" i="4"/>
  <c r="W85" i="4"/>
  <c r="W85" i="3" s="1"/>
  <c r="Q85" i="3" s="1"/>
  <c r="S85" i="4"/>
  <c r="Y85" i="4" s="1"/>
  <c r="Y85" i="3" s="1"/>
  <c r="B86" i="4"/>
  <c r="C86" i="4"/>
  <c r="D86" i="4"/>
  <c r="N86" i="4"/>
  <c r="Q86" i="4"/>
  <c r="W86" i="4"/>
  <c r="W86" i="3"/>
  <c r="S86" i="4"/>
  <c r="Y86" i="4" s="1"/>
  <c r="Y86" i="3" s="1"/>
  <c r="Q86" i="3" s="1"/>
  <c r="B87" i="4"/>
  <c r="C87" i="4"/>
  <c r="D87" i="4"/>
  <c r="N87" i="4"/>
  <c r="Q87" i="4"/>
  <c r="W87" i="4" s="1"/>
  <c r="W87" i="3" s="1"/>
  <c r="S87" i="4"/>
  <c r="Y87" i="4"/>
  <c r="Y87" i="3"/>
  <c r="B88" i="4"/>
  <c r="C88" i="4"/>
  <c r="D88" i="4"/>
  <c r="N88" i="4"/>
  <c r="Q88" i="4"/>
  <c r="W88" i="4" s="1"/>
  <c r="W88" i="3" s="1"/>
  <c r="Q88" i="3" s="1"/>
  <c r="S88" i="4"/>
  <c r="Y88" i="4"/>
  <c r="Y88" i="3"/>
  <c r="B89" i="4"/>
  <c r="C89" i="4"/>
  <c r="D89" i="4"/>
  <c r="N89" i="4"/>
  <c r="Q89" i="4"/>
  <c r="W89" i="4"/>
  <c r="W89" i="3" s="1"/>
  <c r="S89" i="4"/>
  <c r="Y89" i="4" s="1"/>
  <c r="Y89" i="3" s="1"/>
  <c r="B90" i="4"/>
  <c r="C90" i="4"/>
  <c r="D90" i="4"/>
  <c r="N90" i="4"/>
  <c r="Q90" i="4"/>
  <c r="W90" i="4"/>
  <c r="W90" i="3" s="1"/>
  <c r="S90" i="4"/>
  <c r="Y90" i="4" s="1"/>
  <c r="Y90" i="3" s="1"/>
  <c r="B91" i="4"/>
  <c r="C91" i="4"/>
  <c r="D91" i="4"/>
  <c r="N91" i="4"/>
  <c r="Q91" i="4"/>
  <c r="W91" i="4" s="1"/>
  <c r="W91" i="3" s="1"/>
  <c r="Q91" i="3" s="1"/>
  <c r="S91" i="4"/>
  <c r="Y91" i="4" s="1"/>
  <c r="Y91" i="3" s="1"/>
  <c r="B92" i="4"/>
  <c r="C92" i="4"/>
  <c r="D92" i="4"/>
  <c r="N92" i="4"/>
  <c r="Q92" i="4"/>
  <c r="W92" i="4" s="1"/>
  <c r="W92" i="3" s="1"/>
  <c r="Q92" i="3" s="1"/>
  <c r="S92" i="4"/>
  <c r="Y92" i="4" s="1"/>
  <c r="Y92" i="3" s="1"/>
  <c r="B93" i="4"/>
  <c r="C93" i="4"/>
  <c r="D93" i="4"/>
  <c r="N93" i="4"/>
  <c r="Q93" i="4"/>
  <c r="W93" i="4"/>
  <c r="W93" i="3" s="1"/>
  <c r="S93" i="4"/>
  <c r="Y93" i="4" s="1"/>
  <c r="Y93" i="3" s="1"/>
  <c r="Q93" i="3" s="1"/>
  <c r="B94" i="4"/>
  <c r="C94" i="4"/>
  <c r="D94" i="4"/>
  <c r="N94" i="4"/>
  <c r="Q94" i="4"/>
  <c r="W94" i="4"/>
  <c r="W94" i="3"/>
  <c r="Q94" i="3"/>
  <c r="S94" i="4"/>
  <c r="Y94" i="4" s="1"/>
  <c r="Y94" i="3" s="1"/>
  <c r="B95" i="4"/>
  <c r="C95" i="4"/>
  <c r="D95" i="4"/>
  <c r="N95" i="4"/>
  <c r="Q95" i="4"/>
  <c r="S95" i="4"/>
  <c r="Y95" i="4"/>
  <c r="Y95" i="3"/>
  <c r="W95" i="4"/>
  <c r="W95" i="3" s="1"/>
  <c r="B96" i="4"/>
  <c r="C96" i="4"/>
  <c r="D96" i="4"/>
  <c r="N96" i="4"/>
  <c r="Q96" i="4"/>
  <c r="W96" i="4" s="1"/>
  <c r="W96" i="3" s="1"/>
  <c r="S96" i="4"/>
  <c r="Y96" i="4"/>
  <c r="Y96" i="3"/>
  <c r="B97" i="4"/>
  <c r="C97" i="4"/>
  <c r="D97" i="4"/>
  <c r="N97" i="4"/>
  <c r="Q97" i="4"/>
  <c r="W97" i="4"/>
  <c r="W97" i="3" s="1"/>
  <c r="S97" i="4"/>
  <c r="Y97" i="4" s="1"/>
  <c r="Y97" i="3" s="1"/>
  <c r="B98" i="4"/>
  <c r="C98" i="4"/>
  <c r="D98" i="4"/>
  <c r="N98" i="4"/>
  <c r="Q98" i="4"/>
  <c r="W98" i="4"/>
  <c r="W98" i="3" s="1"/>
  <c r="S98" i="4"/>
  <c r="Y98" i="4" s="1"/>
  <c r="Y98" i="3" s="1"/>
  <c r="B99" i="4"/>
  <c r="C99" i="4"/>
  <c r="D99" i="4"/>
  <c r="N99" i="4"/>
  <c r="Q99" i="4"/>
  <c r="W99" i="4" s="1"/>
  <c r="W99" i="3" s="1"/>
  <c r="S99" i="4"/>
  <c r="Y99" i="4" s="1"/>
  <c r="Y99" i="3" s="1"/>
  <c r="B100" i="4"/>
  <c r="C100" i="4"/>
  <c r="D100" i="4"/>
  <c r="N100" i="4"/>
  <c r="Q100" i="4"/>
  <c r="W100" i="4"/>
  <c r="W100" i="3" s="1"/>
  <c r="Q100" i="3" s="1"/>
  <c r="S100" i="4"/>
  <c r="Y100" i="4" s="1"/>
  <c r="Y100" i="3" s="1"/>
  <c r="B101" i="4"/>
  <c r="C101" i="4"/>
  <c r="D101" i="4"/>
  <c r="N101" i="4"/>
  <c r="Q101" i="4"/>
  <c r="W101" i="4"/>
  <c r="W101" i="3"/>
  <c r="S101" i="4"/>
  <c r="Y101" i="4" s="1"/>
  <c r="Y101" i="3" s="1"/>
  <c r="B102" i="4"/>
  <c r="C102" i="4"/>
  <c r="D102" i="4"/>
  <c r="N102" i="4"/>
  <c r="Q102" i="4"/>
  <c r="W102" i="4"/>
  <c r="W102" i="3" s="1"/>
  <c r="S102" i="4"/>
  <c r="Y102" i="4"/>
  <c r="Y102" i="3"/>
  <c r="J103" i="4"/>
  <c r="L103" i="4"/>
  <c r="G106" i="4"/>
  <c r="Q106" i="4"/>
  <c r="G107" i="4"/>
  <c r="G108" i="4"/>
  <c r="Q108" i="4"/>
  <c r="Y108" i="4"/>
  <c r="G109" i="4"/>
  <c r="B114" i="4"/>
  <c r="C114" i="4"/>
  <c r="D114" i="4"/>
  <c r="N114" i="4"/>
  <c r="Q114" i="4"/>
  <c r="W114" i="4"/>
  <c r="W114" i="3" s="1"/>
  <c r="S114" i="4"/>
  <c r="Y114" i="4" s="1"/>
  <c r="Y114" i="3" s="1"/>
  <c r="B115" i="4"/>
  <c r="C115" i="4"/>
  <c r="D115" i="4"/>
  <c r="N115" i="4"/>
  <c r="Q115" i="4"/>
  <c r="W115" i="4" s="1"/>
  <c r="S115" i="4"/>
  <c r="Y115" i="4" s="1"/>
  <c r="Y115" i="3" s="1"/>
  <c r="B116" i="4"/>
  <c r="C116" i="4"/>
  <c r="D116" i="4"/>
  <c r="N116" i="4"/>
  <c r="Q116" i="4"/>
  <c r="W116" i="4"/>
  <c r="W116" i="3" s="1"/>
  <c r="Q116" i="3" s="1"/>
  <c r="S116" i="4"/>
  <c r="Y116" i="4" s="1"/>
  <c r="Y116" i="3" s="1"/>
  <c r="B117" i="4"/>
  <c r="C117" i="4"/>
  <c r="D117" i="4"/>
  <c r="N117" i="4"/>
  <c r="Q117" i="4"/>
  <c r="W117" i="4"/>
  <c r="W117" i="3"/>
  <c r="S117" i="4"/>
  <c r="B118" i="4"/>
  <c r="C118" i="4"/>
  <c r="D118" i="4"/>
  <c r="N118" i="4"/>
  <c r="Q118" i="4"/>
  <c r="W118" i="4"/>
  <c r="W118" i="3" s="1"/>
  <c r="S118" i="4"/>
  <c r="Y118" i="4"/>
  <c r="Y118" i="3"/>
  <c r="B119" i="4"/>
  <c r="C119" i="4"/>
  <c r="D119" i="4"/>
  <c r="N119" i="4"/>
  <c r="Q119" i="4"/>
  <c r="W119" i="4"/>
  <c r="W119" i="3" s="1"/>
  <c r="S119" i="4"/>
  <c r="Y119" i="4" s="1"/>
  <c r="Y119" i="3" s="1"/>
  <c r="B120" i="4"/>
  <c r="C120" i="4"/>
  <c r="D120" i="4"/>
  <c r="N120" i="4"/>
  <c r="Q120" i="4"/>
  <c r="W120" i="4" s="1"/>
  <c r="W120" i="3" s="1"/>
  <c r="Q120" i="3" s="1"/>
  <c r="S120" i="4"/>
  <c r="Y120" i="4"/>
  <c r="Y120" i="3" s="1"/>
  <c r="B121" i="4"/>
  <c r="C121" i="4"/>
  <c r="D121" i="4"/>
  <c r="N121" i="4"/>
  <c r="Q121" i="4"/>
  <c r="W121" i="4" s="1"/>
  <c r="W121" i="3" s="1"/>
  <c r="S121" i="4"/>
  <c r="Y121" i="4"/>
  <c r="Y121" i="3" s="1"/>
  <c r="B122" i="4"/>
  <c r="C122" i="4"/>
  <c r="D122" i="4"/>
  <c r="N122" i="4"/>
  <c r="Q122" i="4"/>
  <c r="W122" i="4"/>
  <c r="W122" i="3"/>
  <c r="Q122" i="3" s="1"/>
  <c r="S122" i="4"/>
  <c r="Y122" i="4" s="1"/>
  <c r="Y122" i="3" s="1"/>
  <c r="B123" i="4"/>
  <c r="C123" i="4"/>
  <c r="D123" i="4"/>
  <c r="N123" i="4"/>
  <c r="Q123" i="4"/>
  <c r="W123" i="4" s="1"/>
  <c r="W123" i="3" s="1"/>
  <c r="Q123" i="3" s="1"/>
  <c r="S123" i="4"/>
  <c r="Y123" i="4" s="1"/>
  <c r="Y123" i="3" s="1"/>
  <c r="B124" i="4"/>
  <c r="C124" i="4"/>
  <c r="D124" i="4"/>
  <c r="N124" i="4"/>
  <c r="Q124" i="4"/>
  <c r="W124" i="4" s="1"/>
  <c r="W124" i="3" s="1"/>
  <c r="S124" i="4"/>
  <c r="Y124" i="4"/>
  <c r="Y124" i="3"/>
  <c r="B125" i="4"/>
  <c r="C125" i="4"/>
  <c r="D125" i="4"/>
  <c r="N125" i="4"/>
  <c r="Q125" i="4"/>
  <c r="W125" i="4"/>
  <c r="W125" i="3" s="1"/>
  <c r="S125" i="4"/>
  <c r="Y125" i="4" s="1"/>
  <c r="Y125" i="3" s="1"/>
  <c r="B126" i="4"/>
  <c r="C126" i="4"/>
  <c r="D126" i="4"/>
  <c r="N126" i="4"/>
  <c r="Q126" i="4"/>
  <c r="W126" i="4"/>
  <c r="W126" i="3" s="1"/>
  <c r="Q126" i="3" s="1"/>
  <c r="S126" i="4"/>
  <c r="Y126" i="4" s="1"/>
  <c r="Y126" i="3" s="1"/>
  <c r="B127" i="4"/>
  <c r="C127" i="4"/>
  <c r="D127" i="4"/>
  <c r="N127" i="4"/>
  <c r="Q127" i="4"/>
  <c r="W127" i="4" s="1"/>
  <c r="W127" i="3" s="1"/>
  <c r="Q127" i="3" s="1"/>
  <c r="S127" i="4"/>
  <c r="Y127" i="4" s="1"/>
  <c r="Y127" i="3" s="1"/>
  <c r="B128" i="4"/>
  <c r="C128" i="4"/>
  <c r="D128" i="4"/>
  <c r="N128" i="4"/>
  <c r="Q128" i="4"/>
  <c r="W128" i="4" s="1"/>
  <c r="W128" i="3" s="1"/>
  <c r="Q128" i="3" s="1"/>
  <c r="S128" i="4"/>
  <c r="Y128" i="4" s="1"/>
  <c r="Y128" i="3" s="1"/>
  <c r="B129" i="4"/>
  <c r="C129" i="4"/>
  <c r="D129" i="4"/>
  <c r="N129" i="4"/>
  <c r="Q129" i="4"/>
  <c r="W129" i="4" s="1"/>
  <c r="W129" i="3" s="1"/>
  <c r="Q129" i="3" s="1"/>
  <c r="S129" i="4"/>
  <c r="Y129" i="4" s="1"/>
  <c r="Y129" i="3" s="1"/>
  <c r="B130" i="4"/>
  <c r="C130" i="4"/>
  <c r="D130" i="4"/>
  <c r="N130" i="4"/>
  <c r="Q130" i="4"/>
  <c r="W130" i="4"/>
  <c r="W130" i="3" s="1"/>
  <c r="S130" i="4"/>
  <c r="Y130" i="4" s="1"/>
  <c r="Y130" i="3" s="1"/>
  <c r="B131" i="4"/>
  <c r="C131" i="4"/>
  <c r="D131" i="4"/>
  <c r="N131" i="4"/>
  <c r="Q131" i="4"/>
  <c r="W131" i="4"/>
  <c r="W131" i="3"/>
  <c r="S131" i="4"/>
  <c r="Y131" i="4" s="1"/>
  <c r="Y131" i="3" s="1"/>
  <c r="B132" i="4"/>
  <c r="C132" i="4"/>
  <c r="D132" i="4"/>
  <c r="N132" i="4"/>
  <c r="Q132" i="4"/>
  <c r="W132" i="4" s="1"/>
  <c r="W132" i="3" s="1"/>
  <c r="S132" i="4"/>
  <c r="Y132" i="4"/>
  <c r="Y132" i="3"/>
  <c r="Q132" i="3" s="1"/>
  <c r="B133" i="4"/>
  <c r="C133" i="4"/>
  <c r="D133" i="4"/>
  <c r="N133" i="4"/>
  <c r="Q133" i="4"/>
  <c r="W133" i="4"/>
  <c r="W133" i="3" s="1"/>
  <c r="Q133" i="3" s="1"/>
  <c r="S133" i="4"/>
  <c r="Y133" i="4"/>
  <c r="Y133" i="3"/>
  <c r="B134" i="4"/>
  <c r="C134" i="4"/>
  <c r="D134" i="4"/>
  <c r="N134" i="4"/>
  <c r="Q134" i="4"/>
  <c r="W134" i="4"/>
  <c r="W134" i="3" s="1"/>
  <c r="S134" i="4"/>
  <c r="Y134" i="4" s="1"/>
  <c r="Y134" i="3" s="1"/>
  <c r="Q134" i="3" s="1"/>
  <c r="B135" i="4"/>
  <c r="C135" i="4"/>
  <c r="D135" i="4"/>
  <c r="N135" i="4"/>
  <c r="Q135" i="4"/>
  <c r="W135" i="4" s="1"/>
  <c r="W135" i="3" s="1"/>
  <c r="S135" i="4"/>
  <c r="Y135" i="4" s="1"/>
  <c r="Y135" i="3" s="1"/>
  <c r="Q135" i="3" s="1"/>
  <c r="B136" i="4"/>
  <c r="C136" i="4"/>
  <c r="D136" i="4"/>
  <c r="N136" i="4"/>
  <c r="Q136" i="4"/>
  <c r="W136" i="4"/>
  <c r="W136" i="3" s="1"/>
  <c r="Q136" i="3" s="1"/>
  <c r="S136" i="4"/>
  <c r="Y136" i="4" s="1"/>
  <c r="Y136" i="3" s="1"/>
  <c r="J137" i="4"/>
  <c r="L137" i="4"/>
  <c r="D4" i="3"/>
  <c r="Q4" i="3"/>
  <c r="D5" i="3"/>
  <c r="D6" i="3"/>
  <c r="Q6" i="3"/>
  <c r="Y6" i="3"/>
  <c r="D7" i="3"/>
  <c r="X7" i="3"/>
  <c r="X41" i="3" s="1"/>
  <c r="X75" i="3" s="1"/>
  <c r="X109" i="3" s="1"/>
  <c r="N12" i="3"/>
  <c r="A13" i="3"/>
  <c r="A14" i="3" s="1"/>
  <c r="A15" i="3" s="1"/>
  <c r="A16" i="3" s="1"/>
  <c r="A17" i="3" s="1"/>
  <c r="A18" i="3" s="1"/>
  <c r="A19" i="3" s="1"/>
  <c r="N13" i="3"/>
  <c r="A20" i="3"/>
  <c r="A21" i="3" s="1"/>
  <c r="A22" i="3" s="1"/>
  <c r="A23" i="3" s="1"/>
  <c r="A24" i="3" s="1"/>
  <c r="A25" i="3" s="1"/>
  <c r="A26" i="3" s="1"/>
  <c r="A27" i="3" s="1"/>
  <c r="A28" i="3" s="1"/>
  <c r="A29" i="3" s="1"/>
  <c r="A30" i="3" s="1"/>
  <c r="A31" i="3" s="1"/>
  <c r="A32" i="3" s="1"/>
  <c r="A33" i="3" s="1"/>
  <c r="A34"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N14" i="3"/>
  <c r="N35" i="3" s="1"/>
  <c r="N15" i="3"/>
  <c r="S15" i="3" s="1"/>
  <c r="N16" i="3"/>
  <c r="U16" i="3" s="1"/>
  <c r="AE16" i="4" s="1"/>
  <c r="N17" i="3"/>
  <c r="U17" i="3" s="1"/>
  <c r="AE17" i="4" s="1"/>
  <c r="N18" i="3"/>
  <c r="S18" i="3"/>
  <c r="U18" i="3"/>
  <c r="AE18" i="4"/>
  <c r="N19" i="3"/>
  <c r="S19" i="3" s="1"/>
  <c r="N20" i="3"/>
  <c r="U20" i="3" s="1"/>
  <c r="AE20" i="4" s="1"/>
  <c r="S20" i="3"/>
  <c r="N21" i="3"/>
  <c r="U21" i="3"/>
  <c r="AE21" i="4"/>
  <c r="N22" i="3"/>
  <c r="N23" i="3"/>
  <c r="S23" i="3" s="1"/>
  <c r="N24" i="3"/>
  <c r="U24" i="3"/>
  <c r="AE24" i="4" s="1"/>
  <c r="N25" i="3"/>
  <c r="U25" i="3"/>
  <c r="AE25" i="4"/>
  <c r="N26" i="3"/>
  <c r="N27" i="3"/>
  <c r="S27" i="3" s="1"/>
  <c r="U27" i="3"/>
  <c r="AE27" i="4" s="1"/>
  <c r="N28" i="3"/>
  <c r="S28" i="3"/>
  <c r="N29" i="3"/>
  <c r="U29" i="3" s="1"/>
  <c r="AE29" i="4" s="1"/>
  <c r="N30" i="3"/>
  <c r="S30" i="3"/>
  <c r="N31" i="3"/>
  <c r="S31" i="3"/>
  <c r="N32" i="3"/>
  <c r="U32" i="3" s="1"/>
  <c r="AE32" i="4"/>
  <c r="N33" i="3"/>
  <c r="U33" i="3" s="1"/>
  <c r="AE33" i="4" s="1"/>
  <c r="N34" i="3"/>
  <c r="S34" i="3"/>
  <c r="J35" i="3"/>
  <c r="L35" i="3"/>
  <c r="G38" i="3"/>
  <c r="Q38" i="3"/>
  <c r="G39" i="3"/>
  <c r="G40" i="3"/>
  <c r="Q40" i="3"/>
  <c r="Y40" i="3"/>
  <c r="G41" i="3"/>
  <c r="AA41" i="3"/>
  <c r="AA75" i="3"/>
  <c r="N46" i="3"/>
  <c r="S46" i="3"/>
  <c r="U46" i="3"/>
  <c r="AE46" i="4"/>
  <c r="N47" i="3"/>
  <c r="N48" i="3"/>
  <c r="N49" i="3"/>
  <c r="U49" i="3"/>
  <c r="AE49" i="4" s="1"/>
  <c r="S49" i="3"/>
  <c r="Y49" i="3"/>
  <c r="N50" i="3"/>
  <c r="N51" i="3"/>
  <c r="S51" i="3"/>
  <c r="N52" i="3"/>
  <c r="U52" i="3"/>
  <c r="AE52" i="4"/>
  <c r="N53" i="3"/>
  <c r="S53" i="3"/>
  <c r="N54" i="3"/>
  <c r="S54" i="3"/>
  <c r="U54" i="3"/>
  <c r="AE54" i="4" s="1"/>
  <c r="N55" i="3"/>
  <c r="S55" i="3" s="1"/>
  <c r="U55" i="3"/>
  <c r="AE55" i="4"/>
  <c r="N56" i="3"/>
  <c r="S56" i="3"/>
  <c r="U56" i="3"/>
  <c r="AE56" i="4"/>
  <c r="N57" i="3"/>
  <c r="U57" i="3"/>
  <c r="AE57" i="4" s="1"/>
  <c r="S57" i="3"/>
  <c r="N58" i="3"/>
  <c r="S58" i="3"/>
  <c r="N59" i="3"/>
  <c r="S59" i="3" s="1"/>
  <c r="N60" i="3"/>
  <c r="U60" i="3"/>
  <c r="AE60" i="4"/>
  <c r="N61" i="3"/>
  <c r="N62" i="3"/>
  <c r="N63" i="3"/>
  <c r="S63" i="3" s="1"/>
  <c r="N64" i="3"/>
  <c r="S64" i="3"/>
  <c r="U64" i="3"/>
  <c r="AE64" i="4"/>
  <c r="N65" i="3"/>
  <c r="S65" i="3"/>
  <c r="N66" i="3"/>
  <c r="S66" i="3" s="1"/>
  <c r="N67" i="3"/>
  <c r="S67" i="3"/>
  <c r="N68" i="3"/>
  <c r="J69" i="3"/>
  <c r="L69" i="3"/>
  <c r="G72" i="3"/>
  <c r="Q72" i="3"/>
  <c r="G73" i="3"/>
  <c r="G74" i="3"/>
  <c r="Q74" i="3"/>
  <c r="Y74" i="3"/>
  <c r="G75" i="3"/>
  <c r="N80" i="3"/>
  <c r="N81" i="3"/>
  <c r="U81" i="3"/>
  <c r="AE81" i="4"/>
  <c r="N82" i="3"/>
  <c r="U82" i="3"/>
  <c r="AE82" i="4" s="1"/>
  <c r="N83" i="3"/>
  <c r="U83" i="3" s="1"/>
  <c r="AE83" i="4" s="1"/>
  <c r="N84" i="3"/>
  <c r="N85" i="3"/>
  <c r="U85" i="3"/>
  <c r="AE85" i="4" s="1"/>
  <c r="N86" i="3"/>
  <c r="S86" i="3" s="1"/>
  <c r="U86" i="3"/>
  <c r="AE86" i="4" s="1"/>
  <c r="N87" i="3"/>
  <c r="S87" i="3"/>
  <c r="N88" i="3"/>
  <c r="U88" i="3"/>
  <c r="AE88" i="4"/>
  <c r="N89" i="3"/>
  <c r="S89" i="3" s="1"/>
  <c r="U89" i="3"/>
  <c r="AE89" i="4" s="1"/>
  <c r="N90" i="3"/>
  <c r="S90" i="3" s="1"/>
  <c r="N91" i="3"/>
  <c r="U91" i="3"/>
  <c r="AE91" i="4"/>
  <c r="N92" i="3"/>
  <c r="U92" i="3"/>
  <c r="AE92" i="4"/>
  <c r="S92" i="3"/>
  <c r="N93" i="3"/>
  <c r="U93" i="3" s="1"/>
  <c r="AE93" i="4" s="1"/>
  <c r="N94" i="3"/>
  <c r="N95" i="3"/>
  <c r="S95" i="3" s="1"/>
  <c r="N96" i="3"/>
  <c r="U96" i="3"/>
  <c r="AE96" i="4"/>
  <c r="N97" i="3"/>
  <c r="N98" i="3"/>
  <c r="N99" i="3"/>
  <c r="U99" i="3" s="1"/>
  <c r="AE99" i="4" s="1"/>
  <c r="N100" i="3"/>
  <c r="U100" i="3"/>
  <c r="AE100" i="4"/>
  <c r="S100" i="3"/>
  <c r="N101" i="3"/>
  <c r="U101" i="3" s="1"/>
  <c r="AE101" i="4" s="1"/>
  <c r="N102" i="3"/>
  <c r="S102" i="3"/>
  <c r="J103" i="3"/>
  <c r="L103" i="3"/>
  <c r="G106" i="3"/>
  <c r="Q106" i="3"/>
  <c r="G107" i="3"/>
  <c r="G108" i="3"/>
  <c r="Q108" i="3"/>
  <c r="Y108" i="3"/>
  <c r="G109" i="3"/>
  <c r="N114" i="3"/>
  <c r="S114" i="3" s="1"/>
  <c r="N115" i="3"/>
  <c r="U115" i="3"/>
  <c r="AE115" i="4"/>
  <c r="N116" i="3"/>
  <c r="S116" i="3"/>
  <c r="N117" i="3"/>
  <c r="U117" i="3" s="1"/>
  <c r="AE117" i="4" s="1"/>
  <c r="S117" i="3"/>
  <c r="N118" i="3"/>
  <c r="N119" i="3"/>
  <c r="S119" i="3"/>
  <c r="U119" i="3"/>
  <c r="AE119" i="4" s="1"/>
  <c r="N120" i="3"/>
  <c r="S120" i="3"/>
  <c r="U120" i="3"/>
  <c r="AE120" i="4" s="1"/>
  <c r="N121" i="3"/>
  <c r="S121" i="3" s="1"/>
  <c r="U121" i="3"/>
  <c r="AE121" i="4" s="1"/>
  <c r="N122" i="3"/>
  <c r="U122" i="3" s="1"/>
  <c r="AE122" i="4" s="1"/>
  <c r="S122" i="3"/>
  <c r="N123" i="3"/>
  <c r="U123" i="3"/>
  <c r="AE123" i="4"/>
  <c r="N124" i="3"/>
  <c r="S124" i="3"/>
  <c r="N125" i="3"/>
  <c r="S125" i="3" s="1"/>
  <c r="N126" i="3"/>
  <c r="S126" i="3" s="1"/>
  <c r="U126" i="3"/>
  <c r="AE126" i="4" s="1"/>
  <c r="N127" i="3"/>
  <c r="S127" i="3"/>
  <c r="U127" i="3"/>
  <c r="AE127" i="4"/>
  <c r="N128" i="3"/>
  <c r="S128" i="3"/>
  <c r="U128" i="3"/>
  <c r="AE128" i="4" s="1"/>
  <c r="N129" i="3"/>
  <c r="S129" i="3" s="1"/>
  <c r="U129" i="3"/>
  <c r="AE129" i="4" s="1"/>
  <c r="N130" i="3"/>
  <c r="S130" i="3"/>
  <c r="U130" i="3"/>
  <c r="AE130" i="4"/>
  <c r="N131" i="3"/>
  <c r="U131" i="3"/>
  <c r="AE131" i="4"/>
  <c r="N132" i="3"/>
  <c r="U132" i="3" s="1"/>
  <c r="AE132" i="4" s="1"/>
  <c r="N133" i="3"/>
  <c r="U133" i="3" s="1"/>
  <c r="AE133" i="4" s="1"/>
  <c r="N134" i="3"/>
  <c r="S134" i="3"/>
  <c r="U134" i="3"/>
  <c r="AE134" i="4" s="1"/>
  <c r="N135" i="3"/>
  <c r="S135" i="3" s="1"/>
  <c r="N136" i="3"/>
  <c r="S136" i="3"/>
  <c r="J137" i="3"/>
  <c r="L137" i="3"/>
  <c r="AF25" i="2"/>
  <c r="AF27" i="2"/>
  <c r="AF28" i="2"/>
  <c r="AA30" i="2"/>
  <c r="AF32" i="2"/>
  <c r="AI41" i="2"/>
  <c r="P66" i="5"/>
  <c r="P30" i="5"/>
  <c r="P12" i="5"/>
  <c r="Q53" i="3"/>
  <c r="Q82" i="3"/>
  <c r="P68" i="5"/>
  <c r="R103" i="6"/>
  <c r="Q18" i="3"/>
  <c r="P49" i="5"/>
  <c r="P47" i="5"/>
  <c r="X102" i="5"/>
  <c r="T86" i="5"/>
  <c r="X86" i="5"/>
  <c r="X98" i="5"/>
  <c r="T98" i="5"/>
  <c r="X90" i="5"/>
  <c r="T90" i="5"/>
  <c r="X82" i="5"/>
  <c r="T82" i="5"/>
  <c r="X94" i="5"/>
  <c r="T94" i="5"/>
  <c r="P103" i="6"/>
  <c r="V103" i="6" s="1"/>
  <c r="T92" i="5"/>
  <c r="M70" i="6"/>
  <c r="X81" i="6"/>
  <c r="Z81" i="5" s="1"/>
  <c r="V58" i="6"/>
  <c r="X58" i="5"/>
  <c r="V47" i="6"/>
  <c r="X47" i="5"/>
  <c r="T101" i="5"/>
  <c r="T85" i="5"/>
  <c r="P67" i="5"/>
  <c r="R70" i="6"/>
  <c r="P61" i="5"/>
  <c r="P50" i="5"/>
  <c r="P70" i="6"/>
  <c r="P60" i="5"/>
  <c r="P23" i="5"/>
  <c r="V70" i="6"/>
  <c r="T100" i="5"/>
  <c r="T97" i="5"/>
  <c r="T84" i="5"/>
  <c r="T81" i="5"/>
  <c r="P51" i="5"/>
  <c r="X70" i="6"/>
  <c r="P65" i="5"/>
  <c r="P31" i="5"/>
  <c r="X66" i="5"/>
  <c r="Z75" i="6"/>
  <c r="Y105" i="6"/>
  <c r="Y71" i="6"/>
  <c r="P13" i="5"/>
  <c r="Z23" i="5"/>
  <c r="T23" i="5"/>
  <c r="X26" i="5"/>
  <c r="X51" i="5"/>
  <c r="T51" i="5"/>
  <c r="T27" i="5"/>
  <c r="Z27" i="5"/>
  <c r="X18" i="5"/>
  <c r="T18" i="5"/>
  <c r="Z62" i="5"/>
  <c r="X53" i="5"/>
  <c r="T29" i="5"/>
  <c r="X29" i="5"/>
  <c r="T50" i="5"/>
  <c r="Z31" i="5"/>
  <c r="X33" i="5"/>
  <c r="T25" i="5"/>
  <c r="Z15" i="5"/>
  <c r="X60" i="5"/>
  <c r="T60" i="5"/>
  <c r="X34" i="5"/>
  <c r="T34" i="5"/>
  <c r="Z54" i="5"/>
  <c r="X30" i="5"/>
  <c r="X68" i="5"/>
  <c r="T68" i="5"/>
  <c r="X56" i="5"/>
  <c r="T56" i="5"/>
  <c r="Z46" i="5"/>
  <c r="T67" i="5"/>
  <c r="X14" i="5"/>
  <c r="P56" i="5"/>
  <c r="P48" i="5"/>
  <c r="P27" i="5"/>
  <c r="P19" i="5"/>
  <c r="R35" i="6"/>
  <c r="X35" i="6" s="1"/>
  <c r="AB75" i="5"/>
  <c r="AA71" i="5"/>
  <c r="L35" i="5"/>
  <c r="P18" i="5"/>
  <c r="X53" i="6"/>
  <c r="Z53" i="5"/>
  <c r="V13" i="6"/>
  <c r="T13" i="5" s="1"/>
  <c r="V32" i="6"/>
  <c r="J70" i="5"/>
  <c r="T63" i="5"/>
  <c r="P62" i="5"/>
  <c r="P54" i="5"/>
  <c r="P46" i="5"/>
  <c r="P33" i="5"/>
  <c r="P29" i="5"/>
  <c r="P25" i="5"/>
  <c r="P21" i="5"/>
  <c r="P17" i="5"/>
  <c r="P69" i="6"/>
  <c r="V69" i="6"/>
  <c r="X61" i="6"/>
  <c r="Z61" i="5" s="1"/>
  <c r="H70" i="5"/>
  <c r="V16" i="6"/>
  <c r="L70" i="5"/>
  <c r="V65" i="6"/>
  <c r="T65" i="5" s="1"/>
  <c r="V57" i="6"/>
  <c r="X57" i="5"/>
  <c r="T57" i="5"/>
  <c r="V49" i="6"/>
  <c r="T49" i="5"/>
  <c r="P34" i="5"/>
  <c r="Q68" i="3"/>
  <c r="Q98" i="3"/>
  <c r="Q95" i="3"/>
  <c r="Q30" i="3"/>
  <c r="Q55" i="3"/>
  <c r="Q97" i="3"/>
  <c r="Q63" i="3"/>
  <c r="Q64" i="3"/>
  <c r="Q89" i="3"/>
  <c r="Q101" i="3"/>
  <c r="Q20" i="3"/>
  <c r="Q87" i="3"/>
  <c r="Q66" i="3"/>
  <c r="Q19" i="3"/>
  <c r="Q118" i="3"/>
  <c r="Q21" i="3"/>
  <c r="S81" i="3"/>
  <c r="S25" i="3"/>
  <c r="S17" i="3"/>
  <c r="S131" i="3"/>
  <c r="U124" i="3"/>
  <c r="AE124" i="4"/>
  <c r="S123" i="3"/>
  <c r="U87" i="3"/>
  <c r="AE87" i="4"/>
  <c r="U67" i="3"/>
  <c r="AE67" i="4"/>
  <c r="U51" i="3"/>
  <c r="AE51" i="4"/>
  <c r="U31" i="3"/>
  <c r="AE31" i="4"/>
  <c r="U23" i="3"/>
  <c r="AE23" i="4" s="1"/>
  <c r="U15" i="3"/>
  <c r="AE15" i="4" s="1"/>
  <c r="S33" i="3"/>
  <c r="S132" i="3"/>
  <c r="U125" i="3"/>
  <c r="AE125" i="4" s="1"/>
  <c r="S96" i="3"/>
  <c r="S88" i="3"/>
  <c r="S60" i="3"/>
  <c r="S52" i="3"/>
  <c r="S24" i="3"/>
  <c r="S16" i="3"/>
  <c r="W12" i="4"/>
  <c r="X16" i="5"/>
  <c r="T16" i="5"/>
  <c r="A104" i="5"/>
  <c r="AA105" i="5"/>
  <c r="T58" i="5"/>
  <c r="S21" i="3"/>
  <c r="Q119" i="3"/>
  <c r="Q48" i="3"/>
  <c r="Q17" i="3"/>
  <c r="J104" i="5"/>
  <c r="M103" i="6"/>
  <c r="M104" i="6" s="1"/>
  <c r="X89" i="5"/>
  <c r="T89" i="5"/>
  <c r="T66" i="5"/>
  <c r="T76" i="7"/>
  <c r="N76" i="7"/>
  <c r="P35" i="6"/>
  <c r="P104" i="6" s="1"/>
  <c r="U12" i="3"/>
  <c r="AE12" i="4" s="1"/>
  <c r="S12" i="3"/>
  <c r="Y12" i="3"/>
  <c r="Y35" i="3" s="1"/>
  <c r="Y35" i="4"/>
  <c r="U13" i="3"/>
  <c r="AE13" i="4"/>
  <c r="I104" i="6"/>
  <c r="S133" i="3"/>
  <c r="U59" i="3"/>
  <c r="AE59" i="4" s="1"/>
  <c r="W80" i="3"/>
  <c r="W103" i="3" s="1"/>
  <c r="T87" i="5"/>
  <c r="X95" i="5"/>
  <c r="X83" i="5"/>
  <c r="X91" i="5"/>
  <c r="X99" i="5"/>
  <c r="U136" i="3"/>
  <c r="AE136" i="4"/>
  <c r="U30" i="3"/>
  <c r="AE30" i="4" s="1"/>
  <c r="U28" i="3"/>
  <c r="AE28" i="4"/>
  <c r="S14" i="3"/>
  <c r="U14" i="3"/>
  <c r="AE14" i="4" s="1"/>
  <c r="P80" i="5"/>
  <c r="X80" i="6"/>
  <c r="Z80" i="5"/>
  <c r="Z103" i="5"/>
  <c r="Q137" i="4"/>
  <c r="T47" i="5"/>
  <c r="S91" i="3"/>
  <c r="S85" i="3"/>
  <c r="AA109" i="3"/>
  <c r="U65" i="3"/>
  <c r="AE65" i="4" s="1"/>
  <c r="U34" i="3"/>
  <c r="AE34" i="4"/>
  <c r="Q90" i="3"/>
  <c r="S13" i="3"/>
  <c r="U53" i="3"/>
  <c r="AE53" i="4" s="1"/>
  <c r="S99" i="3"/>
  <c r="S93" i="3"/>
  <c r="S83" i="3"/>
  <c r="U63" i="3"/>
  <c r="AE63" i="4" s="1"/>
  <c r="S29" i="3"/>
  <c r="X88" i="5"/>
  <c r="T88" i="5"/>
  <c r="V20" i="6"/>
  <c r="X20" i="5" s="1"/>
  <c r="P20" i="5"/>
  <c r="X37" i="7"/>
  <c r="X76" i="7" s="1"/>
  <c r="X78" i="7" s="1"/>
  <c r="AA19" i="2" s="1"/>
  <c r="AF19" i="2" s="1"/>
  <c r="N69" i="4"/>
  <c r="X75" i="7"/>
  <c r="Q35" i="4"/>
  <c r="X59" i="6"/>
  <c r="Z59" i="5" s="1"/>
  <c r="P59" i="5"/>
  <c r="M35" i="6"/>
  <c r="T20" i="5"/>
  <c r="Q125" i="3"/>
  <c r="W12" i="3"/>
  <c r="X13" i="5"/>
  <c r="S50" i="3"/>
  <c r="U50" i="3"/>
  <c r="AE50" i="4" s="1"/>
  <c r="S26" i="3"/>
  <c r="U26" i="3"/>
  <c r="AE26" i="4"/>
  <c r="N137" i="4"/>
  <c r="X49" i="5"/>
  <c r="A104" i="6"/>
  <c r="Q121" i="3"/>
  <c r="Q99" i="3"/>
  <c r="Q84" i="3"/>
  <c r="Q81" i="3"/>
  <c r="U116" i="3"/>
  <c r="AE116" i="4" s="1"/>
  <c r="T61" i="5"/>
  <c r="S115" i="3"/>
  <c r="J138" i="3"/>
  <c r="U66" i="3"/>
  <c r="AE66" i="4" s="1"/>
  <c r="Q124" i="3"/>
  <c r="U102" i="3"/>
  <c r="AE102" i="4"/>
  <c r="U58" i="3"/>
  <c r="AE58" i="4" s="1"/>
  <c r="L69" i="5"/>
  <c r="H104" i="5"/>
  <c r="L104" i="5"/>
  <c r="Q130" i="3"/>
  <c r="S82" i="3"/>
  <c r="L138" i="3"/>
  <c r="J138" i="4"/>
  <c r="N138" i="4"/>
  <c r="V22" i="6"/>
  <c r="X22" i="5" s="1"/>
  <c r="P22" i="5"/>
  <c r="X96" i="5"/>
  <c r="Q22" i="3"/>
  <c r="P32" i="5"/>
  <c r="Q12" i="3"/>
  <c r="T22" i="5"/>
  <c r="Q114" i="3" l="1"/>
  <c r="W69" i="3"/>
  <c r="Q46" i="3"/>
  <c r="AA35" i="3"/>
  <c r="W103" i="4"/>
  <c r="S68" i="3"/>
  <c r="U68" i="3"/>
  <c r="AE68" i="4" s="1"/>
  <c r="U22" i="3"/>
  <c r="AE22" i="4" s="1"/>
  <c r="S22" i="3"/>
  <c r="W69" i="4"/>
  <c r="S35" i="4"/>
  <c r="X65" i="5"/>
  <c r="S61" i="3"/>
  <c r="U61" i="3"/>
  <c r="AE61" i="4" s="1"/>
  <c r="Q131" i="3"/>
  <c r="Q23" i="3"/>
  <c r="Q35" i="3" s="1"/>
  <c r="T31" i="5"/>
  <c r="X31" i="5"/>
  <c r="S101" i="3"/>
  <c r="Q103" i="4"/>
  <c r="S80" i="3"/>
  <c r="U80" i="3"/>
  <c r="AE80" i="4" s="1"/>
  <c r="Q56" i="3"/>
  <c r="Q33" i="3"/>
  <c r="X48" i="5"/>
  <c r="X69" i="5" s="1"/>
  <c r="T48" i="5"/>
  <c r="X28" i="6"/>
  <c r="P28" i="5"/>
  <c r="T21" i="5"/>
  <c r="X21" i="5"/>
  <c r="X80" i="5"/>
  <c r="T80" i="5"/>
  <c r="P55" i="5"/>
  <c r="Y69" i="4"/>
  <c r="Y138" i="4" s="1"/>
  <c r="S97" i="3"/>
  <c r="U97" i="3"/>
  <c r="AE97" i="4" s="1"/>
  <c r="U95" i="3"/>
  <c r="AE95" i="4" s="1"/>
  <c r="Y137" i="4"/>
  <c r="R69" i="6"/>
  <c r="X69" i="6" s="1"/>
  <c r="X104" i="6" s="1"/>
  <c r="U135" i="3"/>
  <c r="AE135" i="4" s="1"/>
  <c r="Y117" i="4"/>
  <c r="Y117" i="3" s="1"/>
  <c r="Q117" i="3" s="1"/>
  <c r="S137" i="4"/>
  <c r="Q96" i="3"/>
  <c r="Q54" i="3"/>
  <c r="Q31" i="3"/>
  <c r="Q29" i="3"/>
  <c r="P64" i="5"/>
  <c r="X64" i="6"/>
  <c r="U47" i="3"/>
  <c r="AE47" i="4" s="1"/>
  <c r="S47" i="3"/>
  <c r="U98" i="3"/>
  <c r="AE98" i="4" s="1"/>
  <c r="S98" i="3"/>
  <c r="V35" i="6"/>
  <c r="V104" i="6" s="1"/>
  <c r="T59" i="5"/>
  <c r="K104" i="6"/>
  <c r="Q26" i="3"/>
  <c r="U90" i="3"/>
  <c r="AE90" i="4" s="1"/>
  <c r="Q49" i="3"/>
  <c r="X17" i="5"/>
  <c r="T17" i="5"/>
  <c r="T33" i="5"/>
  <c r="Z33" i="5"/>
  <c r="Q80" i="3"/>
  <c r="Q103" i="3" s="1"/>
  <c r="W35" i="3"/>
  <c r="W115" i="3"/>
  <c r="W137" i="4"/>
  <c r="Q102" i="3"/>
  <c r="Q57" i="3"/>
  <c r="Q34" i="3"/>
  <c r="T53" i="5"/>
  <c r="T19" i="5"/>
  <c r="Z19" i="5"/>
  <c r="S84" i="3"/>
  <c r="U84" i="3"/>
  <c r="AE84" i="4" s="1"/>
  <c r="Y103" i="4"/>
  <c r="N103" i="3"/>
  <c r="AA103" i="3" s="1"/>
  <c r="U94" i="3"/>
  <c r="AE94" i="4" s="1"/>
  <c r="S94" i="3"/>
  <c r="W35" i="4"/>
  <c r="X32" i="5"/>
  <c r="T32" i="5"/>
  <c r="N137" i="3"/>
  <c r="AA137" i="3" s="1"/>
  <c r="S118" i="3"/>
  <c r="U118" i="3"/>
  <c r="AE118" i="4" s="1"/>
  <c r="Q47" i="3"/>
  <c r="P26" i="5"/>
  <c r="X26" i="6"/>
  <c r="S69" i="4"/>
  <c r="S32" i="3"/>
  <c r="T52" i="5"/>
  <c r="S48" i="3"/>
  <c r="U48" i="3"/>
  <c r="AE48" i="4" s="1"/>
  <c r="X62" i="5"/>
  <c r="T62" i="5"/>
  <c r="N69" i="3"/>
  <c r="AA69" i="3" s="1"/>
  <c r="U62" i="3"/>
  <c r="AE62" i="4" s="1"/>
  <c r="S62" i="3"/>
  <c r="V15" i="6"/>
  <c r="P15" i="5"/>
  <c r="T12" i="5"/>
  <c r="Z12" i="5"/>
  <c r="T55" i="5"/>
  <c r="Z55" i="5"/>
  <c r="S103" i="4"/>
  <c r="Q69" i="4"/>
  <c r="Q138" i="4" s="1"/>
  <c r="P14" i="5"/>
  <c r="P63" i="5"/>
  <c r="V24" i="6"/>
  <c r="U114" i="3"/>
  <c r="AE114" i="4" s="1"/>
  <c r="P53" i="5"/>
  <c r="U19" i="3"/>
  <c r="AE19" i="4" s="1"/>
  <c r="X93" i="5"/>
  <c r="Z69" i="5" l="1"/>
  <c r="Z28" i="5"/>
  <c r="T28" i="5"/>
  <c r="S138" i="4"/>
  <c r="Q69" i="3"/>
  <c r="N138" i="3"/>
  <c r="X7" i="4"/>
  <c r="X41" i="4" s="1"/>
  <c r="X75" i="4" s="1"/>
  <c r="X109" i="4" s="1"/>
  <c r="W104" i="3"/>
  <c r="A70" i="4"/>
  <c r="Z71" i="3"/>
  <c r="W36" i="4"/>
  <c r="L104" i="3"/>
  <c r="V7" i="8"/>
  <c r="V41" i="8" s="1"/>
  <c r="S70" i="4"/>
  <c r="J70" i="4"/>
  <c r="V7" i="7"/>
  <c r="V45" i="7" s="1"/>
  <c r="Z37" i="3"/>
  <c r="L36" i="4"/>
  <c r="N70" i="3"/>
  <c r="AQ7" i="9"/>
  <c r="Y36" i="4"/>
  <c r="J104" i="4"/>
  <c r="A138" i="4"/>
  <c r="N70" i="4"/>
  <c r="Y70" i="3"/>
  <c r="A104" i="4"/>
  <c r="Q70" i="3"/>
  <c r="AH7" i="2"/>
  <c r="J36" i="4"/>
  <c r="W104" i="4"/>
  <c r="A36" i="3"/>
  <c r="L70" i="3"/>
  <c r="A36" i="4"/>
  <c r="Z71" i="4"/>
  <c r="J70" i="3"/>
  <c r="S36" i="4"/>
  <c r="Z105" i="3"/>
  <c r="W70" i="4"/>
  <c r="Z139" i="3"/>
  <c r="AP7" i="9"/>
  <c r="N104" i="3"/>
  <c r="Y104" i="4"/>
  <c r="Z105" i="4"/>
  <c r="J104" i="3"/>
  <c r="S104" i="4"/>
  <c r="Y104" i="3"/>
  <c r="L36" i="3"/>
  <c r="A138" i="3"/>
  <c r="N36" i="3"/>
  <c r="J36" i="3"/>
  <c r="Z37" i="4"/>
  <c r="W7" i="6"/>
  <c r="W41" i="6" s="1"/>
  <c r="W75" i="6" s="1"/>
  <c r="A104" i="3"/>
  <c r="L104" i="4"/>
  <c r="Y70" i="4"/>
  <c r="Z139" i="4"/>
  <c r="A70" i="3"/>
  <c r="W70" i="3"/>
  <c r="N104" i="4"/>
  <c r="L70" i="4"/>
  <c r="Q70" i="4"/>
  <c r="Q36" i="3"/>
  <c r="Q36" i="4"/>
  <c r="Q104" i="3"/>
  <c r="Q104" i="4"/>
  <c r="W36" i="3"/>
  <c r="N36" i="4"/>
  <c r="Y7" i="5"/>
  <c r="Y41" i="5" s="1"/>
  <c r="Y75" i="5" s="1"/>
  <c r="Y36" i="3"/>
  <c r="W138" i="3"/>
  <c r="V16" i="2" s="1"/>
  <c r="T15" i="5"/>
  <c r="X15" i="5"/>
  <c r="X35" i="5" s="1"/>
  <c r="X104" i="5" s="1"/>
  <c r="V17" i="2" s="1"/>
  <c r="Z64" i="5"/>
  <c r="T64" i="5"/>
  <c r="W138" i="4"/>
  <c r="Z26" i="5"/>
  <c r="T26" i="5"/>
  <c r="X24" i="5"/>
  <c r="T24" i="5"/>
  <c r="R104" i="6"/>
  <c r="X103" i="5"/>
  <c r="Z35" i="5"/>
  <c r="Q115" i="3"/>
  <c r="Q137" i="3" s="1"/>
  <c r="W137" i="3"/>
  <c r="Y137" i="3"/>
  <c r="Y138" i="3" s="1"/>
  <c r="AA16" i="2" s="1"/>
  <c r="Q138" i="3" l="1"/>
  <c r="Z104" i="5"/>
  <c r="AA17" i="2" s="1"/>
  <c r="AF17" i="2" s="1"/>
  <c r="V26" i="2"/>
  <c r="AF16" i="2"/>
  <c r="V21" i="2"/>
  <c r="AA75" i="5"/>
  <c r="Y75" i="6"/>
  <c r="Y45" i="7"/>
  <c r="AV7" i="9"/>
  <c r="Z41" i="3"/>
  <c r="X7" i="8"/>
  <c r="Y41" i="6"/>
  <c r="Z75" i="3"/>
  <c r="X41" i="8"/>
  <c r="Z41" i="4"/>
  <c r="AT7" i="9"/>
  <c r="AA41" i="5"/>
  <c r="AA7" i="5"/>
  <c r="Z109" i="4"/>
  <c r="Z109" i="3"/>
  <c r="Z75" i="4"/>
  <c r="Y7" i="6"/>
  <c r="Y7" i="7"/>
  <c r="Z7" i="4"/>
  <c r="Z7" i="3"/>
  <c r="AA21" i="2"/>
  <c r="AA35" i="2" s="1"/>
  <c r="N22" i="2" l="1"/>
  <c r="AF21" i="2"/>
  <c r="AF26" i="2"/>
  <c r="AF30" i="2" s="1"/>
  <c r="V30" i="2"/>
  <c r="V35" i="2"/>
  <c r="AF35" i="2" s="1"/>
</calcChain>
</file>

<file path=xl/sharedStrings.xml><?xml version="1.0" encoding="utf-8"?>
<sst xmlns="http://schemas.openxmlformats.org/spreadsheetml/2006/main" count="848" uniqueCount="264">
  <si>
    <t>The detail required on the schedule of values of the Contractor Payment Request is to allow for easy confirmation of the status of each item of Work. For example, a multi-story building should include a “per floor” item for finish Work by the general Contractor such as metal studs, drywall and paint; or a large single story building may be broken down “by wing” and the same metal studs, drywall and paint. Mechanical and electrical Contractors will include separate line items for all major pieces of equipment and group small equipment items by type. These trades are requested to follow the “per floor” or “per wing” approach for rough in, wiring, and device hookup, or for piping and hookup. The line items for labor and material shall accurately reflect the cost for each item; separate items are not to be shown for overhead or profit, but should be included in the totals for labor and materials.</t>
  </si>
  <si>
    <t>The Contractor shall request payment for Change Orders which have been approved and for which Work was performed during the time covered by the payment request.</t>
  </si>
  <si>
    <t>In order to request final payment, the payment request must include the following: required payroll reports, a Certification of Contract Completion evidencing that all Project record document submittals are satisfactory and an Affidavit of Contractor to certify compliance with prevailing wage and payment to Subcontractors and Material Suppliers.</t>
  </si>
  <si>
    <t>Project Information</t>
  </si>
  <si>
    <t>For the period</t>
  </si>
  <si>
    <t>from</t>
  </si>
  <si>
    <t>to</t>
  </si>
  <si>
    <t>Contractor Certification</t>
  </si>
  <si>
    <t>Authorized signature</t>
  </si>
  <si>
    <t>Date</t>
  </si>
  <si>
    <t>Work Progress Certification</t>
  </si>
  <si>
    <t>Completed to date</t>
  </si>
  <si>
    <t>Stored Materials</t>
  </si>
  <si>
    <t>Withheld Amounts</t>
  </si>
  <si>
    <t xml:space="preserve">Total Requested this </t>
  </si>
  <si>
    <t>Original Contract Amount</t>
  </si>
  <si>
    <t>Change Order Amount</t>
  </si>
  <si>
    <t>Lien(s)</t>
  </si>
  <si>
    <t>Retainage Amount</t>
  </si>
  <si>
    <t>Liquidated Damages</t>
  </si>
  <si>
    <t>Other</t>
  </si>
  <si>
    <t>Request No.</t>
  </si>
  <si>
    <t xml:space="preserve">of </t>
  </si>
  <si>
    <t>Sheet</t>
  </si>
  <si>
    <t>Item</t>
  </si>
  <si>
    <t>Description</t>
  </si>
  <si>
    <t>Material</t>
  </si>
  <si>
    <t>Total this Sheet</t>
  </si>
  <si>
    <t>Grand Total (Final Sheet Only)</t>
  </si>
  <si>
    <t>a.</t>
  </si>
  <si>
    <t>Supplier</t>
  </si>
  <si>
    <t>Previous</t>
  </si>
  <si>
    <t>New Materials</t>
  </si>
  <si>
    <t>Stored (Add)</t>
  </si>
  <si>
    <t>Mat. Installed this</t>
  </si>
  <si>
    <t>Period (Deduct)</t>
  </si>
  <si>
    <t>Partial Payment Details</t>
  </si>
  <si>
    <t>A - Summary</t>
  </si>
  <si>
    <t>Project Name</t>
  </si>
  <si>
    <t>Original Application</t>
  </si>
  <si>
    <t>Current Period</t>
  </si>
  <si>
    <t>Previous Payments (C)</t>
  </si>
  <si>
    <t xml:space="preserve">On </t>
  </si>
  <si>
    <t>Off</t>
  </si>
  <si>
    <t>List all Subcontractors</t>
  </si>
  <si>
    <t>Total This Sheet</t>
  </si>
  <si>
    <t>of</t>
  </si>
  <si>
    <t>Contractor Name and Address</t>
  </si>
  <si>
    <t>Type of Contract</t>
  </si>
  <si>
    <r>
      <t>Application</t>
    </r>
    <r>
      <rPr>
        <b/>
        <sz val="8"/>
        <rFont val="Arial"/>
        <family val="2"/>
      </rPr>
      <t xml:space="preserve"> (A - B - C)</t>
    </r>
  </si>
  <si>
    <t>b.</t>
  </si>
  <si>
    <t>c.</t>
  </si>
  <si>
    <t>d.</t>
  </si>
  <si>
    <t>e.</t>
  </si>
  <si>
    <t>f.</t>
  </si>
  <si>
    <t>g.</t>
  </si>
  <si>
    <t>h.</t>
  </si>
  <si>
    <t>i.</t>
  </si>
  <si>
    <t>j.</t>
  </si>
  <si>
    <t>Date Approved</t>
  </si>
  <si>
    <t>CO No.</t>
  </si>
  <si>
    <t>Stored Amount</t>
  </si>
  <si>
    <t>Subtotal - Earned (A)</t>
  </si>
  <si>
    <t>Subtotal - Withheld  (B)</t>
  </si>
  <si>
    <t>Contractor Name</t>
  </si>
  <si>
    <t>Each firm signing below certifies that, based upon its on-site observations, the payment requested to date is a fair and reasonable request for the Work provided to date.</t>
  </si>
  <si>
    <t>General Conditions</t>
  </si>
  <si>
    <t>Mobilization</t>
  </si>
  <si>
    <t>Close-out Items</t>
  </si>
  <si>
    <t>Contractor certifies the Original Application values in this Payment Request have not changed from the values first approved, all information in this Payment Request is true and accurate, all payments received to date have been used by the Contractor to discharge, in full, the obligations incurred and provided during the periods for which payment was made, and the Contractor has, to the best of its knowledge, completed the Work to date in accordance within the terms and conditions of the contract, including payment of the applicable Prevailing Wage rates.</t>
  </si>
  <si>
    <t>Project Location</t>
  </si>
  <si>
    <t>Allowance: Sched. Consultant</t>
  </si>
  <si>
    <t>Labor $</t>
  </si>
  <si>
    <t>Total $</t>
  </si>
  <si>
    <t>Materials $</t>
  </si>
  <si>
    <t>Invoice</t>
  </si>
  <si>
    <t>No.</t>
  </si>
  <si>
    <t xml:space="preserve">      Summary</t>
  </si>
  <si>
    <t xml:space="preserve">      Details</t>
  </si>
  <si>
    <t>Previous 
Total $</t>
  </si>
  <si>
    <t>Labor to 
Date $</t>
  </si>
  <si>
    <t>Material to 
Date $</t>
  </si>
  <si>
    <t>Previous 
Labor $</t>
  </si>
  <si>
    <t>Previous 
Material $</t>
  </si>
  <si>
    <t>Material this
Period $</t>
  </si>
  <si>
    <t>Labor this
Period $</t>
  </si>
  <si>
    <t>Original 
Labor $</t>
  </si>
  <si>
    <t>Original
Material $</t>
  </si>
  <si>
    <t>Original
Total $</t>
  </si>
  <si>
    <t>Completed to
Date $</t>
  </si>
  <si>
    <t>% this
Period</t>
  </si>
  <si>
    <t>% to
Date</t>
  </si>
  <si>
    <t>Labor to
Date $</t>
  </si>
  <si>
    <t>Material to
Date $</t>
  </si>
  <si>
    <t>Change Order 
Labor $</t>
  </si>
  <si>
    <t>Change Order 
Material $</t>
  </si>
  <si>
    <t>Change Order
Total $</t>
  </si>
  <si>
    <t>Previous 
CO Labor $</t>
  </si>
  <si>
    <t>Previous 
CO Material $</t>
  </si>
  <si>
    <t>Previous 
CO Total $</t>
  </si>
  <si>
    <t>CO Labor this
Period $</t>
  </si>
  <si>
    <t>CO Material this
Period $</t>
  </si>
  <si>
    <t>CO Labor to 
Date $</t>
  </si>
  <si>
    <t>CO Material to 
Date $</t>
  </si>
  <si>
    <t>CO
No.</t>
  </si>
  <si>
    <t>F - Stored Materials</t>
  </si>
  <si>
    <t>E - Change Order</t>
  </si>
  <si>
    <t>Previous Applications to Date</t>
  </si>
  <si>
    <t>Change Order Info</t>
  </si>
  <si>
    <t>Current Material</t>
  </si>
  <si>
    <t>Project Name &amp; Location</t>
  </si>
  <si>
    <t>Hidden</t>
  </si>
  <si>
    <t>Utilized This Pay Period</t>
  </si>
  <si>
    <t>Payments Allowed @ 92%</t>
  </si>
  <si>
    <t>Local No.</t>
  </si>
  <si>
    <t>Stored</t>
  </si>
  <si>
    <t>Percent Complete</t>
  </si>
  <si>
    <t>B - Schedule of Values</t>
  </si>
  <si>
    <t>C - Schedule of Values</t>
  </si>
  <si>
    <t>Payrolls Attached</t>
  </si>
  <si>
    <t>Legend</t>
  </si>
  <si>
    <t>Yellow</t>
  </si>
  <si>
    <t>Turquoise</t>
  </si>
  <si>
    <t>Light Turquoise</t>
  </si>
  <si>
    <t>Pale Blue</t>
  </si>
  <si>
    <t>Lavender</t>
  </si>
  <si>
    <t>Red</t>
  </si>
  <si>
    <t>Labor Percent</t>
  </si>
  <si>
    <t>Material Percent</t>
  </si>
  <si>
    <t>Optional Calculation</t>
  </si>
  <si>
    <t>% To Date</t>
  </si>
  <si>
    <t>Tan</t>
  </si>
  <si>
    <t>Owner Approvals</t>
  </si>
  <si>
    <t>Yes</t>
  </si>
  <si>
    <t>No</t>
  </si>
  <si>
    <t>Page Count</t>
  </si>
  <si>
    <t>General Instructions for Contractor Payment Request</t>
  </si>
  <si>
    <t>Cell Colors as Used on Forms</t>
  </si>
  <si>
    <t>Step By Step Instructions</t>
  </si>
  <si>
    <t>Initial Schedule of Values</t>
  </si>
  <si>
    <t>Payment Request</t>
  </si>
  <si>
    <t>1. Contractor Payment Requests are normally submitted on a monthly basis</t>
  </si>
  <si>
    <t>2. Enter Request No. and dates from and to on Section A – Summary</t>
  </si>
  <si>
    <t>Apprent. Agree. Submited</t>
  </si>
  <si>
    <t>D - Change Order</t>
  </si>
  <si>
    <t>Optional Calculation for current period</t>
  </si>
  <si>
    <t xml:space="preserve"> Normal entry information</t>
  </si>
  <si>
    <t xml:space="preserve"> Information entered under special circumstances</t>
  </si>
  <si>
    <t xml:space="preserve"> Information to copy from</t>
  </si>
  <si>
    <t xml:space="preserve"> Information to copy to</t>
  </si>
  <si>
    <t xml:space="preserve"> Check appropriate box</t>
  </si>
  <si>
    <t xml:space="preserve"> Optional Area For Calculation</t>
  </si>
  <si>
    <t>Pay. Sched. Submitted</t>
  </si>
  <si>
    <t>Line</t>
  </si>
  <si>
    <t>Ref.</t>
  </si>
  <si>
    <t>H - EDGE</t>
  </si>
  <si>
    <t>Name</t>
  </si>
  <si>
    <t>Tax ID</t>
  </si>
  <si>
    <t>Reference</t>
  </si>
  <si>
    <t>Start</t>
  </si>
  <si>
    <t>End</t>
  </si>
  <si>
    <t>Actual</t>
  </si>
  <si>
    <t>EDGE</t>
  </si>
  <si>
    <t>Section</t>
  </si>
  <si>
    <t>k.</t>
  </si>
  <si>
    <t>l.</t>
  </si>
  <si>
    <t>Projected</t>
  </si>
  <si>
    <t>Award</t>
  </si>
  <si>
    <t>Active</t>
  </si>
  <si>
    <t>Complete</t>
  </si>
  <si>
    <t>Void</t>
  </si>
  <si>
    <t>Status</t>
  </si>
  <si>
    <t>Insurance</t>
  </si>
  <si>
    <t>Bond</t>
  </si>
  <si>
    <t>Project Coordination</t>
  </si>
  <si>
    <t>Allowance: Project Identification</t>
  </si>
  <si>
    <t>a</t>
  </si>
  <si>
    <t>b</t>
  </si>
  <si>
    <t>c</t>
  </si>
  <si>
    <t>d</t>
  </si>
  <si>
    <t>e</t>
  </si>
  <si>
    <t>f</t>
  </si>
  <si>
    <t>g</t>
  </si>
  <si>
    <t>h</t>
  </si>
  <si>
    <t>i</t>
  </si>
  <si>
    <t>A</t>
  </si>
  <si>
    <t>B</t>
  </si>
  <si>
    <t>C</t>
  </si>
  <si>
    <t>D</t>
  </si>
  <si>
    <t>E</t>
  </si>
  <si>
    <t>F</t>
  </si>
  <si>
    <t>G</t>
  </si>
  <si>
    <t>H</t>
  </si>
  <si>
    <t>I</t>
  </si>
  <si>
    <t>J</t>
  </si>
  <si>
    <t>K</t>
  </si>
  <si>
    <t>L</t>
  </si>
  <si>
    <t>M</t>
  </si>
  <si>
    <t>N</t>
  </si>
  <si>
    <t>O</t>
  </si>
  <si>
    <t>P</t>
  </si>
  <si>
    <t>Q</t>
  </si>
  <si>
    <t>R</t>
  </si>
  <si>
    <t>S</t>
  </si>
  <si>
    <t>T</t>
  </si>
  <si>
    <t>U</t>
  </si>
  <si>
    <t>V</t>
  </si>
  <si>
    <t>W</t>
  </si>
  <si>
    <t>X</t>
  </si>
  <si>
    <t>Y</t>
  </si>
  <si>
    <t>Z</t>
  </si>
  <si>
    <t>00 61 00</t>
  </si>
  <si>
    <t>00 62 16</t>
  </si>
  <si>
    <t>00 72 00</t>
  </si>
  <si>
    <t>01 31 13</t>
  </si>
  <si>
    <t>01 7 113</t>
  </si>
  <si>
    <t>01 77 00</t>
  </si>
  <si>
    <t>01 21 00.01</t>
  </si>
  <si>
    <t>01 21 00.02</t>
  </si>
  <si>
    <t>Escrow funds remain on account with the escrow agent until the final, 100 percent payment is requested, a Contract Completion Certificate is issued and a signed Affidavit of Contractor has been received. At that time, escrow and earned interest are released and forwarded to the Contractor. An early release of escrow may be allowed if Change Orders are issued late in the Contract and the Contractor has completed 100 percent of the base Contract Work.</t>
  </si>
  <si>
    <t>4. Go to Section D - Change Order Summary. Enter all Change Orders that have been approved since the last payment request that was submitted in columns a through f (yellow area). You must separately identify EDGE vendors used.</t>
  </si>
  <si>
    <t>6. Go to Section F - Stored Materials. Enter information as required. Be sure to check each item as to whether stored on or off site.</t>
  </si>
  <si>
    <t>7. Go to Section G - Subcontractors. List ALL Subcontractors. Check whether or not each Subcontractor was used during the period covered by this request. Check whether or not payrolls are attached. Check whether or not apprenticeship agreement has been submitted. Check whether or not payrolls have been submitted for each Subcontractor. Note: You are responsible for obtaining and providing payrolls for all of the Subcontractors you use. Failure to provide payrolls for all Subcontractors used during the period of this request is a violation of your Contract.</t>
  </si>
  <si>
    <t>9. Print the Section A - Summary page. Then go to each tab (Worksheet) and print the number of pages on which you have entered data on this contract. Each Worksheet will display the number of pages on that Worksheet in the bottom right hand corner of every page. If it reads Page 1 of 5 in the bottom right you would want to print 5 pages of that Worksheet. The entire Workbook contains over 110 pages so you would not want to print all of the pages in the Workbook as many of them are unnecessary for most contracts.</t>
  </si>
  <si>
    <t>10. You should now have one copy of the entire Contractor Payment Request. Make as many copies of the payment request as the Architect/Engineer has told you that you will need to submit for this contract. Sign each copy. Attach the required payrolls to the second copy as instructed above. Submit all copies to the Architect/Engineer for approval and further processing.</t>
  </si>
  <si>
    <t xml:space="preserve">At the beginning of the Contract each Contractor is required to complete the basic information at the top of the Section A – Summary page (area in yellow except for request number and period) as well as columns a through d of Section B – Schedule of Values Summary (items 1 through 8 plus area in yellow) for as many line items as are required. Prior to entering the line items on Schedule B, the contractor should fill out Tab H - EDGE to include all EDGE subcontractors and suppliers expected to be used. The EDGE subcontractors must also be entered on Tab G - Subcontractors. Use of EDGE vendors must be identified on the Schedule of Values by entering the corresponding alpha character from column a of tab H - EDGE into column b of the Schedule of Values along with the other required data. The Schedule of Values must then be signed by the Contractor and submitted to the Architect/Engineer and the Construction Manager (if applicable) for approval. The Schedule of Values will then be forwarded to the Project Manager for final approval. The Contractor will receive a signed copy of the approved Schedule of Values. No payment requests will be processed before the Schedule of Values has been approved. </t>
  </si>
  <si>
    <t>3. Go to Section C – Schedule of Values Details. Enter amounts from previous applications in columns e and f (light turquoise). Enter amounts for current period in columns h and i. If you prefer you can move the cursor to the right, off the form and enter the percentage complete for any or all of the line items. Note: You should be able to copy the information you need to enter in columns c and d from Section B – Schedule of Values Summary columns k and l (lavender color) of the previous Contractor Payment Request. When you paste the information you will need to use "paste special and click on "values and number formats"</t>
  </si>
  <si>
    <t>5. Go to Section E - Change Order Details. Enter amounts from previous applications in columns c and d (light turquoise). Enter amounts for current period in columns f and g. If you prefer you can move the cursor to the right, off the form and enter the percentage complete for any or all of the line items. Note: You should be able to copy the information you need to enter in columns c and d from Section D – Change Order Summary columns I and j (lavender color) of the previous Contractor Payment Request. When you paste the information you will need to use "paste special and click on "values and number formats"</t>
  </si>
  <si>
    <t>Note: If you are trying to enter data into a cell and get a pop-up warning that you cannot enter into a  protected cell you are trying to enter data where you should not be. Data is NEVER entered into a cell that is white or lavender.</t>
  </si>
  <si>
    <t>Contract No.</t>
  </si>
  <si>
    <t>State of Ohio Standard Forms and Documents</t>
  </si>
  <si>
    <t>Contract Number</t>
  </si>
  <si>
    <t>All Contractors must provide evidence that an authorization agreement for automatic deposit of state warrants has been submitted to the Auditor of the State of Ohio. Use of electronic funds transfer (EFT) will normally result in payment 7 to 10 days earlier than by State warrant.</t>
  </si>
  <si>
    <t>.</t>
  </si>
  <si>
    <t>2014-MAY</t>
  </si>
  <si>
    <t>F330-02</t>
  </si>
  <si>
    <t>G  - Subcontractors</t>
  </si>
  <si>
    <t xml:space="preserve">G  - Subcontractors </t>
  </si>
  <si>
    <t>Phone</t>
  </si>
  <si>
    <t>Fax</t>
  </si>
  <si>
    <t>Email</t>
  </si>
  <si>
    <t>Local Number</t>
  </si>
  <si>
    <t>CM / Owner Agent Name &amp; Address</t>
  </si>
  <si>
    <t>Contracting Authority Approval</t>
  </si>
  <si>
    <t>A/E Name &amp; Address</t>
  </si>
  <si>
    <t>Architect/Engineer (A/E)</t>
  </si>
  <si>
    <t>CM Adviser / Owner Agent</t>
  </si>
  <si>
    <t>Please refer any questions or concerns about the forms to OFCC.</t>
  </si>
  <si>
    <t>The Contractor will submit the required number of copies of the executed payment request. Original signatures are required on all copies and are requested in blue ink. The payment request is processed by the Contracting Authority and returned to the Owner for vouchering, however, some Owners prefer to review, approve and voucher the payment request before submitting to the Contracting Authority.</t>
  </si>
  <si>
    <t>Payment to the Contractor will be processed according to Article 9 of the General Conditions. The procedure for reviewing and approving payment requests shall be established at the pre-construction meeting. On larger Projects, it is advisable to distribute a pencil copy of the payment request for preliminary review by the Architect/Engineer and the Construction Manager or Owner Agent (if applicable) one week before formal submittal.</t>
  </si>
  <si>
    <t>The Contractor Payment Request workbook was created in Microsoft Excel. There are 9 worksheet tabs that comprise the entire document. In most of the tabs there are multiple pages. Please review the entire document prior to commencing.</t>
  </si>
  <si>
    <r>
      <t xml:space="preserve">The Contractor Payment Request is to provide an accurate and detailed breakdown for the Work, in accordance with the requirements of Article 9 of the General Conditions and following the preferred titles and sequences in the version of CSI </t>
    </r>
    <r>
      <rPr>
        <i/>
        <sz val="10"/>
        <rFont val="Arial"/>
        <family val="2"/>
      </rPr>
      <t>MasterFormat</t>
    </r>
    <r>
      <rPr>
        <sz val="10"/>
        <rFont val="Arial"/>
        <family val="2"/>
      </rPr>
      <t xml:space="preserve"> used in the Specifications. The Architect/Engineer and the Construction Manager or Owner Agent (if applicable) will review the Contractor Payment Request for accuracy and completeness; no payment will be made without an approved Contractor Payment Request</t>
    </r>
  </si>
  <si>
    <t>The Contractor shall submit a certified payroll report with each payment request which includes labor, see Section 9.4.1.3 of the General Conditions. A certified payroll report is required for each week of Work reflected on the payment request. Any payment request, which does not include labor, requires a certified payroll report indicating the period covered by the payment request specifically noting that “no labor was performed during this period.” OFCC requests one copy of the certified payroll reports (for the Contractor and all Subcontractors who performed labor for requested period) be attached to the back of the second copy of the payment request to reduce the possibility that someone requiring a copy of the payment request will also take the certified payroll.</t>
  </si>
  <si>
    <t>If a Contractor is requesting payment for materials delivered on the Project site or other approved storage site, the Contractor shall complete the Materials Stored section of this application. The Contractor shall pay any travel expenses incurred by the Architect/Engineer or the Construction Manager or Owner Agent (if applicable) to visit a storage site other than the Project location.</t>
  </si>
  <si>
    <t>Retainage shall be calculated at 4% throughout the project</t>
  </si>
  <si>
    <t>Partial payments to the Contractor for labor shall be made at the rate of ninety-six (96) percent of the amount invoiced through the Contractor Pay Request. When the Contractor has achieved Substantial Completion of all Work and there is no other reason to retain funds, the retained funds shall be paid to the Contractor within 30 days after the Contractor's request, except to the extent necessary, in the Contracting Authority's sole discretion, to assure the Contractor's faithful completion of the Work including but not limited to compliance with Section 6.25.2. If the funds retained accrued interest while withheld from the Contractor, the payments of those retained funds to the Contractor will include that accrued interest.</t>
  </si>
  <si>
    <t>8. Go to Section A - Summary. Amounts completed to date have been calculated and carried forward to the summary page based upon the data you have entered. Retainage to date has also been calculated and entered. Also entered is the percentage that this Contract is now complete based upon the information entered. Enter the amounts which should be withheld for liens, Liquidated Damages or other withholdings about which you have been informed. Enter the amount of previous payments from previous pay request. At this point the form has calculated the amount due on this payment request.</t>
  </si>
  <si>
    <t>2025-OCT                                                                    Instructions, Page 1 of 3</t>
  </si>
  <si>
    <t>2025-OCT                                                               Instructions, Page 2 of 3</t>
  </si>
  <si>
    <t>2025-OCT                                                                      Instructions, Page 3 of 3</t>
  </si>
  <si>
    <t xml:space="preserve">2025-OCT  </t>
  </si>
  <si>
    <t>Instructions for Contractor Payment Request (4% Retainage)</t>
  </si>
  <si>
    <t>Contractor Payment Request (4% Retainage)</t>
  </si>
  <si>
    <t>Contractor Payment Request (4%Retainage)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</si>
</sst>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164" formatCode="&quot;$&quot;#,##0.00"/>
    <numFmt numFmtId="165" formatCode="0.00_);\(0.00\)"/>
    <numFmt numFmtId="166" formatCode="0.0%"/>
    <numFmt numFmtId="167" formatCode="mm/dd/yyyy"/>
    <numFmt numFmtId="168" formatCode="#,##0.00;[Red]\-#,##0.00"/>
    <numFmt numFmtId="169" formatCode="&quot;$&quot;#,##0.00;[Red]&quot;$&quot;\-#,##0.00"/>
  </numFmts>
  <fonts count="23" x14ac:knownFonts="1">
    <font>
      <sz val="10"/>
      <name val="Arial"/>
    </font>
    <font>
      <sz val="10"/>
      <name val="Arial"/>
    </font>
    <font>
      <u/>
      <sz val="10"/>
      <color indexed="12"/>
      <name val="Arial"/>
      <family val="2"/>
    </font>
    <font>
      <sz val="8"/>
      <name val="Arial"/>
      <family val="2"/>
    </font>
    <font>
      <sz val="9"/>
      <name val="Arial"/>
      <family val="2"/>
    </font>
    <font>
      <b/>
      <sz val="12"/>
      <name val="Arial"/>
      <family val="2"/>
    </font>
    <font>
      <sz val="10"/>
      <name val="Arial"/>
      <family val="2"/>
    </font>
    <font>
      <b/>
      <sz val="10"/>
      <name val="Arial"/>
      <family val="2"/>
    </font>
    <font>
      <b/>
      <sz val="12"/>
      <name val="Arial"/>
      <family val="2"/>
    </font>
    <font>
      <sz val="9"/>
      <name val="Arial"/>
      <family val="2"/>
    </font>
    <font>
      <b/>
      <sz val="9"/>
      <name val="Arial"/>
      <family val="2"/>
    </font>
    <font>
      <b/>
      <sz val="8"/>
      <name val="Arial"/>
      <family val="2"/>
    </font>
    <font>
      <b/>
      <sz val="18"/>
      <name val="Arial"/>
      <family val="2"/>
    </font>
    <font>
      <sz val="10"/>
      <name val="Times New Roman"/>
      <family val="1"/>
    </font>
    <font>
      <sz val="8"/>
      <name val="Arial"/>
      <family val="2"/>
    </font>
    <font>
      <b/>
      <sz val="9"/>
      <name val="Arial"/>
      <family val="2"/>
    </font>
    <font>
      <sz val="10"/>
      <color indexed="10"/>
      <name val="Arial"/>
      <family val="2"/>
    </font>
    <font>
      <i/>
      <sz val="8"/>
      <name val="Arial"/>
      <family val="2"/>
    </font>
    <font>
      <i/>
      <sz val="10"/>
      <name val="Arial"/>
      <family val="2"/>
    </font>
    <font>
      <sz val="11"/>
      <name val="Times New Roman"/>
      <family val="1"/>
    </font>
    <font>
      <b/>
      <sz val="18"/>
      <name val="Arial Narrow"/>
      <family val="2"/>
    </font>
    <font>
      <b/>
      <sz val="15"/>
      <name val="Arial"/>
      <family val="2"/>
    </font>
    <font>
      <sz val="10"/>
      <color rgb="FFFF0000"/>
      <name val="Arial"/>
      <family val="2"/>
    </font>
  </fonts>
  <fills count="13">
    <fill>
      <patternFill patternType="none"/>
    </fill>
    <fill>
      <patternFill patternType="gray125"/>
    </fill>
    <fill>
      <patternFill patternType="solid">
        <fgColor indexed="44"/>
        <bgColor indexed="64"/>
      </patternFill>
    </fill>
    <fill>
      <patternFill patternType="solid">
        <fgColor indexed="65"/>
        <bgColor indexed="64"/>
      </patternFill>
    </fill>
    <fill>
      <patternFill patternType="solid">
        <fgColor indexed="47"/>
        <bgColor indexed="64"/>
      </patternFill>
    </fill>
    <fill>
      <patternFill patternType="solid">
        <fgColor indexed="13"/>
        <bgColor indexed="64"/>
      </patternFill>
    </fill>
    <fill>
      <patternFill patternType="solid">
        <fgColor indexed="15"/>
        <bgColor indexed="64"/>
      </patternFill>
    </fill>
    <fill>
      <patternFill patternType="solid">
        <fgColor indexed="10"/>
        <bgColor indexed="64"/>
      </patternFill>
    </fill>
    <fill>
      <patternFill patternType="solid">
        <fgColor indexed="46"/>
        <bgColor indexed="64"/>
      </patternFill>
    </fill>
    <fill>
      <patternFill patternType="solid">
        <fgColor indexed="41"/>
        <bgColor indexed="64"/>
      </patternFill>
    </fill>
    <fill>
      <patternFill patternType="solid">
        <fgColor indexed="63"/>
        <bgColor indexed="64"/>
      </patternFill>
    </fill>
    <fill>
      <patternFill patternType="lightGray"/>
    </fill>
    <fill>
      <patternFill patternType="solid">
        <fgColor indexed="43"/>
        <bgColor indexed="64"/>
      </patternFill>
    </fill>
  </fills>
  <borders count="60">
    <border>
      <left/>
      <right/>
      <top/>
      <bottom/>
      <diagonal/>
    </border>
    <border>
      <left/>
      <right/>
      <top/>
      <bottom style="medium">
        <color indexed="64"/>
      </bottom>
      <diagonal/>
    </border>
    <border>
      <left/>
      <right/>
      <top style="medium">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right/>
      <top style="hair">
        <color indexed="64"/>
      </top>
      <bottom/>
      <diagonal/>
    </border>
    <border>
      <left/>
      <right/>
      <top/>
      <bottom style="double">
        <color indexed="64"/>
      </bottom>
      <diagonal/>
    </border>
    <border>
      <left/>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41">
    <xf numFmtId="0" fontId="0" fillId="0" borderId="0" xfId="0"/>
    <xf numFmtId="0" fontId="0" fillId="0" borderId="1" xfId="0" applyBorder="1"/>
    <xf numFmtId="0" fontId="4" fillId="0" borderId="0" xfId="0" applyFont="1"/>
    <xf numFmtId="0" fontId="4" fillId="0" borderId="0" xfId="0" applyFont="1" applyAlignment="1">
      <alignment horizontal="left"/>
    </xf>
    <xf numFmtId="0" fontId="6" fillId="0" borderId="0" xfId="0" applyFont="1" applyAlignment="1">
      <alignment horizontal="justify" vertical="top" wrapText="1"/>
    </xf>
    <xf numFmtId="0" fontId="4" fillId="0" borderId="0" xfId="0" applyFont="1" applyAlignment="1">
      <alignment horizontal="center"/>
    </xf>
    <xf numFmtId="0" fontId="9" fillId="0" borderId="0" xfId="0" applyFont="1"/>
    <xf numFmtId="0" fontId="5" fillId="0" borderId="1" xfId="0" applyFont="1" applyBorder="1"/>
    <xf numFmtId="0" fontId="4" fillId="0" borderId="1" xfId="0" applyFont="1" applyBorder="1"/>
    <xf numFmtId="0" fontId="0" fillId="0" borderId="0" xfId="0" applyAlignment="1">
      <alignment horizontal="center"/>
    </xf>
    <xf numFmtId="0" fontId="0" fillId="0" borderId="2" xfId="0" applyBorder="1" applyAlignment="1">
      <alignment horizontal="center"/>
    </xf>
    <xf numFmtId="0" fontId="4" fillId="0" borderId="3" xfId="0" applyFont="1" applyBorder="1" applyAlignment="1">
      <alignment horizontal="center"/>
    </xf>
    <xf numFmtId="0" fontId="9" fillId="0" borderId="0" xfId="0" applyFont="1" applyAlignment="1">
      <alignment horizontal="left"/>
    </xf>
    <xf numFmtId="0" fontId="4" fillId="0" borderId="4" xfId="0" applyFont="1" applyBorder="1" applyAlignment="1">
      <alignment horizontal="center"/>
    </xf>
    <xf numFmtId="0" fontId="4" fillId="0" borderId="5" xfId="0" applyFont="1" applyBorder="1" applyAlignment="1">
      <alignment horizontal="center"/>
    </xf>
    <xf numFmtId="0" fontId="0" fillId="0" borderId="6" xfId="0" applyBorder="1" applyAlignment="1">
      <alignment horizontal="center"/>
    </xf>
    <xf numFmtId="0" fontId="4" fillId="0" borderId="4" xfId="0" applyFont="1" applyBorder="1"/>
    <xf numFmtId="0" fontId="5" fillId="0" borderId="0" xfId="0" applyFont="1"/>
    <xf numFmtId="0" fontId="0" fillId="0" borderId="6" xfId="0" applyBorder="1"/>
    <xf numFmtId="0" fontId="8" fillId="0" borderId="0" xfId="0" applyFont="1"/>
    <xf numFmtId="0" fontId="9" fillId="0" borderId="3" xfId="0" applyFont="1" applyBorder="1" applyAlignment="1">
      <alignment horizontal="center"/>
    </xf>
    <xf numFmtId="0" fontId="9" fillId="0" borderId="0" xfId="0" applyFont="1" applyAlignment="1">
      <alignment horizontal="center"/>
    </xf>
    <xf numFmtId="44" fontId="4" fillId="0" borderId="7" xfId="0" applyNumberFormat="1" applyFont="1" applyBorder="1"/>
    <xf numFmtId="0" fontId="3" fillId="0" borderId="4" xfId="0" applyFont="1" applyBorder="1" applyAlignment="1">
      <alignment horizontal="center"/>
    </xf>
    <xf numFmtId="0" fontId="3" fillId="0" borderId="8" xfId="0" applyFont="1" applyBorder="1" applyAlignment="1">
      <alignment horizontal="center"/>
    </xf>
    <xf numFmtId="39" fontId="4" fillId="0" borderId="7" xfId="0" applyNumberFormat="1" applyFont="1" applyBorder="1" applyAlignment="1">
      <alignment horizontal="right"/>
    </xf>
    <xf numFmtId="0" fontId="0" fillId="0" borderId="7" xfId="0" applyBorder="1" applyAlignment="1">
      <alignment wrapText="1"/>
    </xf>
    <xf numFmtId="0" fontId="4" fillId="0" borderId="4" xfId="0" applyFont="1" applyBorder="1" applyAlignment="1">
      <alignment horizontal="center" wrapText="1"/>
    </xf>
    <xf numFmtId="0" fontId="1" fillId="0" borderId="0" xfId="0" applyFont="1"/>
    <xf numFmtId="0" fontId="1" fillId="0" borderId="0" xfId="0" applyFont="1" applyAlignment="1">
      <alignment horizontal="left"/>
    </xf>
    <xf numFmtId="0" fontId="4" fillId="0" borderId="9" xfId="0" applyFont="1" applyBorder="1" applyAlignment="1">
      <alignment horizontal="center"/>
    </xf>
    <xf numFmtId="39" fontId="4" fillId="0" borderId="10" xfId="0" applyNumberFormat="1" applyFont="1" applyBorder="1" applyAlignment="1">
      <alignment horizontal="right"/>
    </xf>
    <xf numFmtId="165" fontId="4" fillId="0" borderId="7" xfId="0" applyNumberFormat="1" applyFont="1" applyBorder="1"/>
    <xf numFmtId="165" fontId="0" fillId="0" borderId="0" xfId="0" applyNumberFormat="1"/>
    <xf numFmtId="0" fontId="14" fillId="0" borderId="4" xfId="0" applyFont="1" applyBorder="1" applyAlignment="1">
      <alignment horizontal="center"/>
    </xf>
    <xf numFmtId="0" fontId="14" fillId="0" borderId="8" xfId="0" applyFont="1" applyBorder="1" applyAlignment="1">
      <alignment horizontal="center"/>
    </xf>
    <xf numFmtId="0" fontId="14" fillId="0" borderId="11" xfId="0" applyFont="1" applyBorder="1" applyAlignment="1">
      <alignment horizontal="center"/>
    </xf>
    <xf numFmtId="0" fontId="13" fillId="0" borderId="1" xfId="0" applyFont="1" applyBorder="1"/>
    <xf numFmtId="165" fontId="15" fillId="0" borderId="0" xfId="0" applyNumberFormat="1" applyFont="1"/>
    <xf numFmtId="0" fontId="10" fillId="0" borderId="0" xfId="0" applyFont="1" applyAlignment="1">
      <alignment horizontal="left"/>
    </xf>
    <xf numFmtId="39" fontId="10" fillId="0" borderId="0" xfId="0" applyNumberFormat="1" applyFont="1"/>
    <xf numFmtId="39" fontId="10" fillId="0" borderId="0" xfId="0" applyNumberFormat="1" applyFont="1" applyAlignment="1">
      <alignment horizontal="right"/>
    </xf>
    <xf numFmtId="0" fontId="14" fillId="0" borderId="0" xfId="0" applyFont="1" applyAlignment="1">
      <alignment horizontal="center"/>
    </xf>
    <xf numFmtId="0" fontId="15" fillId="0" borderId="0" xfId="0" applyFont="1"/>
    <xf numFmtId="44" fontId="15" fillId="0" borderId="0" xfId="0" applyNumberFormat="1" applyFont="1" applyAlignment="1">
      <alignment horizontal="center"/>
    </xf>
    <xf numFmtId="39" fontId="15" fillId="0" borderId="0" xfId="0" applyNumberFormat="1" applyFont="1" applyAlignment="1">
      <alignment horizontal="center"/>
    </xf>
    <xf numFmtId="4" fontId="4" fillId="0" borderId="0" xfId="0" applyNumberFormat="1" applyFont="1"/>
    <xf numFmtId="0" fontId="10" fillId="0" borderId="0" xfId="0" applyFont="1" applyAlignment="1">
      <alignment horizontal="left" shrinkToFit="1"/>
    </xf>
    <xf numFmtId="165" fontId="10" fillId="0" borderId="0" xfId="0" applyNumberFormat="1" applyFont="1"/>
    <xf numFmtId="39" fontId="0" fillId="0" borderId="0" xfId="0" applyNumberFormat="1"/>
    <xf numFmtId="0" fontId="0" fillId="0" borderId="0" xfId="0" applyAlignment="1">
      <alignment horizontal="left"/>
    </xf>
    <xf numFmtId="0" fontId="17" fillId="0" borderId="0" xfId="0" applyFont="1" applyAlignment="1">
      <alignment horizontal="right"/>
    </xf>
    <xf numFmtId="44" fontId="0" fillId="0" borderId="0" xfId="0" applyNumberFormat="1"/>
    <xf numFmtId="0" fontId="0" fillId="0" borderId="4" xfId="0" applyBorder="1"/>
    <xf numFmtId="164" fontId="15" fillId="0" borderId="12" xfId="0" applyNumberFormat="1" applyFont="1" applyBorder="1"/>
    <xf numFmtId="0" fontId="0" fillId="0" borderId="9" xfId="0" applyBorder="1"/>
    <xf numFmtId="164" fontId="10" fillId="0" borderId="1" xfId="1" applyNumberFormat="1" applyFont="1" applyBorder="1" applyAlignment="1">
      <alignment horizontal="right"/>
    </xf>
    <xf numFmtId="0" fontId="4" fillId="0" borderId="13" xfId="0" applyFont="1" applyBorder="1" applyProtection="1">
      <protection locked="0"/>
    </xf>
    <xf numFmtId="0" fontId="4" fillId="0" borderId="14" xfId="0" applyFont="1" applyBorder="1" applyProtection="1">
      <protection locked="0"/>
    </xf>
    <xf numFmtId="0" fontId="4" fillId="0" borderId="15" xfId="0" applyFont="1" applyBorder="1" applyProtection="1">
      <protection locked="0"/>
    </xf>
    <xf numFmtId="7" fontId="0" fillId="0" borderId="16" xfId="0" applyNumberFormat="1" applyBorder="1"/>
    <xf numFmtId="0" fontId="4" fillId="0" borderId="16" xfId="0" applyFont="1" applyBorder="1"/>
    <xf numFmtId="7" fontId="0" fillId="0" borderId="17" xfId="0" applyNumberFormat="1" applyBorder="1"/>
    <xf numFmtId="0" fontId="4" fillId="0" borderId="18" xfId="0" applyFont="1" applyBorder="1"/>
    <xf numFmtId="7" fontId="0" fillId="0" borderId="13" xfId="0" applyNumberFormat="1" applyBorder="1"/>
    <xf numFmtId="7" fontId="0" fillId="0" borderId="18" xfId="0" applyNumberFormat="1" applyBorder="1"/>
    <xf numFmtId="0" fontId="4" fillId="0" borderId="19" xfId="0" applyFont="1" applyBorder="1"/>
    <xf numFmtId="7" fontId="0" fillId="0" borderId="14" xfId="0" applyNumberFormat="1" applyBorder="1"/>
    <xf numFmtId="7" fontId="0" fillId="0" borderId="19" xfId="0" applyNumberFormat="1" applyBorder="1"/>
    <xf numFmtId="0" fontId="0" fillId="0" borderId="13" xfId="0" applyBorder="1"/>
    <xf numFmtId="0" fontId="4" fillId="0" borderId="11" xfId="0" applyFont="1" applyBorder="1" applyAlignment="1">
      <alignment horizontal="center"/>
    </xf>
    <xf numFmtId="0" fontId="4" fillId="2" borderId="4" xfId="0" applyFont="1" applyFill="1" applyBorder="1"/>
    <xf numFmtId="0" fontId="4" fillId="2" borderId="8" xfId="0" applyFont="1" applyFill="1" applyBorder="1"/>
    <xf numFmtId="0" fontId="4" fillId="2" borderId="20" xfId="0" applyFont="1" applyFill="1" applyBorder="1"/>
    <xf numFmtId="0" fontId="4" fillId="2" borderId="21" xfId="0" applyFont="1" applyFill="1" applyBorder="1" applyProtection="1">
      <protection locked="0"/>
    </xf>
    <xf numFmtId="0" fontId="4" fillId="2" borderId="21" xfId="0" applyFont="1" applyFill="1" applyBorder="1"/>
    <xf numFmtId="0" fontId="4" fillId="2" borderId="9" xfId="0" applyFont="1" applyFill="1" applyBorder="1" applyProtection="1">
      <protection locked="0"/>
    </xf>
    <xf numFmtId="0" fontId="4" fillId="2" borderId="9" xfId="0" applyFont="1" applyFill="1" applyBorder="1"/>
    <xf numFmtId="7" fontId="0" fillId="2" borderId="9" xfId="0" applyNumberFormat="1" applyFill="1" applyBorder="1"/>
    <xf numFmtId="0" fontId="4" fillId="2" borderId="22" xfId="0" applyFont="1" applyFill="1" applyBorder="1" applyProtection="1">
      <protection locked="0"/>
    </xf>
    <xf numFmtId="7" fontId="0" fillId="2" borderId="22" xfId="0" applyNumberFormat="1" applyFill="1" applyBorder="1"/>
    <xf numFmtId="7" fontId="0" fillId="2" borderId="21" xfId="0" applyNumberFormat="1" applyFill="1" applyBorder="1"/>
    <xf numFmtId="7" fontId="0" fillId="2" borderId="23" xfId="0" applyNumberFormat="1" applyFill="1" applyBorder="1"/>
    <xf numFmtId="0" fontId="0" fillId="2" borderId="21" xfId="0" applyFill="1" applyBorder="1"/>
    <xf numFmtId="0" fontId="10" fillId="0" borderId="0" xfId="0" applyFont="1"/>
    <xf numFmtId="166" fontId="0" fillId="0" borderId="24" xfId="0" applyNumberFormat="1" applyBorder="1"/>
    <xf numFmtId="0" fontId="0" fillId="0" borderId="25" xfId="0" applyBorder="1" applyAlignment="1">
      <alignment horizontal="center" wrapText="1"/>
    </xf>
    <xf numFmtId="0" fontId="0" fillId="0" borderId="8" xfId="0" applyBorder="1" applyAlignment="1">
      <alignment horizontal="center" wrapText="1"/>
    </xf>
    <xf numFmtId="0" fontId="0" fillId="0" borderId="24" xfId="0" applyBorder="1" applyAlignment="1">
      <alignment wrapText="1"/>
    </xf>
    <xf numFmtId="166" fontId="0" fillId="0" borderId="26" xfId="0" applyNumberFormat="1" applyBorder="1"/>
    <xf numFmtId="4" fontId="4" fillId="0" borderId="7" xfId="0" applyNumberFormat="1" applyFont="1" applyBorder="1"/>
    <xf numFmtId="0" fontId="10" fillId="0" borderId="1" xfId="0" applyFont="1" applyBorder="1"/>
    <xf numFmtId="0" fontId="3" fillId="0" borderId="1" xfId="0" applyFont="1" applyBorder="1" applyAlignment="1">
      <alignment vertical="top"/>
    </xf>
    <xf numFmtId="7" fontId="10" fillId="0" borderId="1" xfId="0" applyNumberFormat="1" applyFont="1" applyBorder="1" applyAlignment="1">
      <alignment horizontal="right"/>
    </xf>
    <xf numFmtId="0" fontId="17" fillId="0" borderId="2" xfId="0" applyFont="1" applyBorder="1"/>
    <xf numFmtId="0" fontId="17" fillId="0" borderId="0" xfId="0" applyFont="1"/>
    <xf numFmtId="0" fontId="0" fillId="0" borderId="2" xfId="0" applyBorder="1"/>
    <xf numFmtId="0" fontId="0" fillId="0" borderId="7" xfId="0" applyBorder="1"/>
    <xf numFmtId="4" fontId="15" fillId="0" borderId="27" xfId="0" applyNumberFormat="1" applyFont="1" applyBorder="1"/>
    <xf numFmtId="0" fontId="0" fillId="0" borderId="4" xfId="0" applyBorder="1" applyAlignment="1">
      <alignment wrapText="1"/>
    </xf>
    <xf numFmtId="0" fontId="4" fillId="0" borderId="7" xfId="0" applyFont="1" applyBorder="1"/>
    <xf numFmtId="44" fontId="15" fillId="0" borderId="12" xfId="0" applyNumberFormat="1" applyFont="1" applyBorder="1" applyAlignment="1">
      <alignment horizontal="center"/>
    </xf>
    <xf numFmtId="7" fontId="15" fillId="0" borderId="27" xfId="0" applyNumberFormat="1" applyFont="1" applyBorder="1" applyAlignment="1">
      <alignment horizontal="right"/>
    </xf>
    <xf numFmtId="164" fontId="10" fillId="0" borderId="12" xfId="0" applyNumberFormat="1" applyFont="1" applyBorder="1"/>
    <xf numFmtId="4" fontId="10" fillId="0" borderId="27" xfId="0" applyNumberFormat="1" applyFont="1" applyBorder="1"/>
    <xf numFmtId="165" fontId="4" fillId="0" borderId="6" xfId="0" applyNumberFormat="1" applyFont="1" applyBorder="1" applyProtection="1">
      <protection locked="0"/>
    </xf>
    <xf numFmtId="165" fontId="4" fillId="0" borderId="7" xfId="0" applyNumberFormat="1" applyFont="1" applyBorder="1" applyProtection="1">
      <protection locked="0"/>
    </xf>
    <xf numFmtId="165" fontId="4" fillId="0" borderId="10" xfId="0" applyNumberFormat="1" applyFont="1" applyBorder="1" applyProtection="1">
      <protection locked="0"/>
    </xf>
    <xf numFmtId="165" fontId="4" fillId="0" borderId="4" xfId="0" applyNumberFormat="1" applyFont="1" applyBorder="1" applyProtection="1">
      <protection locked="0"/>
    </xf>
    <xf numFmtId="4" fontId="10" fillId="0" borderId="3" xfId="1" applyNumberFormat="1" applyFont="1" applyBorder="1" applyAlignment="1">
      <alignment horizontal="right"/>
    </xf>
    <xf numFmtId="4" fontId="10" fillId="0" borderId="27" xfId="1" applyNumberFormat="1" applyFont="1" applyBorder="1" applyAlignment="1">
      <alignment horizontal="right"/>
    </xf>
    <xf numFmtId="165" fontId="4" fillId="0" borderId="6" xfId="0" applyNumberFormat="1" applyFont="1" applyBorder="1"/>
    <xf numFmtId="165" fontId="4" fillId="0" borderId="10" xfId="0" applyNumberFormat="1" applyFont="1" applyBorder="1"/>
    <xf numFmtId="165" fontId="4" fillId="0" borderId="4" xfId="0" applyNumberFormat="1" applyFont="1" applyBorder="1"/>
    <xf numFmtId="0" fontId="10" fillId="3" borderId="14" xfId="0" applyFont="1" applyFill="1" applyBorder="1"/>
    <xf numFmtId="0" fontId="10" fillId="3" borderId="9" xfId="0" applyFont="1" applyFill="1" applyBorder="1"/>
    <xf numFmtId="0" fontId="10" fillId="3" borderId="19" xfId="0" applyFont="1" applyFill="1" applyBorder="1"/>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16" fillId="0" borderId="0" xfId="0" applyFont="1"/>
    <xf numFmtId="0" fontId="4" fillId="0" borderId="17" xfId="0" applyFont="1" applyBorder="1"/>
    <xf numFmtId="0" fontId="4" fillId="0" borderId="23" xfId="0" applyFont="1" applyBorder="1"/>
    <xf numFmtId="0" fontId="4" fillId="0" borderId="32" xfId="0" applyFont="1" applyBorder="1"/>
    <xf numFmtId="0" fontId="0" fillId="0" borderId="32" xfId="0" applyBorder="1"/>
    <xf numFmtId="0" fontId="3" fillId="0" borderId="0" xfId="0" applyFont="1"/>
    <xf numFmtId="166" fontId="0" fillId="4" borderId="25" xfId="0" applyNumberFormat="1" applyFill="1" applyBorder="1" applyProtection="1">
      <protection locked="0"/>
    </xf>
    <xf numFmtId="166" fontId="0" fillId="4" borderId="8" xfId="0" applyNumberFormat="1" applyFill="1" applyBorder="1" applyProtection="1">
      <protection locked="0"/>
    </xf>
    <xf numFmtId="166" fontId="0" fillId="4" borderId="33" xfId="0" applyNumberFormat="1" applyFill="1" applyBorder="1" applyProtection="1">
      <protection locked="0"/>
    </xf>
    <xf numFmtId="166" fontId="0" fillId="4" borderId="34" xfId="0" applyNumberFormat="1" applyFill="1" applyBorder="1" applyProtection="1">
      <protection locked="0"/>
    </xf>
    <xf numFmtId="0" fontId="4" fillId="0" borderId="15" xfId="0" applyFont="1" applyBorder="1"/>
    <xf numFmtId="0" fontId="4" fillId="0" borderId="22" xfId="0" applyFont="1" applyBorder="1" applyAlignment="1">
      <alignment horizontal="center"/>
    </xf>
    <xf numFmtId="0" fontId="4" fillId="0" borderId="35" xfId="0" applyFont="1" applyBorder="1"/>
    <xf numFmtId="0" fontId="4" fillId="0" borderId="36" xfId="0" applyFont="1" applyBorder="1"/>
    <xf numFmtId="0" fontId="4" fillId="0" borderId="37" xfId="0" applyFont="1" applyBorder="1"/>
    <xf numFmtId="0" fontId="4" fillId="0" borderId="38" xfId="0" applyFont="1" applyBorder="1"/>
    <xf numFmtId="0" fontId="0" fillId="0" borderId="0" xfId="0" applyProtection="1">
      <protection locked="0"/>
    </xf>
    <xf numFmtId="0" fontId="9" fillId="0" borderId="0" xfId="0" applyFont="1" applyProtection="1">
      <protection locked="0"/>
    </xf>
    <xf numFmtId="0" fontId="4" fillId="0" borderId="0" xfId="0" applyFont="1" applyProtection="1">
      <protection locked="0"/>
    </xf>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2" borderId="8" xfId="0" applyFill="1" applyBorder="1"/>
    <xf numFmtId="0" fontId="1" fillId="4" borderId="8" xfId="0" applyFont="1" applyFill="1" applyBorder="1"/>
    <xf numFmtId="49" fontId="0" fillId="0" borderId="0" xfId="0" applyNumberFormat="1"/>
    <xf numFmtId="49" fontId="0" fillId="0" borderId="1" xfId="0" applyNumberFormat="1" applyBorder="1"/>
    <xf numFmtId="49" fontId="0" fillId="0" borderId="6" xfId="0" applyNumberFormat="1" applyBorder="1" applyAlignment="1">
      <alignment horizontal="center"/>
    </xf>
    <xf numFmtId="49" fontId="4" fillId="0" borderId="4" xfId="0" applyNumberFormat="1" applyFont="1" applyBorder="1" applyAlignment="1">
      <alignment horizontal="center"/>
    </xf>
    <xf numFmtId="49" fontId="3" fillId="5" borderId="4" xfId="0" applyNumberFormat="1" applyFont="1" applyFill="1" applyBorder="1" applyAlignment="1" applyProtection="1">
      <alignment horizontal="center"/>
      <protection locked="0"/>
    </xf>
    <xf numFmtId="49" fontId="3" fillId="5" borderId="8" xfId="0" applyNumberFormat="1" applyFont="1" applyFill="1" applyBorder="1" applyAlignment="1" applyProtection="1">
      <alignment horizontal="center"/>
      <protection locked="0"/>
    </xf>
    <xf numFmtId="49" fontId="0" fillId="0" borderId="0" xfId="0" applyNumberFormat="1" applyProtection="1">
      <protection locked="0"/>
    </xf>
    <xf numFmtId="0" fontId="12" fillId="0" borderId="0" xfId="0" applyFont="1"/>
    <xf numFmtId="0" fontId="5" fillId="0" borderId="1" xfId="0" applyFont="1" applyBorder="1" applyAlignment="1">
      <alignment horizontal="left"/>
    </xf>
    <xf numFmtId="0" fontId="9" fillId="0" borderId="0" xfId="0" applyFont="1" applyAlignment="1" applyProtection="1">
      <alignment horizontal="left"/>
      <protection locked="0"/>
    </xf>
    <xf numFmtId="49" fontId="9" fillId="0" borderId="0" xfId="0" applyNumberFormat="1" applyFont="1" applyAlignment="1" applyProtection="1">
      <alignment horizontal="left"/>
      <protection locked="0"/>
    </xf>
    <xf numFmtId="0" fontId="4" fillId="0" borderId="0" xfId="0" applyFont="1" applyAlignment="1">
      <alignment shrinkToFit="1"/>
    </xf>
    <xf numFmtId="164" fontId="10" fillId="10" borderId="1" xfId="1" applyNumberFormat="1" applyFont="1" applyFill="1" applyBorder="1" applyAlignment="1">
      <alignment horizontal="right"/>
    </xf>
    <xf numFmtId="0" fontId="19" fillId="0" borderId="1" xfId="0" applyFont="1" applyBorder="1" applyAlignment="1">
      <alignment wrapText="1"/>
    </xf>
    <xf numFmtId="0" fontId="4" fillId="0" borderId="39" xfId="0" applyFont="1" applyBorder="1" applyAlignment="1">
      <alignment horizontal="center"/>
    </xf>
    <xf numFmtId="0" fontId="4" fillId="5" borderId="14" xfId="0" applyFont="1" applyFill="1" applyBorder="1" applyProtection="1">
      <protection locked="0"/>
    </xf>
    <xf numFmtId="0" fontId="4" fillId="5" borderId="15" xfId="0" applyFont="1" applyFill="1" applyBorder="1" applyProtection="1">
      <protection locked="0"/>
    </xf>
    <xf numFmtId="0" fontId="4" fillId="0" borderId="8" xfId="0" applyFont="1" applyBorder="1" applyAlignment="1">
      <alignment horizontal="center"/>
    </xf>
    <xf numFmtId="0" fontId="7" fillId="0" borderId="0" xfId="0" applyFont="1"/>
    <xf numFmtId="0" fontId="4" fillId="0" borderId="3" xfId="0" applyFont="1" applyBorder="1"/>
    <xf numFmtId="0" fontId="3" fillId="0" borderId="9" xfId="0" applyFont="1" applyBorder="1" applyAlignment="1">
      <alignment horizontal="center"/>
    </xf>
    <xf numFmtId="0" fontId="3" fillId="0" borderId="5" xfId="0" applyFont="1" applyBorder="1" applyAlignment="1">
      <alignment horizontal="center" textRotation="90"/>
    </xf>
    <xf numFmtId="0" fontId="3" fillId="0" borderId="8" xfId="0" applyFont="1" applyBorder="1" applyAlignment="1">
      <alignment horizontal="center" textRotation="90"/>
    </xf>
    <xf numFmtId="167" fontId="0" fillId="0" borderId="0" xfId="0" applyNumberFormat="1"/>
    <xf numFmtId="167" fontId="0" fillId="0" borderId="1" xfId="0" applyNumberFormat="1" applyBorder="1"/>
    <xf numFmtId="0" fontId="3" fillId="0" borderId="3" xfId="0" applyFont="1" applyBorder="1" applyAlignment="1">
      <alignment horizontal="center" textRotation="90"/>
    </xf>
    <xf numFmtId="169" fontId="0" fillId="0" borderId="0" xfId="0" applyNumberFormat="1" applyProtection="1">
      <protection locked="0"/>
    </xf>
    <xf numFmtId="0" fontId="0" fillId="0" borderId="1" xfId="0" applyBorder="1" applyAlignment="1">
      <alignment horizontal="center"/>
    </xf>
    <xf numFmtId="0" fontId="3" fillId="5" borderId="8" xfId="0" applyFont="1" applyFill="1" applyBorder="1" applyAlignment="1" applyProtection="1">
      <alignment horizontal="center"/>
      <protection locked="0"/>
    </xf>
    <xf numFmtId="0" fontId="3" fillId="5" borderId="11" xfId="0" applyFont="1" applyFill="1" applyBorder="1" applyAlignment="1" applyProtection="1">
      <alignment horizontal="center"/>
      <protection locked="0"/>
    </xf>
    <xf numFmtId="49" fontId="3" fillId="0" borderId="8" xfId="0" applyNumberFormat="1" applyFont="1" applyBorder="1" applyAlignment="1" applyProtection="1">
      <alignment horizontal="center"/>
      <protection locked="0"/>
    </xf>
    <xf numFmtId="0" fontId="6" fillId="0" borderId="40" xfId="0" applyFont="1" applyBorder="1" applyAlignment="1">
      <alignment horizontal="center"/>
    </xf>
    <xf numFmtId="0" fontId="0" fillId="0" borderId="41" xfId="0" applyBorder="1" applyAlignment="1">
      <alignment horizontal="center"/>
    </xf>
    <xf numFmtId="0" fontId="0" fillId="0" borderId="8" xfId="0" applyBorder="1" applyAlignment="1">
      <alignment horizontal="center"/>
    </xf>
    <xf numFmtId="0" fontId="6" fillId="0" borderId="0" xfId="0" applyFont="1" applyAlignment="1">
      <alignment horizontal="left"/>
    </xf>
    <xf numFmtId="0" fontId="6" fillId="0" borderId="1" xfId="0" applyFont="1" applyBorder="1" applyAlignment="1">
      <alignment horizontal="left"/>
    </xf>
    <xf numFmtId="0" fontId="3" fillId="0" borderId="0" xfId="0" applyFont="1" applyAlignment="1">
      <alignment vertical="top" wrapText="1"/>
    </xf>
    <xf numFmtId="0" fontId="6" fillId="0" borderId="0" xfId="0" applyFont="1" applyProtection="1">
      <protection locked="0"/>
    </xf>
    <xf numFmtId="166" fontId="0" fillId="4" borderId="19" xfId="0" applyNumberFormat="1" applyFill="1" applyBorder="1" applyProtection="1">
      <protection locked="0"/>
    </xf>
    <xf numFmtId="166" fontId="0" fillId="4" borderId="42" xfId="0" applyNumberFormat="1" applyFill="1" applyBorder="1" applyProtection="1">
      <protection locked="0"/>
    </xf>
    <xf numFmtId="0" fontId="4" fillId="0" borderId="2" xfId="0" applyFont="1" applyBorder="1" applyAlignment="1">
      <alignment horizontal="right" vertical="center"/>
    </xf>
    <xf numFmtId="0" fontId="4" fillId="0" borderId="0" xfId="0" applyFont="1" applyAlignment="1">
      <alignment horizontal="left" vertical="center"/>
    </xf>
    <xf numFmtId="0" fontId="4" fillId="0" borderId="2" xfId="0" applyFont="1" applyBorder="1" applyAlignment="1">
      <alignment vertical="center"/>
    </xf>
    <xf numFmtId="39" fontId="4" fillId="0" borderId="0" xfId="0" applyNumberFormat="1" applyFont="1" applyAlignment="1">
      <alignment horizontal="right" vertical="center"/>
    </xf>
    <xf numFmtId="0" fontId="4" fillId="0" borderId="0" xfId="0" applyFont="1" applyAlignment="1">
      <alignment vertical="center"/>
    </xf>
    <xf numFmtId="0" fontId="4" fillId="0" borderId="0" xfId="0" applyFont="1" applyAlignment="1">
      <alignment horizontal="right" vertical="center"/>
    </xf>
    <xf numFmtId="0" fontId="6" fillId="0" borderId="1" xfId="0" applyFont="1" applyBorder="1"/>
    <xf numFmtId="0" fontId="0" fillId="0" borderId="0" xfId="0" applyAlignment="1" applyProtection="1">
      <alignment horizontal="center"/>
      <protection locked="0"/>
    </xf>
    <xf numFmtId="0" fontId="0" fillId="0" borderId="4" xfId="0" applyBorder="1" applyAlignment="1">
      <alignment horizontal="center"/>
    </xf>
    <xf numFmtId="0" fontId="0" fillId="0" borderId="11" xfId="0" applyBorder="1" applyAlignment="1">
      <alignment horizontal="center"/>
    </xf>
    <xf numFmtId="0" fontId="4" fillId="5" borderId="8" xfId="0" applyFont="1" applyFill="1" applyBorder="1" applyAlignment="1" applyProtection="1">
      <alignment shrinkToFit="1"/>
      <protection locked="0"/>
    </xf>
    <xf numFmtId="0" fontId="22" fillId="0" borderId="0" xfId="0" applyFont="1"/>
    <xf numFmtId="0" fontId="13" fillId="0" borderId="0" xfId="0" applyFont="1" applyAlignment="1">
      <alignment horizontal="right"/>
    </xf>
    <xf numFmtId="0" fontId="21" fillId="0" borderId="0" xfId="0" applyFont="1"/>
    <xf numFmtId="0" fontId="20" fillId="0" borderId="0" xfId="0" applyFont="1"/>
    <xf numFmtId="0" fontId="13" fillId="0" borderId="1" xfId="0" applyFont="1" applyBorder="1" applyAlignment="1">
      <alignment horizontal="right"/>
    </xf>
    <xf numFmtId="0" fontId="12" fillId="0" borderId="0" xfId="0" applyFont="1" applyAlignment="1">
      <alignment horizontal="left"/>
    </xf>
    <xf numFmtId="0" fontId="14" fillId="0" borderId="0" xfId="0" applyFont="1"/>
    <xf numFmtId="0" fontId="13" fillId="0" borderId="1" xfId="0" applyFont="1" applyBorder="1" applyAlignment="1">
      <alignment horizontal="center"/>
    </xf>
    <xf numFmtId="49" fontId="0" fillId="0" borderId="2" xfId="0" applyNumberFormat="1" applyBorder="1"/>
    <xf numFmtId="0" fontId="21" fillId="0" borderId="0" xfId="0" applyFont="1"/>
    <xf numFmtId="0" fontId="5" fillId="0" borderId="1" xfId="0" applyFont="1" applyBorder="1"/>
    <xf numFmtId="0" fontId="0" fillId="0" borderId="0" xfId="0" applyAlignment="1">
      <alignment horizontal="left" vertical="center" wrapText="1" indent="1"/>
    </xf>
    <xf numFmtId="0" fontId="0" fillId="0" borderId="0" xfId="0" applyAlignment="1">
      <alignment horizontal="left" wrapText="1" indent="1"/>
    </xf>
    <xf numFmtId="0" fontId="8" fillId="0" borderId="0" xfId="0" applyFont="1" applyAlignment="1">
      <alignment horizontal="left"/>
    </xf>
    <xf numFmtId="0" fontId="6" fillId="0" borderId="0" xfId="0" applyFont="1" applyAlignment="1">
      <alignment horizontal="left" vertical="center" wrapText="1" indent="1"/>
    </xf>
    <xf numFmtId="0" fontId="6" fillId="0" borderId="0" xfId="0" applyFont="1" applyAlignment="1">
      <alignment horizontal="left" vertical="top" wrapText="1"/>
    </xf>
    <xf numFmtId="0" fontId="8" fillId="0" borderId="0" xfId="0" applyFont="1" applyAlignment="1">
      <alignment horizontal="left" vertical="center" wrapText="1"/>
    </xf>
    <xf numFmtId="0" fontId="7" fillId="0" borderId="0" xfId="0" applyFont="1" applyAlignment="1">
      <alignment horizontal="justify" vertical="top" wrapText="1"/>
    </xf>
    <xf numFmtId="0" fontId="6" fillId="0" borderId="0" xfId="0" applyFont="1" applyAlignment="1">
      <alignment horizontal="center" vertical="center" wrapText="1"/>
    </xf>
    <xf numFmtId="0" fontId="18" fillId="0" borderId="0" xfId="0" applyFont="1" applyAlignment="1">
      <alignment horizontal="left" wrapText="1" indent="1"/>
    </xf>
    <xf numFmtId="0" fontId="0" fillId="0" borderId="0" xfId="0" applyAlignment="1" applyProtection="1">
      <alignment horizontal="left" wrapText="1" indent="1"/>
      <protection locked="0"/>
    </xf>
    <xf numFmtId="0" fontId="8" fillId="0" borderId="0" xfId="0" applyFont="1" applyAlignment="1">
      <alignment wrapText="1"/>
    </xf>
    <xf numFmtId="0" fontId="7" fillId="0" borderId="0" xfId="0" applyFont="1" applyAlignment="1">
      <alignment horizontal="left" vertical="center" wrapText="1"/>
    </xf>
    <xf numFmtId="0" fontId="0" fillId="0" borderId="2" xfId="0" applyBorder="1" applyAlignment="1">
      <alignment horizontal="center"/>
    </xf>
    <xf numFmtId="0" fontId="6" fillId="0" borderId="0" xfId="0" applyFont="1" applyAlignment="1">
      <alignment wrapText="1"/>
    </xf>
    <xf numFmtId="0" fontId="4" fillId="0" borderId="3" xfId="0" applyFont="1" applyBorder="1" applyAlignment="1">
      <alignment horizontal="center"/>
    </xf>
    <xf numFmtId="39" fontId="4" fillId="0" borderId="0" xfId="0" applyNumberFormat="1" applyFont="1" applyAlignment="1">
      <alignment horizontal="right"/>
    </xf>
    <xf numFmtId="168" fontId="4" fillId="0" borderId="3" xfId="0" applyNumberFormat="1" applyFont="1" applyBorder="1" applyAlignment="1">
      <alignment horizontal="right"/>
    </xf>
    <xf numFmtId="0" fontId="3" fillId="0" borderId="43" xfId="0" applyFont="1" applyBorder="1" applyAlignment="1">
      <alignment horizontal="center"/>
    </xf>
    <xf numFmtId="0" fontId="4" fillId="0" borderId="0" xfId="0" applyFont="1"/>
    <xf numFmtId="0" fontId="3" fillId="0" borderId="43" xfId="0" applyFont="1" applyBorder="1"/>
    <xf numFmtId="0" fontId="4" fillId="0" borderId="2" xfId="0" applyFont="1" applyBorder="1"/>
    <xf numFmtId="0" fontId="1" fillId="0" borderId="3" xfId="0" applyFont="1" applyBorder="1" applyAlignment="1">
      <alignment horizontal="center"/>
    </xf>
    <xf numFmtId="0" fontId="10" fillId="0" borderId="0" xfId="0" applyFont="1"/>
    <xf numFmtId="0" fontId="3" fillId="0" borderId="0" xfId="0" applyFont="1" applyAlignment="1">
      <alignment vertical="top" wrapText="1"/>
    </xf>
    <xf numFmtId="0" fontId="0" fillId="0" borderId="3" xfId="0" applyBorder="1" applyAlignment="1">
      <alignment horizontal="center"/>
    </xf>
    <xf numFmtId="39" fontId="4" fillId="0" borderId="43" xfId="0" applyNumberFormat="1" applyFont="1" applyBorder="1" applyAlignment="1">
      <alignment horizontal="right"/>
    </xf>
    <xf numFmtId="39" fontId="0" fillId="0" borderId="0" xfId="0" applyNumberFormat="1" applyAlignment="1">
      <alignment horizontal="right"/>
    </xf>
    <xf numFmtId="0" fontId="4" fillId="0" borderId="0" xfId="0" applyFont="1" applyAlignment="1">
      <alignment horizontal="left"/>
    </xf>
    <xf numFmtId="168" fontId="4" fillId="0" borderId="9" xfId="0" applyNumberFormat="1" applyFont="1" applyBorder="1" applyAlignment="1">
      <alignment horizontal="right"/>
    </xf>
    <xf numFmtId="168" fontId="4" fillId="6" borderId="3" xfId="0" applyNumberFormat="1" applyFont="1" applyFill="1" applyBorder="1" applyAlignment="1" applyProtection="1">
      <alignment horizontal="right"/>
      <protection locked="0"/>
    </xf>
    <xf numFmtId="0" fontId="9" fillId="0" borderId="0" xfId="0" applyFont="1"/>
    <xf numFmtId="0" fontId="4" fillId="5" borderId="9" xfId="0" applyFont="1" applyFill="1" applyBorder="1" applyAlignment="1" applyProtection="1">
      <alignment horizontal="left" shrinkToFit="1"/>
      <protection locked="0"/>
    </xf>
    <xf numFmtId="0" fontId="9" fillId="5" borderId="9" xfId="0" applyFont="1" applyFill="1" applyBorder="1" applyAlignment="1" applyProtection="1">
      <alignment horizontal="left" shrinkToFit="1"/>
      <protection locked="0"/>
    </xf>
    <xf numFmtId="0" fontId="4" fillId="5" borderId="9" xfId="0" applyFont="1" applyFill="1" applyBorder="1" applyAlignment="1" applyProtection="1">
      <alignment horizontal="left"/>
      <protection locked="0"/>
    </xf>
    <xf numFmtId="0" fontId="9" fillId="5" borderId="9" xfId="0" applyFont="1" applyFill="1" applyBorder="1" applyAlignment="1" applyProtection="1">
      <alignment horizontal="left"/>
      <protection locked="0"/>
    </xf>
    <xf numFmtId="0" fontId="4" fillId="5" borderId="3" xfId="0" applyFont="1" applyFill="1" applyBorder="1" applyAlignment="1" applyProtection="1">
      <alignment horizontal="left" shrinkToFit="1"/>
      <protection locked="0"/>
    </xf>
    <xf numFmtId="0" fontId="9" fillId="5" borderId="3" xfId="0" applyFont="1" applyFill="1" applyBorder="1" applyAlignment="1" applyProtection="1">
      <alignment horizontal="left" shrinkToFit="1"/>
      <protection locked="0"/>
    </xf>
    <xf numFmtId="0" fontId="3" fillId="0" borderId="0" xfId="0" applyFont="1" applyAlignment="1">
      <alignment horizontal="left" vertical="top" wrapText="1" readingOrder="1"/>
    </xf>
    <xf numFmtId="0" fontId="13" fillId="0" borderId="1" xfId="0" applyFont="1" applyBorder="1"/>
    <xf numFmtId="0" fontId="10" fillId="0" borderId="0" xfId="0" applyFont="1" applyAlignment="1">
      <alignment horizontal="center"/>
    </xf>
    <xf numFmtId="0" fontId="0" fillId="0" borderId="2" xfId="0" applyBorder="1"/>
    <xf numFmtId="168" fontId="4" fillId="5" borderId="3" xfId="0" applyNumberFormat="1" applyFont="1" applyFill="1" applyBorder="1" applyAlignment="1" applyProtection="1">
      <alignment horizontal="right"/>
      <protection locked="0"/>
    </xf>
    <xf numFmtId="166" fontId="4" fillId="7" borderId="0" xfId="0" applyNumberFormat="1" applyFont="1" applyFill="1" applyAlignment="1">
      <alignment horizontal="center"/>
    </xf>
    <xf numFmtId="0" fontId="9" fillId="5" borderId="3" xfId="0" applyFont="1" applyFill="1" applyBorder="1" applyAlignment="1" applyProtection="1">
      <alignment horizontal="center"/>
      <protection locked="0"/>
    </xf>
    <xf numFmtId="0" fontId="9" fillId="0" borderId="9" xfId="0" applyFont="1" applyBorder="1" applyAlignment="1">
      <alignment horizontal="center"/>
    </xf>
    <xf numFmtId="0" fontId="9" fillId="0" borderId="2" xfId="0" applyFont="1" applyBorder="1"/>
    <xf numFmtId="0" fontId="8" fillId="0" borderId="1" xfId="0" applyFont="1" applyBorder="1"/>
    <xf numFmtId="0" fontId="4" fillId="5" borderId="3" xfId="0" applyFont="1" applyFill="1" applyBorder="1" applyAlignment="1" applyProtection="1">
      <alignment horizontal="left"/>
      <protection locked="0"/>
    </xf>
    <xf numFmtId="0" fontId="9" fillId="5" borderId="3" xfId="0" applyFont="1" applyFill="1" applyBorder="1" applyAlignment="1" applyProtection="1">
      <alignment horizontal="left"/>
      <protection locked="0"/>
    </xf>
    <xf numFmtId="49" fontId="4" fillId="6" borderId="9" xfId="0" applyNumberFormat="1" applyFont="1" applyFill="1" applyBorder="1" applyAlignment="1" applyProtection="1">
      <alignment horizontal="left"/>
      <protection locked="0"/>
    </xf>
    <xf numFmtId="49" fontId="9" fillId="6" borderId="9" xfId="0" applyNumberFormat="1" applyFont="1" applyFill="1" applyBorder="1" applyAlignment="1" applyProtection="1">
      <alignment horizontal="left"/>
      <protection locked="0"/>
    </xf>
    <xf numFmtId="0" fontId="9" fillId="5" borderId="19" xfId="0" applyFont="1" applyFill="1" applyBorder="1" applyAlignment="1" applyProtection="1">
      <alignment horizontal="left" shrinkToFit="1"/>
      <protection locked="0"/>
    </xf>
    <xf numFmtId="0" fontId="9" fillId="5" borderId="14" xfId="0" applyFont="1" applyFill="1" applyBorder="1" applyAlignment="1" applyProtection="1">
      <alignment horizontal="left"/>
      <protection locked="0"/>
    </xf>
    <xf numFmtId="0" fontId="4" fillId="5" borderId="0" xfId="0" applyFont="1" applyFill="1" applyProtection="1">
      <protection locked="0"/>
    </xf>
    <xf numFmtId="0" fontId="9" fillId="5" borderId="0" xfId="0" applyFont="1" applyFill="1" applyProtection="1">
      <protection locked="0"/>
    </xf>
    <xf numFmtId="0" fontId="4" fillId="5" borderId="9" xfId="0" applyFont="1" applyFill="1" applyBorder="1" applyAlignment="1" applyProtection="1">
      <alignment shrinkToFit="1"/>
      <protection locked="0"/>
    </xf>
    <xf numFmtId="0" fontId="9" fillId="5" borderId="9" xfId="0" applyFont="1" applyFill="1" applyBorder="1" applyAlignment="1" applyProtection="1">
      <alignment shrinkToFit="1"/>
      <protection locked="0"/>
    </xf>
    <xf numFmtId="0" fontId="2" fillId="5" borderId="9" xfId="2" applyFill="1" applyBorder="1" applyAlignment="1" applyProtection="1">
      <alignment shrinkToFit="1"/>
      <protection locked="0"/>
    </xf>
    <xf numFmtId="0" fontId="14" fillId="5" borderId="9" xfId="0" applyFont="1" applyFill="1" applyBorder="1" applyAlignment="1" applyProtection="1">
      <alignment shrinkToFit="1"/>
      <protection locked="0"/>
    </xf>
    <xf numFmtId="0" fontId="4" fillId="5" borderId="3" xfId="0" applyFont="1" applyFill="1" applyBorder="1" applyAlignment="1" applyProtection="1">
      <alignment shrinkToFit="1"/>
      <protection locked="0"/>
    </xf>
    <xf numFmtId="0" fontId="9" fillId="5" borderId="3" xfId="0" applyFont="1" applyFill="1" applyBorder="1" applyAlignment="1" applyProtection="1">
      <alignment shrinkToFit="1"/>
      <protection locked="0"/>
    </xf>
    <xf numFmtId="0" fontId="4" fillId="5" borderId="9" xfId="0" applyFont="1" applyFill="1" applyBorder="1" applyProtection="1">
      <protection locked="0"/>
    </xf>
    <xf numFmtId="0" fontId="9" fillId="5" borderId="9" xfId="0" applyFont="1" applyFill="1" applyBorder="1" applyProtection="1">
      <protection locked="0"/>
    </xf>
    <xf numFmtId="7" fontId="4" fillId="0" borderId="0" xfId="0" applyNumberFormat="1" applyFont="1"/>
    <xf numFmtId="167" fontId="9" fillId="5" borderId="3" xfId="0" applyNumberFormat="1" applyFont="1" applyFill="1" applyBorder="1" applyAlignment="1" applyProtection="1">
      <alignment horizontal="left"/>
      <protection locked="0"/>
    </xf>
    <xf numFmtId="39" fontId="0" fillId="0" borderId="43" xfId="0" applyNumberFormat="1" applyBorder="1" applyAlignment="1">
      <alignment horizontal="right"/>
    </xf>
    <xf numFmtId="167" fontId="9" fillId="5" borderId="9" xfId="0" applyNumberFormat="1" applyFont="1" applyFill="1" applyBorder="1" applyAlignment="1" applyProtection="1">
      <alignment horizontal="left"/>
      <protection locked="0"/>
    </xf>
    <xf numFmtId="0" fontId="4" fillId="0" borderId="1" xfId="0" applyFont="1" applyBorder="1"/>
    <xf numFmtId="0" fontId="4" fillId="0" borderId="2" xfId="0" applyFont="1" applyBorder="1" applyAlignment="1">
      <alignment horizontal="center" vertical="center"/>
    </xf>
    <xf numFmtId="14" fontId="0" fillId="0" borderId="3" xfId="0" applyNumberFormat="1" applyBorder="1" applyAlignment="1">
      <alignment horizontal="center"/>
    </xf>
    <xf numFmtId="169" fontId="10" fillId="0" borderId="44" xfId="0" applyNumberFormat="1" applyFont="1" applyBorder="1" applyAlignment="1">
      <alignment horizontal="right"/>
    </xf>
    <xf numFmtId="168" fontId="4" fillId="7" borderId="3" xfId="0" applyNumberFormat="1" applyFont="1" applyFill="1" applyBorder="1" applyAlignment="1">
      <alignment horizontal="right"/>
    </xf>
    <xf numFmtId="0" fontId="3" fillId="0" borderId="45" xfId="0" applyFont="1" applyBorder="1" applyAlignment="1">
      <alignment vertical="top"/>
    </xf>
    <xf numFmtId="0" fontId="3" fillId="0" borderId="45" xfId="0" applyFont="1" applyBorder="1" applyAlignment="1">
      <alignment horizontal="center" vertical="top"/>
    </xf>
    <xf numFmtId="39" fontId="4" fillId="0" borderId="2" xfId="0" applyNumberFormat="1" applyFont="1" applyBorder="1" applyAlignment="1">
      <alignment horizontal="center" vertical="center"/>
    </xf>
    <xf numFmtId="0" fontId="3" fillId="5" borderId="9" xfId="0" applyFont="1" applyFill="1" applyBorder="1" applyProtection="1">
      <protection locked="0"/>
    </xf>
    <xf numFmtId="0" fontId="3" fillId="5" borderId="19" xfId="0" applyFont="1" applyFill="1" applyBorder="1" applyProtection="1">
      <protection locked="0"/>
    </xf>
    <xf numFmtId="0" fontId="0" fillId="0" borderId="6" xfId="0" applyBorder="1" applyAlignment="1">
      <alignment horizontal="center"/>
    </xf>
    <xf numFmtId="0" fontId="0" fillId="0" borderId="4" xfId="0" applyBorder="1" applyAlignment="1">
      <alignment horizontal="center"/>
    </xf>
    <xf numFmtId="0" fontId="4" fillId="0" borderId="46" xfId="0" applyFont="1" applyBorder="1" applyAlignment="1">
      <alignment horizontal="center"/>
    </xf>
    <xf numFmtId="0" fontId="0" fillId="0" borderId="8" xfId="0" applyBorder="1" applyAlignment="1">
      <alignment horizontal="center"/>
    </xf>
    <xf numFmtId="0" fontId="4" fillId="0" borderId="3" xfId="0" applyFont="1" applyBorder="1" applyAlignment="1">
      <alignment shrinkToFit="1"/>
    </xf>
    <xf numFmtId="0" fontId="10" fillId="0" borderId="1" xfId="0" applyFont="1" applyBorder="1" applyAlignment="1">
      <alignment horizontal="left"/>
    </xf>
    <xf numFmtId="0" fontId="10" fillId="0" borderId="31" xfId="0" applyFont="1" applyBorder="1" applyAlignment="1">
      <alignment horizontal="left"/>
    </xf>
    <xf numFmtId="169" fontId="10" fillId="0" borderId="34" xfId="0" applyNumberFormat="1" applyFont="1" applyBorder="1"/>
    <xf numFmtId="168" fontId="4" fillId="5" borderId="8" xfId="0" applyNumberFormat="1" applyFont="1" applyFill="1" applyBorder="1" applyAlignment="1" applyProtection="1">
      <alignment horizontal="right"/>
      <protection locked="0"/>
    </xf>
    <xf numFmtId="168" fontId="4" fillId="0" borderId="8" xfId="0" applyNumberFormat="1" applyFont="1" applyBorder="1" applyAlignment="1">
      <alignment horizontal="right"/>
    </xf>
    <xf numFmtId="0" fontId="10" fillId="0" borderId="13" xfId="0" applyFont="1" applyBorder="1"/>
    <xf numFmtId="0" fontId="10" fillId="0" borderId="21" xfId="0" applyFont="1" applyBorder="1"/>
    <xf numFmtId="0" fontId="10" fillId="0" borderId="18" xfId="0" applyFont="1" applyBorder="1"/>
    <xf numFmtId="4" fontId="15" fillId="0" borderId="41" xfId="0" applyNumberFormat="1" applyFont="1" applyBorder="1"/>
    <xf numFmtId="0" fontId="4" fillId="0" borderId="4" xfId="0" applyFont="1" applyBorder="1" applyAlignment="1">
      <alignment horizontal="center" wrapText="1"/>
    </xf>
    <xf numFmtId="168" fontId="4" fillId="5" borderId="14" xfId="0" applyNumberFormat="1" applyFont="1" applyFill="1" applyBorder="1" applyAlignment="1" applyProtection="1">
      <alignment horizontal="right"/>
      <protection locked="0"/>
    </xf>
    <xf numFmtId="168" fontId="4" fillId="5" borderId="19" xfId="0" applyNumberFormat="1" applyFont="1" applyFill="1" applyBorder="1" applyAlignment="1" applyProtection="1">
      <alignment horizontal="right"/>
      <protection locked="0"/>
    </xf>
    <xf numFmtId="168" fontId="15" fillId="0" borderId="41" xfId="0" applyNumberFormat="1" applyFont="1" applyBorder="1"/>
    <xf numFmtId="168" fontId="4" fillId="0" borderId="4" xfId="0" applyNumberFormat="1" applyFont="1" applyBorder="1" applyAlignment="1">
      <alignment horizontal="right"/>
    </xf>
    <xf numFmtId="166" fontId="4" fillId="0" borderId="4" xfId="0" applyNumberFormat="1" applyFont="1" applyBorder="1" applyAlignment="1">
      <alignment horizontal="right"/>
    </xf>
    <xf numFmtId="168" fontId="4" fillId="8" borderId="8" xfId="0" applyNumberFormat="1" applyFont="1" applyFill="1" applyBorder="1" applyAlignment="1">
      <alignment horizontal="right"/>
    </xf>
    <xf numFmtId="4" fontId="15" fillId="11" borderId="36" xfId="0" applyNumberFormat="1" applyFont="1" applyFill="1" applyBorder="1" applyAlignment="1">
      <alignment horizontal="center"/>
    </xf>
    <xf numFmtId="4" fontId="15" fillId="11" borderId="28" xfId="0" applyNumberFormat="1" applyFont="1" applyFill="1" applyBorder="1" applyAlignment="1">
      <alignment horizontal="center"/>
    </xf>
    <xf numFmtId="4" fontId="15" fillId="11" borderId="29" xfId="0" applyNumberFormat="1" applyFont="1" applyFill="1" applyBorder="1" applyAlignment="1">
      <alignment horizontal="center"/>
    </xf>
    <xf numFmtId="4" fontId="15" fillId="11" borderId="38" xfId="0" applyNumberFormat="1" applyFont="1" applyFill="1" applyBorder="1" applyAlignment="1">
      <alignment horizontal="center"/>
    </xf>
    <xf numFmtId="4" fontId="15" fillId="11" borderId="1" xfId="0" applyNumberFormat="1" applyFont="1" applyFill="1" applyBorder="1" applyAlignment="1">
      <alignment horizontal="center"/>
    </xf>
    <xf numFmtId="4" fontId="15" fillId="11" borderId="31" xfId="0" applyNumberFormat="1" applyFont="1" applyFill="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4" fillId="0" borderId="4" xfId="0" applyFont="1" applyBorder="1" applyAlignment="1">
      <alignment horizontal="center"/>
    </xf>
    <xf numFmtId="39" fontId="4" fillId="0" borderId="4" xfId="0" applyNumberFormat="1" applyFont="1" applyBorder="1" applyAlignment="1">
      <alignment horizontal="right"/>
    </xf>
    <xf numFmtId="0" fontId="4" fillId="0" borderId="8" xfId="0" applyFont="1" applyBorder="1" applyAlignment="1">
      <alignment horizontal="center"/>
    </xf>
    <xf numFmtId="0" fontId="0" fillId="0" borderId="0" xfId="0"/>
    <xf numFmtId="0" fontId="9" fillId="0" borderId="9" xfId="0" applyFont="1" applyBorder="1"/>
    <xf numFmtId="0" fontId="4" fillId="0" borderId="3" xfId="0" applyFont="1" applyBorder="1" applyAlignment="1">
      <alignment horizontal="left"/>
    </xf>
    <xf numFmtId="0" fontId="4" fillId="0" borderId="49" xfId="0" applyFont="1" applyBorder="1" applyAlignment="1">
      <alignment horizontal="center"/>
    </xf>
    <xf numFmtId="0" fontId="0" fillId="0" borderId="1" xfId="0" applyBorder="1"/>
    <xf numFmtId="0" fontId="0" fillId="0" borderId="50" xfId="0" applyBorder="1" applyAlignment="1">
      <alignment horizontal="center"/>
    </xf>
    <xf numFmtId="0" fontId="4" fillId="0" borderId="9" xfId="0" applyFont="1" applyBorder="1" applyAlignment="1">
      <alignment shrinkToFit="1"/>
    </xf>
    <xf numFmtId="0" fontId="4" fillId="0" borderId="3" xfId="0" applyFont="1" applyBorder="1" applyAlignment="1">
      <alignment horizontal="left" shrinkToFit="1"/>
    </xf>
    <xf numFmtId="0" fontId="4" fillId="0" borderId="9" xfId="0" applyFont="1" applyBorder="1" applyAlignment="1">
      <alignment horizontal="left" shrinkToFit="1"/>
    </xf>
    <xf numFmtId="0" fontId="3" fillId="0" borderId="9" xfId="0" applyFont="1" applyBorder="1"/>
    <xf numFmtId="0" fontId="3" fillId="0" borderId="19" xfId="0" applyFont="1" applyBorder="1"/>
    <xf numFmtId="0" fontId="3" fillId="0" borderId="3" xfId="0" applyFont="1" applyBorder="1"/>
    <xf numFmtId="0" fontId="3" fillId="0" borderId="46" xfId="0" applyFont="1" applyBorder="1"/>
    <xf numFmtId="0" fontId="9" fillId="0" borderId="9" xfId="0" applyFont="1" applyBorder="1" applyAlignment="1">
      <alignment horizontal="left"/>
    </xf>
    <xf numFmtId="0" fontId="0" fillId="0" borderId="51" xfId="0" applyBorder="1" applyAlignment="1">
      <alignment horizontal="center" wrapText="1"/>
    </xf>
    <xf numFmtId="0" fontId="0" fillId="0" borderId="2" xfId="0" applyBorder="1" applyAlignment="1">
      <alignment horizontal="center" wrapText="1"/>
    </xf>
    <xf numFmtId="0" fontId="0" fillId="0" borderId="52" xfId="0" applyBorder="1" applyAlignment="1">
      <alignment horizontal="center" wrapText="1"/>
    </xf>
    <xf numFmtId="0" fontId="0" fillId="0" borderId="53" xfId="0" applyBorder="1" applyAlignment="1">
      <alignment horizontal="center" wrapText="1"/>
    </xf>
    <xf numFmtId="0" fontId="0" fillId="0" borderId="3" xfId="0" applyBorder="1" applyAlignment="1">
      <alignment horizontal="center" wrapText="1"/>
    </xf>
    <xf numFmtId="0" fontId="0" fillId="0" borderId="54" xfId="0" applyBorder="1" applyAlignment="1">
      <alignment horizontal="center" wrapText="1"/>
    </xf>
    <xf numFmtId="168" fontId="4" fillId="9" borderId="8" xfId="0" applyNumberFormat="1" applyFont="1" applyFill="1" applyBorder="1" applyAlignment="1" applyProtection="1">
      <alignment horizontal="right"/>
      <protection locked="0"/>
    </xf>
    <xf numFmtId="168" fontId="4" fillId="5" borderId="9" xfId="0" applyNumberFormat="1" applyFont="1" applyFill="1" applyBorder="1" applyAlignment="1" applyProtection="1">
      <alignment horizontal="right"/>
      <protection locked="0"/>
    </xf>
    <xf numFmtId="168" fontId="4" fillId="9" borderId="11" xfId="0" applyNumberFormat="1" applyFont="1" applyFill="1" applyBorder="1" applyAlignment="1" applyProtection="1">
      <alignment horizontal="right"/>
      <protection locked="0"/>
    </xf>
    <xf numFmtId="168" fontId="4" fillId="0" borderId="11" xfId="0" applyNumberFormat="1" applyFont="1" applyBorder="1" applyAlignment="1">
      <alignment horizontal="right"/>
    </xf>
    <xf numFmtId="168" fontId="9" fillId="0" borderId="11" xfId="0" applyNumberFormat="1" applyFont="1" applyBorder="1"/>
    <xf numFmtId="169" fontId="10" fillId="0" borderId="55" xfId="0" applyNumberFormat="1" applyFont="1" applyBorder="1"/>
    <xf numFmtId="169" fontId="10" fillId="0" borderId="42" xfId="0" applyNumberFormat="1" applyFont="1" applyBorder="1"/>
    <xf numFmtId="168" fontId="15" fillId="0" borderId="41" xfId="0" applyNumberFormat="1" applyFont="1" applyBorder="1" applyAlignment="1">
      <alignment horizontal="right"/>
    </xf>
    <xf numFmtId="169" fontId="10" fillId="0" borderId="45" xfId="0" applyNumberFormat="1" applyFont="1" applyBorder="1"/>
    <xf numFmtId="0" fontId="3" fillId="0" borderId="22" xfId="0" applyFont="1" applyBorder="1"/>
    <xf numFmtId="0" fontId="3" fillId="0" borderId="35" xfId="0" applyFont="1" applyBorder="1"/>
    <xf numFmtId="0" fontId="4" fillId="0" borderId="9" xfId="0" applyFont="1" applyBorder="1"/>
    <xf numFmtId="0" fontId="4" fillId="0" borderId="43" xfId="0" applyFont="1" applyBorder="1" applyAlignment="1">
      <alignment shrinkToFit="1"/>
    </xf>
    <xf numFmtId="0" fontId="6" fillId="0" borderId="1" xfId="0" applyFont="1" applyBorder="1" applyAlignment="1">
      <alignment horizontal="center"/>
    </xf>
    <xf numFmtId="0" fontId="0" fillId="0" borderId="1" xfId="0" applyBorder="1" applyAlignment="1">
      <alignment horizontal="center"/>
    </xf>
    <xf numFmtId="168" fontId="4" fillId="5" borderId="5" xfId="0" applyNumberFormat="1" applyFont="1" applyFill="1" applyBorder="1" applyAlignment="1" applyProtection="1">
      <alignment horizontal="right"/>
      <protection locked="0"/>
    </xf>
    <xf numFmtId="168" fontId="4" fillId="5" borderId="46" xfId="0" applyNumberFormat="1" applyFont="1" applyFill="1" applyBorder="1" applyAlignment="1" applyProtection="1">
      <alignment horizontal="right"/>
      <protection locked="0"/>
    </xf>
    <xf numFmtId="168" fontId="15" fillId="0" borderId="13" xfId="0" applyNumberFormat="1" applyFont="1" applyBorder="1" applyAlignment="1">
      <alignment horizontal="right"/>
    </xf>
    <xf numFmtId="168" fontId="15" fillId="0" borderId="21" xfId="0" applyNumberFormat="1" applyFont="1" applyBorder="1" applyAlignment="1">
      <alignment horizontal="right"/>
    </xf>
    <xf numFmtId="168" fontId="15" fillId="0" borderId="18" xfId="0" applyNumberFormat="1" applyFont="1" applyBorder="1" applyAlignment="1">
      <alignment horizontal="right"/>
    </xf>
    <xf numFmtId="169" fontId="10" fillId="0" borderId="55" xfId="0" applyNumberFormat="1" applyFont="1" applyBorder="1" applyAlignment="1">
      <alignment horizontal="right"/>
    </xf>
    <xf numFmtId="169" fontId="10" fillId="0" borderId="45" xfId="0" applyNumberFormat="1" applyFont="1" applyBorder="1" applyAlignment="1">
      <alignment horizontal="right"/>
    </xf>
    <xf numFmtId="169" fontId="10" fillId="0" borderId="42" xfId="0" applyNumberFormat="1" applyFont="1" applyBorder="1" applyAlignment="1">
      <alignment horizontal="right"/>
    </xf>
    <xf numFmtId="0" fontId="4" fillId="0" borderId="9" xfId="0" applyFont="1" applyBorder="1" applyAlignment="1">
      <alignment horizontal="left"/>
    </xf>
    <xf numFmtId="0" fontId="15" fillId="0" borderId="34" xfId="0" applyFont="1" applyBorder="1"/>
    <xf numFmtId="49" fontId="4" fillId="0" borderId="1" xfId="0" applyNumberFormat="1" applyFont="1" applyBorder="1" applyAlignment="1">
      <alignment horizontal="center"/>
    </xf>
    <xf numFmtId="0" fontId="4" fillId="0" borderId="3" xfId="0" applyFont="1" applyBorder="1" applyAlignment="1">
      <alignment horizontal="center" wrapText="1"/>
    </xf>
    <xf numFmtId="0" fontId="4" fillId="0" borderId="46" xfId="0" applyFont="1" applyBorder="1" applyAlignment="1">
      <alignment horizontal="center" wrapText="1"/>
    </xf>
    <xf numFmtId="0" fontId="4" fillId="0" borderId="8" xfId="0" applyFont="1" applyBorder="1" applyAlignment="1">
      <alignment horizontal="center" wrapText="1"/>
    </xf>
    <xf numFmtId="167" fontId="4" fillId="5" borderId="46" xfId="0" applyNumberFormat="1" applyFont="1" applyFill="1" applyBorder="1" applyAlignment="1" applyProtection="1">
      <alignment horizontal="center"/>
      <protection locked="0"/>
    </xf>
    <xf numFmtId="167" fontId="4" fillId="5" borderId="4" xfId="0" applyNumberFormat="1" applyFont="1" applyFill="1" applyBorder="1" applyAlignment="1" applyProtection="1">
      <alignment horizontal="center"/>
      <protection locked="0"/>
    </xf>
    <xf numFmtId="166" fontId="4" fillId="0" borderId="8" xfId="0" applyNumberFormat="1" applyFont="1" applyBorder="1" applyAlignment="1">
      <alignment horizontal="right"/>
    </xf>
    <xf numFmtId="0" fontId="0" fillId="0" borderId="8" xfId="0" applyBorder="1"/>
    <xf numFmtId="0" fontId="7" fillId="0" borderId="49" xfId="0" applyFont="1" applyBorder="1" applyAlignment="1">
      <alignment horizontal="center"/>
    </xf>
    <xf numFmtId="0" fontId="7" fillId="0" borderId="56" xfId="0" applyFont="1" applyBorder="1" applyAlignment="1">
      <alignment horizontal="center"/>
    </xf>
    <xf numFmtId="169" fontId="15" fillId="0" borderId="34" xfId="0" applyNumberFormat="1" applyFont="1" applyBorder="1" applyAlignment="1">
      <alignment horizontal="right"/>
    </xf>
    <xf numFmtId="7" fontId="15" fillId="11" borderId="36" xfId="0" applyNumberFormat="1" applyFont="1" applyFill="1" applyBorder="1" applyAlignment="1">
      <alignment horizontal="center"/>
    </xf>
    <xf numFmtId="7" fontId="15" fillId="11" borderId="28" xfId="0" applyNumberFormat="1" applyFont="1" applyFill="1" applyBorder="1" applyAlignment="1">
      <alignment horizontal="center"/>
    </xf>
    <xf numFmtId="7" fontId="15" fillId="11" borderId="29" xfId="0" applyNumberFormat="1" applyFont="1" applyFill="1" applyBorder="1" applyAlignment="1">
      <alignment horizontal="center"/>
    </xf>
    <xf numFmtId="7" fontId="15" fillId="11" borderId="38" xfId="0" applyNumberFormat="1" applyFont="1" applyFill="1" applyBorder="1" applyAlignment="1">
      <alignment horizontal="center"/>
    </xf>
    <xf numFmtId="7" fontId="15" fillId="11" borderId="1" xfId="0" applyNumberFormat="1" applyFont="1" applyFill="1" applyBorder="1" applyAlignment="1">
      <alignment horizontal="center"/>
    </xf>
    <xf numFmtId="7" fontId="15" fillId="11" borderId="31" xfId="0" applyNumberFormat="1" applyFont="1" applyFill="1" applyBorder="1" applyAlignment="1">
      <alignment horizontal="center"/>
    </xf>
    <xf numFmtId="169" fontId="10" fillId="0" borderId="34" xfId="0" applyNumberFormat="1" applyFont="1" applyBorder="1" applyAlignment="1">
      <alignment horizontal="right"/>
    </xf>
    <xf numFmtId="0" fontId="4" fillId="0" borderId="9" xfId="0" applyFont="1" applyBorder="1" applyAlignment="1">
      <alignment horizontal="center"/>
    </xf>
    <xf numFmtId="0" fontId="4" fillId="0" borderId="19" xfId="0" applyFont="1" applyBorder="1" applyAlignment="1">
      <alignment horizontal="center"/>
    </xf>
    <xf numFmtId="168" fontId="10" fillId="0" borderId="41" xfId="0" applyNumberFormat="1" applyFont="1" applyBorder="1" applyAlignment="1">
      <alignment horizontal="right"/>
    </xf>
    <xf numFmtId="0" fontId="15" fillId="0" borderId="41" xfId="0" applyFont="1" applyBorder="1"/>
    <xf numFmtId="0" fontId="4" fillId="0" borderId="14" xfId="0" applyFont="1" applyBorder="1" applyAlignment="1">
      <alignment horizontal="center"/>
    </xf>
    <xf numFmtId="0" fontId="0" fillId="0" borderId="39" xfId="0" applyBorder="1" applyAlignment="1">
      <alignment horizontal="center"/>
    </xf>
    <xf numFmtId="0" fontId="4" fillId="0" borderId="5" xfId="0" applyFont="1" applyBorder="1" applyAlignment="1">
      <alignment horizontal="center"/>
    </xf>
    <xf numFmtId="0" fontId="4" fillId="0" borderId="14" xfId="0" applyFont="1" applyBorder="1" applyAlignment="1">
      <alignment horizontal="center" wrapText="1"/>
    </xf>
    <xf numFmtId="0" fontId="4" fillId="0" borderId="9" xfId="0" applyFont="1" applyBorder="1" applyAlignment="1">
      <alignment horizontal="center" wrapText="1"/>
    </xf>
    <xf numFmtId="0" fontId="4" fillId="0" borderId="19" xfId="0" applyFont="1" applyBorder="1" applyAlignment="1">
      <alignment horizontal="center" wrapText="1"/>
    </xf>
    <xf numFmtId="167" fontId="4" fillId="5" borderId="14" xfId="0" applyNumberFormat="1" applyFont="1" applyFill="1" applyBorder="1" applyAlignment="1" applyProtection="1">
      <alignment horizontal="center"/>
      <protection locked="0"/>
    </xf>
    <xf numFmtId="167" fontId="4" fillId="5" borderId="9" xfId="0" applyNumberFormat="1" applyFont="1" applyFill="1" applyBorder="1" applyAlignment="1" applyProtection="1">
      <alignment horizontal="center"/>
      <protection locked="0"/>
    </xf>
    <xf numFmtId="167" fontId="4" fillId="5" borderId="19" xfId="0" applyNumberFormat="1" applyFont="1" applyFill="1" applyBorder="1" applyAlignment="1" applyProtection="1">
      <alignment horizontal="center"/>
      <protection locked="0"/>
    </xf>
    <xf numFmtId="168" fontId="4" fillId="0" borderId="14" xfId="0" applyNumberFormat="1" applyFont="1" applyBorder="1" applyAlignment="1">
      <alignment horizontal="right"/>
    </xf>
    <xf numFmtId="168" fontId="4" fillId="0" borderId="19" xfId="0" applyNumberFormat="1" applyFont="1" applyBorder="1" applyAlignment="1">
      <alignment horizontal="right"/>
    </xf>
    <xf numFmtId="168" fontId="4" fillId="8" borderId="14" xfId="0" applyNumberFormat="1" applyFont="1" applyFill="1" applyBorder="1" applyAlignment="1">
      <alignment horizontal="right"/>
    </xf>
    <xf numFmtId="168" fontId="4" fillId="8" borderId="19" xfId="0" applyNumberFormat="1" applyFont="1" applyFill="1" applyBorder="1" applyAlignment="1">
      <alignment horizontal="right"/>
    </xf>
    <xf numFmtId="166" fontId="4" fillId="0" borderId="14" xfId="0" applyNumberFormat="1" applyFont="1" applyBorder="1" applyAlignment="1">
      <alignment horizontal="right"/>
    </xf>
    <xf numFmtId="166" fontId="4" fillId="0" borderId="19" xfId="0" applyNumberFormat="1" applyFont="1" applyBorder="1" applyAlignment="1">
      <alignment horizontal="right"/>
    </xf>
    <xf numFmtId="167" fontId="4" fillId="5" borderId="15" xfId="0" applyNumberFormat="1" applyFont="1" applyFill="1" applyBorder="1" applyAlignment="1" applyProtection="1">
      <alignment horizontal="center"/>
      <protection locked="0"/>
    </xf>
    <xf numFmtId="167" fontId="4" fillId="5" borderId="22" xfId="0" applyNumberFormat="1" applyFont="1" applyFill="1" applyBorder="1" applyAlignment="1" applyProtection="1">
      <alignment horizontal="center"/>
      <protection locked="0"/>
    </xf>
    <xf numFmtId="167" fontId="4" fillId="5" borderId="35" xfId="0" applyNumberFormat="1" applyFont="1" applyFill="1" applyBorder="1" applyAlignment="1" applyProtection="1">
      <alignment horizontal="center"/>
      <protection locked="0"/>
    </xf>
    <xf numFmtId="168" fontId="4" fillId="5" borderId="15" xfId="0" applyNumberFormat="1" applyFont="1" applyFill="1" applyBorder="1" applyAlignment="1" applyProtection="1">
      <alignment horizontal="right"/>
      <protection locked="0"/>
    </xf>
    <xf numFmtId="168" fontId="4" fillId="5" borderId="35" xfId="0" applyNumberFormat="1" applyFont="1" applyFill="1" applyBorder="1" applyAlignment="1" applyProtection="1">
      <alignment horizontal="right"/>
      <protection locked="0"/>
    </xf>
    <xf numFmtId="168" fontId="4" fillId="0" borderId="15" xfId="0" applyNumberFormat="1" applyFont="1" applyBorder="1" applyAlignment="1">
      <alignment horizontal="right"/>
    </xf>
    <xf numFmtId="168" fontId="4" fillId="0" borderId="22" xfId="0" applyNumberFormat="1" applyFont="1" applyBorder="1" applyAlignment="1">
      <alignment horizontal="right"/>
    </xf>
    <xf numFmtId="168" fontId="4" fillId="0" borderId="35" xfId="0" applyNumberFormat="1" applyFont="1" applyBorder="1" applyAlignment="1">
      <alignment horizontal="right"/>
    </xf>
    <xf numFmtId="166" fontId="4" fillId="0" borderId="15" xfId="0" applyNumberFormat="1" applyFont="1" applyBorder="1" applyAlignment="1">
      <alignment horizontal="right"/>
    </xf>
    <xf numFmtId="166" fontId="4" fillId="0" borderId="35" xfId="0" applyNumberFormat="1" applyFont="1" applyBorder="1" applyAlignment="1">
      <alignment horizontal="right"/>
    </xf>
    <xf numFmtId="0" fontId="15" fillId="0" borderId="13" xfId="0" applyFont="1" applyBorder="1"/>
    <xf numFmtId="0" fontId="15" fillId="0" borderId="21" xfId="0" applyFont="1" applyBorder="1"/>
    <xf numFmtId="0" fontId="15" fillId="0" borderId="18" xfId="0" applyFont="1" applyBorder="1"/>
    <xf numFmtId="168" fontId="10" fillId="0" borderId="13" xfId="0" applyNumberFormat="1" applyFont="1" applyBorder="1" applyAlignment="1">
      <alignment horizontal="right"/>
    </xf>
    <xf numFmtId="168" fontId="10" fillId="0" borderId="21" xfId="0" applyNumberFormat="1" applyFont="1" applyBorder="1" applyAlignment="1">
      <alignment horizontal="right"/>
    </xf>
    <xf numFmtId="168" fontId="10" fillId="0" borderId="18" xfId="0" applyNumberFormat="1" applyFont="1" applyBorder="1" applyAlignment="1">
      <alignment horizontal="right"/>
    </xf>
    <xf numFmtId="0" fontId="5" fillId="0" borderId="0" xfId="0" applyFont="1"/>
    <xf numFmtId="2" fontId="4" fillId="0" borderId="8" xfId="0" applyNumberFormat="1" applyFont="1" applyBorder="1" applyAlignment="1">
      <alignment horizontal="center"/>
    </xf>
    <xf numFmtId="167" fontId="4" fillId="0" borderId="8" xfId="0" applyNumberFormat="1" applyFont="1" applyBorder="1" applyAlignment="1">
      <alignment horizontal="center"/>
    </xf>
    <xf numFmtId="0" fontId="10" fillId="0" borderId="5" xfId="0" applyFont="1" applyBorder="1"/>
    <xf numFmtId="0" fontId="10" fillId="0" borderId="3" xfId="0" applyFont="1" applyBorder="1"/>
    <xf numFmtId="0" fontId="10" fillId="0" borderId="46" xfId="0" applyFont="1" applyBorder="1"/>
    <xf numFmtId="0" fontId="10" fillId="0" borderId="55" xfId="0" applyFont="1" applyBorder="1" applyAlignment="1">
      <alignment horizontal="left" shrinkToFit="1"/>
    </xf>
    <xf numFmtId="0" fontId="10" fillId="0" borderId="45" xfId="0" applyFont="1" applyBorder="1" applyAlignment="1">
      <alignment horizontal="left" shrinkToFit="1"/>
    </xf>
    <xf numFmtId="0" fontId="10" fillId="0" borderId="42" xfId="0" applyFont="1" applyBorder="1" applyAlignment="1">
      <alignment horizontal="left" shrinkToFit="1"/>
    </xf>
    <xf numFmtId="0" fontId="1" fillId="0" borderId="0" xfId="0" applyFont="1"/>
    <xf numFmtId="0" fontId="1" fillId="0" borderId="43" xfId="0" applyFont="1" applyBorder="1"/>
    <xf numFmtId="0" fontId="4" fillId="0" borderId="3" xfId="0" applyFont="1" applyBorder="1"/>
    <xf numFmtId="168" fontId="10" fillId="0" borderId="41" xfId="0" applyNumberFormat="1" applyFont="1" applyBorder="1"/>
    <xf numFmtId="0" fontId="0" fillId="0" borderId="3" xfId="0" applyBorder="1"/>
    <xf numFmtId="0" fontId="4" fillId="0" borderId="1"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wrapText="1"/>
    </xf>
    <xf numFmtId="168" fontId="4" fillId="5" borderId="4" xfId="0" applyNumberFormat="1" applyFont="1" applyFill="1" applyBorder="1" applyAlignment="1" applyProtection="1">
      <alignment horizontal="right"/>
      <protection locked="0"/>
    </xf>
    <xf numFmtId="0" fontId="4" fillId="5" borderId="4" xfId="0" applyFont="1" applyFill="1" applyBorder="1" applyProtection="1">
      <protection locked="0"/>
    </xf>
    <xf numFmtId="0" fontId="5" fillId="0" borderId="1" xfId="0" applyFont="1" applyBorder="1" applyAlignment="1">
      <alignment horizontal="center"/>
    </xf>
    <xf numFmtId="168" fontId="4" fillId="9" borderId="4" xfId="0" applyNumberFormat="1" applyFont="1" applyFill="1" applyBorder="1" applyAlignment="1" applyProtection="1">
      <alignment horizontal="right"/>
      <protection locked="0"/>
    </xf>
    <xf numFmtId="49" fontId="4" fillId="5" borderId="14" xfId="0" applyNumberFormat="1" applyFont="1" applyFill="1" applyBorder="1" applyAlignment="1" applyProtection="1">
      <alignment horizontal="center" shrinkToFit="1"/>
      <protection locked="0"/>
    </xf>
    <xf numFmtId="49" fontId="4" fillId="5" borderId="9" xfId="0" applyNumberFormat="1" applyFont="1" applyFill="1" applyBorder="1" applyAlignment="1" applyProtection="1">
      <alignment horizontal="center" shrinkToFit="1"/>
      <protection locked="0"/>
    </xf>
    <xf numFmtId="49" fontId="4" fillId="5" borderId="19" xfId="0" applyNumberFormat="1" applyFont="1" applyFill="1" applyBorder="1" applyAlignment="1" applyProtection="1">
      <alignment horizontal="center" shrinkToFit="1"/>
      <protection locked="0"/>
    </xf>
    <xf numFmtId="0" fontId="10" fillId="0" borderId="14" xfId="0" applyFont="1" applyBorder="1" applyAlignment="1">
      <alignment horizontal="left"/>
    </xf>
    <xf numFmtId="0" fontId="10" fillId="0" borderId="9" xfId="0" applyFont="1" applyBorder="1" applyAlignment="1">
      <alignment horizontal="left"/>
    </xf>
    <xf numFmtId="0" fontId="10" fillId="0" borderId="19" xfId="0" applyFont="1" applyBorder="1" applyAlignment="1">
      <alignment horizontal="left"/>
    </xf>
    <xf numFmtId="169" fontId="10" fillId="0" borderId="14" xfId="1" applyNumberFormat="1" applyFont="1" applyBorder="1" applyAlignment="1">
      <alignment horizontal="right"/>
    </xf>
    <xf numFmtId="169" fontId="10" fillId="0" borderId="9" xfId="1" applyNumberFormat="1" applyFont="1" applyBorder="1" applyAlignment="1">
      <alignment horizontal="right"/>
    </xf>
    <xf numFmtId="169" fontId="10" fillId="0" borderId="19" xfId="1" applyNumberFormat="1" applyFont="1" applyBorder="1" applyAlignment="1">
      <alignment horizontal="right"/>
    </xf>
    <xf numFmtId="168" fontId="4" fillId="8" borderId="4" xfId="0" applyNumberFormat="1" applyFont="1" applyFill="1" applyBorder="1" applyAlignment="1">
      <alignment horizontal="right"/>
    </xf>
    <xf numFmtId="168" fontId="10" fillId="0" borderId="36" xfId="1" applyNumberFormat="1" applyFont="1" applyBorder="1" applyAlignment="1">
      <alignment horizontal="right"/>
    </xf>
    <xf numFmtId="168" fontId="10" fillId="0" borderId="29" xfId="1" applyNumberFormat="1" applyFont="1" applyBorder="1" applyAlignment="1">
      <alignment horizontal="right"/>
    </xf>
    <xf numFmtId="169" fontId="10" fillId="10" borderId="38" xfId="1" applyNumberFormat="1" applyFont="1" applyFill="1" applyBorder="1" applyAlignment="1">
      <alignment horizontal="right"/>
    </xf>
    <xf numFmtId="169" fontId="10" fillId="10" borderId="1" xfId="1" applyNumberFormat="1" applyFont="1" applyFill="1" applyBorder="1" applyAlignment="1">
      <alignment horizontal="right"/>
    </xf>
    <xf numFmtId="169" fontId="10" fillId="10" borderId="31" xfId="1" applyNumberFormat="1" applyFont="1" applyFill="1" applyBorder="1" applyAlignment="1">
      <alignment horizontal="right"/>
    </xf>
    <xf numFmtId="168" fontId="10" fillId="0" borderId="13" xfId="1" applyNumberFormat="1" applyFont="1" applyBorder="1" applyAlignment="1">
      <alignment horizontal="right"/>
    </xf>
    <xf numFmtId="168" fontId="10" fillId="0" borderId="21" xfId="1" applyNumberFormat="1" applyFont="1" applyBorder="1" applyAlignment="1">
      <alignment horizontal="right"/>
    </xf>
    <xf numFmtId="168" fontId="10" fillId="0" borderId="18" xfId="1" applyNumberFormat="1" applyFont="1" applyBorder="1" applyAlignment="1">
      <alignment horizontal="right"/>
    </xf>
    <xf numFmtId="169" fontId="10" fillId="0" borderId="38" xfId="1" applyNumberFormat="1" applyFont="1" applyBorder="1" applyAlignment="1">
      <alignment horizontal="right"/>
    </xf>
    <xf numFmtId="169" fontId="10" fillId="0" borderId="31" xfId="1" applyNumberFormat="1" applyFont="1" applyBorder="1" applyAlignment="1">
      <alignment horizontal="right"/>
    </xf>
    <xf numFmtId="165" fontId="4" fillId="0" borderId="6" xfId="0" applyNumberFormat="1" applyFont="1" applyBorder="1" applyAlignment="1">
      <alignment horizontal="center"/>
    </xf>
    <xf numFmtId="0" fontId="4" fillId="0" borderId="39" xfId="0" applyFont="1" applyBorder="1" applyAlignment="1">
      <alignment horizontal="center"/>
    </xf>
    <xf numFmtId="0" fontId="4" fillId="0" borderId="2" xfId="0" applyFont="1" applyBorder="1" applyAlignment="1">
      <alignment horizontal="center"/>
    </xf>
    <xf numFmtId="0" fontId="4" fillId="0" borderId="50" xfId="0" applyFont="1" applyBorder="1" applyAlignment="1">
      <alignment horizontal="center"/>
    </xf>
    <xf numFmtId="165" fontId="4" fillId="0" borderId="4" xfId="0" applyNumberFormat="1" applyFont="1" applyBorder="1" applyAlignment="1">
      <alignment horizontal="center"/>
    </xf>
    <xf numFmtId="0" fontId="10" fillId="0" borderId="38" xfId="0" applyFont="1" applyBorder="1" applyAlignment="1">
      <alignment horizontal="left"/>
    </xf>
    <xf numFmtId="0" fontId="10" fillId="0" borderId="13" xfId="0" applyFont="1" applyBorder="1" applyAlignment="1">
      <alignment horizontal="left"/>
    </xf>
    <xf numFmtId="0" fontId="10" fillId="0" borderId="21" xfId="0" applyFont="1" applyBorder="1" applyAlignment="1">
      <alignment horizontal="left"/>
    </xf>
    <xf numFmtId="0" fontId="10" fillId="0" borderId="18" xfId="0" applyFont="1" applyBorder="1" applyAlignment="1">
      <alignment horizontal="left"/>
    </xf>
    <xf numFmtId="0" fontId="4" fillId="5" borderId="14" xfId="0" applyFont="1" applyFill="1" applyBorder="1" applyAlignment="1" applyProtection="1">
      <alignment horizontal="left"/>
      <protection locked="0"/>
    </xf>
    <xf numFmtId="0" fontId="4" fillId="5" borderId="19" xfId="0" applyFont="1" applyFill="1" applyBorder="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4" fillId="5" borderId="13" xfId="0" applyFont="1" applyFill="1" applyBorder="1" applyAlignment="1" applyProtection="1">
      <alignment horizontal="left"/>
      <protection locked="0"/>
    </xf>
    <xf numFmtId="0" fontId="4" fillId="5" borderId="21" xfId="0" applyFont="1" applyFill="1" applyBorder="1" applyAlignment="1" applyProtection="1">
      <alignment horizontal="left"/>
      <protection locked="0"/>
    </xf>
    <xf numFmtId="0" fontId="4" fillId="5" borderId="18" xfId="0" applyFont="1" applyFill="1" applyBorder="1" applyAlignment="1" applyProtection="1">
      <alignment horizontal="left"/>
      <protection locked="0"/>
    </xf>
    <xf numFmtId="0" fontId="0" fillId="0" borderId="0" xfId="0" applyAlignment="1">
      <alignment horizontal="center"/>
    </xf>
    <xf numFmtId="0" fontId="0" fillId="0" borderId="13" xfId="0" applyBorder="1" applyAlignment="1">
      <alignment horizontal="center"/>
    </xf>
    <xf numFmtId="0" fontId="0" fillId="0" borderId="18" xfId="0" applyBorder="1" applyAlignment="1">
      <alignment horizontal="center"/>
    </xf>
    <xf numFmtId="0" fontId="4" fillId="0" borderId="48" xfId="0" applyFont="1" applyBorder="1" applyAlignment="1">
      <alignment horizontal="center"/>
    </xf>
    <xf numFmtId="0" fontId="4" fillId="0" borderId="56" xfId="0" applyFont="1" applyBorder="1" applyAlignment="1">
      <alignment horizontal="center"/>
    </xf>
    <xf numFmtId="0" fontId="0" fillId="0" borderId="15" xfId="0" applyBorder="1" applyAlignment="1">
      <alignment horizontal="center"/>
    </xf>
    <xf numFmtId="0" fontId="0" fillId="0" borderId="35" xfId="0" applyBorder="1" applyAlignment="1">
      <alignment horizontal="center"/>
    </xf>
    <xf numFmtId="0" fontId="4" fillId="5" borderId="15" xfId="0" applyFont="1" applyFill="1" applyBorder="1" applyAlignment="1" applyProtection="1">
      <alignment horizontal="left"/>
      <protection locked="0"/>
    </xf>
    <xf numFmtId="0" fontId="4" fillId="5" borderId="22" xfId="0" applyFont="1" applyFill="1" applyBorder="1" applyAlignment="1" applyProtection="1">
      <alignment horizontal="left"/>
      <protection locked="0"/>
    </xf>
    <xf numFmtId="0" fontId="4" fillId="5" borderId="35" xfId="0" applyFont="1" applyFill="1" applyBorder="1" applyAlignment="1" applyProtection="1">
      <alignment horizontal="left"/>
      <protection locked="0"/>
    </xf>
    <xf numFmtId="0" fontId="0" fillId="0" borderId="40" xfId="0" applyBorder="1" applyAlignment="1">
      <alignment horizontal="center"/>
    </xf>
    <xf numFmtId="0" fontId="0" fillId="0" borderId="37" xfId="0" applyBorder="1" applyAlignment="1">
      <alignment horizontal="center"/>
    </xf>
    <xf numFmtId="0" fontId="0" fillId="0" borderId="30" xfId="0" applyBorder="1" applyAlignment="1">
      <alignment horizontal="center"/>
    </xf>
    <xf numFmtId="167" fontId="0" fillId="12" borderId="41" xfId="0" applyNumberFormat="1" applyFill="1" applyBorder="1" applyAlignment="1" applyProtection="1">
      <alignment horizontal="center"/>
      <protection locked="0"/>
    </xf>
    <xf numFmtId="0" fontId="0" fillId="0" borderId="7" xfId="0" applyBorder="1" applyAlignment="1">
      <alignment horizontal="center"/>
    </xf>
    <xf numFmtId="0" fontId="0" fillId="0" borderId="10" xfId="0" applyBorder="1" applyAlignment="1">
      <alignment horizontal="center"/>
    </xf>
    <xf numFmtId="14" fontId="0" fillId="12" borderId="37" xfId="0" applyNumberFormat="1" applyFill="1" applyBorder="1" applyAlignment="1" applyProtection="1">
      <alignment horizontal="center"/>
      <protection locked="0"/>
    </xf>
    <xf numFmtId="0" fontId="0" fillId="12" borderId="0" xfId="0" applyFill="1" applyAlignment="1" applyProtection="1">
      <alignment horizontal="center"/>
      <protection locked="0"/>
    </xf>
    <xf numFmtId="0" fontId="0" fillId="12" borderId="30" xfId="0" applyFill="1" applyBorder="1" applyAlignment="1" applyProtection="1">
      <alignment horizontal="center"/>
      <protection locked="0"/>
    </xf>
    <xf numFmtId="0" fontId="0" fillId="0" borderId="17" xfId="0" applyBorder="1" applyAlignment="1">
      <alignment horizontal="center"/>
    </xf>
    <xf numFmtId="0" fontId="0" fillId="0" borderId="23" xfId="0" applyBorder="1" applyAlignment="1">
      <alignment horizontal="center"/>
    </xf>
    <xf numFmtId="0" fontId="0" fillId="0" borderId="16" xfId="0" applyBorder="1" applyAlignment="1">
      <alignment horizontal="center"/>
    </xf>
    <xf numFmtId="167" fontId="0" fillId="12" borderId="36" xfId="0" applyNumberFormat="1" applyFill="1" applyBorder="1" applyAlignment="1" applyProtection="1">
      <alignment horizontal="center"/>
      <protection locked="0"/>
    </xf>
    <xf numFmtId="167" fontId="0" fillId="12" borderId="28" xfId="0" applyNumberFormat="1" applyFill="1" applyBorder="1" applyAlignment="1" applyProtection="1">
      <alignment horizontal="center"/>
      <protection locked="0"/>
    </xf>
    <xf numFmtId="167" fontId="0" fillId="12" borderId="29" xfId="0" applyNumberFormat="1" applyFill="1" applyBorder="1" applyAlignment="1" applyProtection="1">
      <alignment horizontal="center"/>
      <protection locked="0"/>
    </xf>
    <xf numFmtId="0" fontId="0" fillId="12" borderId="41" xfId="0" applyFill="1" applyBorder="1" applyAlignment="1" applyProtection="1">
      <alignment horizontal="center"/>
      <protection locked="0"/>
    </xf>
    <xf numFmtId="0" fontId="0" fillId="12" borderId="41" xfId="0" applyFill="1" applyBorder="1" applyAlignment="1" applyProtection="1">
      <alignment horizontal="left"/>
      <protection locked="0"/>
    </xf>
    <xf numFmtId="0" fontId="0" fillId="12" borderId="8" xfId="0" applyFill="1" applyBorder="1" applyAlignment="1" applyProtection="1">
      <alignment horizontal="center"/>
      <protection locked="0"/>
    </xf>
    <xf numFmtId="0" fontId="0" fillId="12" borderId="4" xfId="0" applyFill="1" applyBorder="1" applyAlignment="1" applyProtection="1">
      <alignment horizontal="center"/>
      <protection locked="0"/>
    </xf>
    <xf numFmtId="0" fontId="0" fillId="12" borderId="11" xfId="0" applyFill="1" applyBorder="1" applyAlignment="1" applyProtection="1">
      <alignment horizontal="center"/>
      <protection locked="0"/>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12" borderId="13" xfId="0" applyFill="1" applyBorder="1" applyAlignment="1" applyProtection="1">
      <alignment horizontal="center"/>
      <protection locked="0"/>
    </xf>
    <xf numFmtId="0" fontId="0" fillId="12" borderId="18" xfId="0" applyFill="1" applyBorder="1" applyAlignment="1" applyProtection="1">
      <alignment horizontal="center"/>
      <protection locked="0"/>
    </xf>
    <xf numFmtId="0" fontId="0" fillId="12" borderId="21" xfId="0" applyFill="1" applyBorder="1" applyAlignment="1" applyProtection="1">
      <alignment horizontal="center"/>
      <protection locked="0"/>
    </xf>
    <xf numFmtId="14" fontId="0" fillId="12" borderId="14" xfId="0" applyNumberFormat="1" applyFill="1" applyBorder="1" applyAlignment="1" applyProtection="1">
      <alignment horizontal="center"/>
      <protection locked="0"/>
    </xf>
    <xf numFmtId="0" fontId="0" fillId="12" borderId="9" xfId="0" applyFill="1" applyBorder="1" applyAlignment="1" applyProtection="1">
      <alignment horizontal="center"/>
      <protection locked="0"/>
    </xf>
    <xf numFmtId="0" fontId="0" fillId="12" borderId="19" xfId="0" applyFill="1" applyBorder="1" applyAlignment="1" applyProtection="1">
      <alignment horizontal="center"/>
      <protection locked="0"/>
    </xf>
    <xf numFmtId="167" fontId="0" fillId="12" borderId="4" xfId="0" applyNumberFormat="1" applyFill="1" applyBorder="1" applyAlignment="1" applyProtection="1">
      <alignment horizontal="center"/>
      <protection locked="0"/>
    </xf>
    <xf numFmtId="167" fontId="0" fillId="12" borderId="8" xfId="0" applyNumberFormat="1" applyFill="1" applyBorder="1" applyAlignment="1" applyProtection="1">
      <alignment horizontal="center"/>
      <protection locked="0"/>
    </xf>
    <xf numFmtId="167" fontId="0" fillId="12" borderId="14" xfId="0" applyNumberFormat="1" applyFill="1" applyBorder="1" applyAlignment="1" applyProtection="1">
      <alignment horizontal="center"/>
      <protection locked="0"/>
    </xf>
    <xf numFmtId="167" fontId="0" fillId="12" borderId="9" xfId="0" applyNumberFormat="1" applyFill="1" applyBorder="1" applyAlignment="1" applyProtection="1">
      <alignment horizontal="center"/>
      <protection locked="0"/>
    </xf>
    <xf numFmtId="167" fontId="0" fillId="12" borderId="19" xfId="0" applyNumberFormat="1" applyFill="1" applyBorder="1" applyAlignment="1" applyProtection="1">
      <alignment horizontal="center"/>
      <protection locked="0"/>
    </xf>
    <xf numFmtId="0" fontId="0" fillId="0" borderId="27" xfId="0" applyBorder="1" applyAlignment="1">
      <alignment horizontal="center" textRotation="90"/>
    </xf>
    <xf numFmtId="0" fontId="0" fillId="0" borderId="7" xfId="0" applyBorder="1" applyAlignment="1">
      <alignment horizontal="center" textRotation="90"/>
    </xf>
    <xf numFmtId="0" fontId="0" fillId="0" borderId="10" xfId="0" applyBorder="1" applyAlignment="1">
      <alignment horizontal="center" textRotation="90"/>
    </xf>
    <xf numFmtId="0" fontId="0" fillId="12" borderId="14" xfId="0" applyFill="1" applyBorder="1" applyAlignment="1" applyProtection="1">
      <alignment horizontal="center"/>
      <protection locked="0"/>
    </xf>
    <xf numFmtId="0" fontId="0" fillId="12" borderId="8" xfId="0" applyFill="1" applyBorder="1" applyAlignment="1" applyProtection="1">
      <alignment horizontal="left"/>
      <protection locked="0"/>
    </xf>
    <xf numFmtId="0" fontId="0" fillId="12" borderId="14" xfId="0" applyFill="1" applyBorder="1" applyAlignment="1" applyProtection="1">
      <alignment horizontal="left"/>
      <protection locked="0"/>
    </xf>
    <xf numFmtId="0" fontId="0" fillId="12" borderId="9" xfId="0" applyFill="1" applyBorder="1" applyAlignment="1" applyProtection="1">
      <alignment horizontal="left"/>
      <protection locked="0"/>
    </xf>
    <xf numFmtId="0" fontId="0" fillId="12" borderId="19" xfId="0" applyFill="1" applyBorder="1" applyAlignment="1" applyProtection="1">
      <alignment horizontal="left"/>
      <protection locked="0"/>
    </xf>
    <xf numFmtId="0" fontId="0" fillId="12" borderId="4" xfId="0" applyFill="1" applyBorder="1" applyAlignment="1" applyProtection="1">
      <alignment horizontal="left"/>
      <protection locked="0"/>
    </xf>
    <xf numFmtId="0" fontId="8" fillId="0" borderId="1" xfId="0" applyFont="1" applyBorder="1" applyAlignment="1">
      <alignment horizontal="center"/>
    </xf>
    <xf numFmtId="0" fontId="0" fillId="0" borderId="3" xfId="0" applyBorder="1" applyAlignment="1">
      <alignment horizontal="left"/>
    </xf>
    <xf numFmtId="0" fontId="0" fillId="0" borderId="9" xfId="0" applyBorder="1" applyAlignment="1">
      <alignment horizontal="left"/>
    </xf>
    <xf numFmtId="0" fontId="1" fillId="0" borderId="0" xfId="0" applyFont="1" applyAlignment="1">
      <alignment horizontal="center"/>
    </xf>
    <xf numFmtId="0" fontId="0" fillId="0" borderId="9" xfId="0" applyBorder="1" applyAlignment="1">
      <alignment horizontal="center"/>
    </xf>
    <xf numFmtId="0" fontId="0" fillId="0" borderId="3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14" fontId="0" fillId="12" borderId="15" xfId="0" applyNumberFormat="1" applyFill="1" applyBorder="1" applyAlignment="1" applyProtection="1">
      <alignment horizontal="center"/>
      <protection locked="0"/>
    </xf>
    <xf numFmtId="0" fontId="0" fillId="12" borderId="22" xfId="0" applyFill="1" applyBorder="1" applyAlignment="1" applyProtection="1">
      <alignment horizontal="center"/>
      <protection locked="0"/>
    </xf>
    <xf numFmtId="0" fontId="0" fillId="12" borderId="35" xfId="0" applyFill="1" applyBorder="1" applyAlignment="1" applyProtection="1">
      <alignment horizontal="center"/>
      <protection locked="0"/>
    </xf>
    <xf numFmtId="0" fontId="0" fillId="12" borderId="11" xfId="0" applyFill="1" applyBorder="1" applyAlignment="1" applyProtection="1">
      <alignment horizontal="left"/>
      <protection locked="0"/>
    </xf>
    <xf numFmtId="167" fontId="0" fillId="12" borderId="11" xfId="0" applyNumberFormat="1" applyFill="1" applyBorder="1" applyAlignment="1" applyProtection="1">
      <alignment horizontal="center"/>
      <protection locked="0"/>
    </xf>
    <xf numFmtId="0" fontId="0" fillId="0" borderId="1" xfId="0" applyBorder="1" applyAlignment="1">
      <alignment horizontal="left"/>
    </xf>
    <xf numFmtId="167" fontId="0" fillId="0" borderId="1" xfId="0" applyNumberForma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6DFF6D"/>
      <rgbColor rgb="00FFFFFF"/>
      <rgbColor rgb="00FFD3D3"/>
      <rgbColor rgb="0000FF00"/>
      <rgbColor rgb="000000FF"/>
      <rgbColor rgb="00FFFFB5"/>
      <rgbColor rgb="00FF00FF"/>
      <rgbColor rgb="0007FFF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C"/>
      <rgbColor rgb="00800080"/>
      <rgbColor rgb="00800000"/>
      <rgbColor rgb="00008080"/>
      <rgbColor rgb="000000FF"/>
      <rgbColor rgb="0000CCFF"/>
      <rgbColor rgb="00CFFFFF"/>
      <rgbColor rgb="00CCFFCC"/>
      <rgbColor rgb="00FFFF99"/>
      <rgbColor rgb="0099CCFF"/>
      <rgbColor rgb="00F5D9D7"/>
      <rgbColor rgb="00F3E7FF"/>
      <rgbColor rgb="00FFDCB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35</xdr:col>
      <xdr:colOff>0</xdr:colOff>
      <xdr:row>21</xdr:row>
      <xdr:rowOff>247650</xdr:rowOff>
    </xdr:from>
    <xdr:to>
      <xdr:col>35</xdr:col>
      <xdr:colOff>152400</xdr:colOff>
      <xdr:row>22</xdr:row>
      <xdr:rowOff>361950</xdr:rowOff>
    </xdr:to>
    <xdr:sp macro="" textlink="">
      <xdr:nvSpPr>
        <xdr:cNvPr id="9070" name="Text Box 5">
          <a:extLst>
            <a:ext uri="{FF2B5EF4-FFF2-40B4-BE49-F238E27FC236}">
              <a16:creationId xmlns:a16="http://schemas.microsoft.com/office/drawing/2014/main" id="{E5429464-BC2A-6AD6-7484-2C8D6B126309}"/>
            </a:ext>
          </a:extLst>
        </xdr:cNvPr>
        <xdr:cNvSpPr txBox="1">
          <a:spLocks noChangeArrowheads="1"/>
        </xdr:cNvSpPr>
      </xdr:nvSpPr>
      <xdr:spPr bwMode="auto">
        <a:xfrm>
          <a:off x="8239125" y="377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21</xdr:row>
      <xdr:rowOff>171450</xdr:rowOff>
    </xdr:from>
    <xdr:to>
      <xdr:col>35</xdr:col>
      <xdr:colOff>152400</xdr:colOff>
      <xdr:row>22</xdr:row>
      <xdr:rowOff>285750</xdr:rowOff>
    </xdr:to>
    <xdr:sp macro="" textlink="">
      <xdr:nvSpPr>
        <xdr:cNvPr id="9071" name="Text Box 7">
          <a:extLst>
            <a:ext uri="{FF2B5EF4-FFF2-40B4-BE49-F238E27FC236}">
              <a16:creationId xmlns:a16="http://schemas.microsoft.com/office/drawing/2014/main" id="{D3588983-0437-CCE6-6B64-1D166A21CA23}"/>
            </a:ext>
          </a:extLst>
        </xdr:cNvPr>
        <xdr:cNvSpPr txBox="1">
          <a:spLocks noChangeArrowheads="1"/>
        </xdr:cNvSpPr>
      </xdr:nvSpPr>
      <xdr:spPr bwMode="auto">
        <a:xfrm>
          <a:off x="8239125" y="377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21</xdr:row>
      <xdr:rowOff>171450</xdr:rowOff>
    </xdr:from>
    <xdr:to>
      <xdr:col>35</xdr:col>
      <xdr:colOff>152400</xdr:colOff>
      <xdr:row>22</xdr:row>
      <xdr:rowOff>285750</xdr:rowOff>
    </xdr:to>
    <xdr:sp macro="" textlink="">
      <xdr:nvSpPr>
        <xdr:cNvPr id="9072" name="Text Box 8">
          <a:extLst>
            <a:ext uri="{FF2B5EF4-FFF2-40B4-BE49-F238E27FC236}">
              <a16:creationId xmlns:a16="http://schemas.microsoft.com/office/drawing/2014/main" id="{4946D52D-D28F-8C30-046D-C8ECF8D017F2}"/>
            </a:ext>
          </a:extLst>
        </xdr:cNvPr>
        <xdr:cNvSpPr txBox="1">
          <a:spLocks noChangeArrowheads="1"/>
        </xdr:cNvSpPr>
      </xdr:nvSpPr>
      <xdr:spPr bwMode="auto">
        <a:xfrm>
          <a:off x="8239125" y="377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21</xdr:row>
      <xdr:rowOff>171450</xdr:rowOff>
    </xdr:from>
    <xdr:to>
      <xdr:col>35</xdr:col>
      <xdr:colOff>152400</xdr:colOff>
      <xdr:row>22</xdr:row>
      <xdr:rowOff>285750</xdr:rowOff>
    </xdr:to>
    <xdr:sp macro="" textlink="">
      <xdr:nvSpPr>
        <xdr:cNvPr id="9073" name="Text Box 9">
          <a:extLst>
            <a:ext uri="{FF2B5EF4-FFF2-40B4-BE49-F238E27FC236}">
              <a16:creationId xmlns:a16="http://schemas.microsoft.com/office/drawing/2014/main" id="{282BEAF8-5E90-2D95-8002-602D1730675E}"/>
            </a:ext>
          </a:extLst>
        </xdr:cNvPr>
        <xdr:cNvSpPr txBox="1">
          <a:spLocks noChangeArrowheads="1"/>
        </xdr:cNvSpPr>
      </xdr:nvSpPr>
      <xdr:spPr bwMode="auto">
        <a:xfrm>
          <a:off x="8239125" y="377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21</xdr:row>
      <xdr:rowOff>171450</xdr:rowOff>
    </xdr:from>
    <xdr:to>
      <xdr:col>35</xdr:col>
      <xdr:colOff>152400</xdr:colOff>
      <xdr:row>22</xdr:row>
      <xdr:rowOff>285750</xdr:rowOff>
    </xdr:to>
    <xdr:sp macro="" textlink="">
      <xdr:nvSpPr>
        <xdr:cNvPr id="9074" name="Text Box 10">
          <a:extLst>
            <a:ext uri="{FF2B5EF4-FFF2-40B4-BE49-F238E27FC236}">
              <a16:creationId xmlns:a16="http://schemas.microsoft.com/office/drawing/2014/main" id="{61CA8DCF-6E1E-E1C3-AA39-73EE216CCCBF}"/>
            </a:ext>
          </a:extLst>
        </xdr:cNvPr>
        <xdr:cNvSpPr txBox="1">
          <a:spLocks noChangeArrowheads="1"/>
        </xdr:cNvSpPr>
      </xdr:nvSpPr>
      <xdr:spPr bwMode="auto">
        <a:xfrm>
          <a:off x="8239125" y="3771900"/>
          <a:ext cx="1524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96</xdr:row>
      <xdr:rowOff>247650</xdr:rowOff>
    </xdr:from>
    <xdr:to>
      <xdr:col>35</xdr:col>
      <xdr:colOff>152400</xdr:colOff>
      <xdr:row>98</xdr:row>
      <xdr:rowOff>0</xdr:rowOff>
    </xdr:to>
    <xdr:sp macro="" textlink="">
      <xdr:nvSpPr>
        <xdr:cNvPr id="9075" name="Text Box 13">
          <a:extLst>
            <a:ext uri="{FF2B5EF4-FFF2-40B4-BE49-F238E27FC236}">
              <a16:creationId xmlns:a16="http://schemas.microsoft.com/office/drawing/2014/main" id="{E36F2E02-FF3E-0258-C217-C80549FD4E34}"/>
            </a:ext>
          </a:extLst>
        </xdr:cNvPr>
        <xdr:cNvSpPr txBox="1">
          <a:spLocks noChangeArrowheads="1"/>
        </xdr:cNvSpPr>
      </xdr:nvSpPr>
      <xdr:spPr bwMode="auto">
        <a:xfrm>
          <a:off x="8239125" y="160210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96</xdr:row>
      <xdr:rowOff>180975</xdr:rowOff>
    </xdr:from>
    <xdr:to>
      <xdr:col>35</xdr:col>
      <xdr:colOff>152400</xdr:colOff>
      <xdr:row>97</xdr:row>
      <xdr:rowOff>247650</xdr:rowOff>
    </xdr:to>
    <xdr:sp macro="" textlink="">
      <xdr:nvSpPr>
        <xdr:cNvPr id="9076" name="Text Box 14">
          <a:extLst>
            <a:ext uri="{FF2B5EF4-FFF2-40B4-BE49-F238E27FC236}">
              <a16:creationId xmlns:a16="http://schemas.microsoft.com/office/drawing/2014/main" id="{40DFB2C8-DBE4-9040-7104-2C7B0E38E2F7}"/>
            </a:ext>
          </a:extLst>
        </xdr:cNvPr>
        <xdr:cNvSpPr txBox="1">
          <a:spLocks noChangeArrowheads="1"/>
        </xdr:cNvSpPr>
      </xdr:nvSpPr>
      <xdr:spPr bwMode="auto">
        <a:xfrm>
          <a:off x="8239125" y="160210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96</xdr:row>
      <xdr:rowOff>180975</xdr:rowOff>
    </xdr:from>
    <xdr:to>
      <xdr:col>35</xdr:col>
      <xdr:colOff>152400</xdr:colOff>
      <xdr:row>97</xdr:row>
      <xdr:rowOff>247650</xdr:rowOff>
    </xdr:to>
    <xdr:sp macro="" textlink="">
      <xdr:nvSpPr>
        <xdr:cNvPr id="9077" name="Text Box 15">
          <a:extLst>
            <a:ext uri="{FF2B5EF4-FFF2-40B4-BE49-F238E27FC236}">
              <a16:creationId xmlns:a16="http://schemas.microsoft.com/office/drawing/2014/main" id="{5520C9B6-F98C-220B-9AAB-3AC564F74C9E}"/>
            </a:ext>
          </a:extLst>
        </xdr:cNvPr>
        <xdr:cNvSpPr txBox="1">
          <a:spLocks noChangeArrowheads="1"/>
        </xdr:cNvSpPr>
      </xdr:nvSpPr>
      <xdr:spPr bwMode="auto">
        <a:xfrm>
          <a:off x="8239125" y="160210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96</xdr:row>
      <xdr:rowOff>180975</xdr:rowOff>
    </xdr:from>
    <xdr:to>
      <xdr:col>35</xdr:col>
      <xdr:colOff>152400</xdr:colOff>
      <xdr:row>97</xdr:row>
      <xdr:rowOff>247650</xdr:rowOff>
    </xdr:to>
    <xdr:sp macro="" textlink="">
      <xdr:nvSpPr>
        <xdr:cNvPr id="9078" name="Text Box 16">
          <a:extLst>
            <a:ext uri="{FF2B5EF4-FFF2-40B4-BE49-F238E27FC236}">
              <a16:creationId xmlns:a16="http://schemas.microsoft.com/office/drawing/2014/main" id="{2D267A2D-76B2-CBBE-1776-3B47618C05A2}"/>
            </a:ext>
          </a:extLst>
        </xdr:cNvPr>
        <xdr:cNvSpPr txBox="1">
          <a:spLocks noChangeArrowheads="1"/>
        </xdr:cNvSpPr>
      </xdr:nvSpPr>
      <xdr:spPr bwMode="auto">
        <a:xfrm>
          <a:off x="8239125" y="160210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96</xdr:row>
      <xdr:rowOff>180975</xdr:rowOff>
    </xdr:from>
    <xdr:to>
      <xdr:col>35</xdr:col>
      <xdr:colOff>152400</xdr:colOff>
      <xdr:row>97</xdr:row>
      <xdr:rowOff>247650</xdr:rowOff>
    </xdr:to>
    <xdr:sp macro="" textlink="">
      <xdr:nvSpPr>
        <xdr:cNvPr id="9079" name="Text Box 17">
          <a:extLst>
            <a:ext uri="{FF2B5EF4-FFF2-40B4-BE49-F238E27FC236}">
              <a16:creationId xmlns:a16="http://schemas.microsoft.com/office/drawing/2014/main" id="{4675798E-CB1C-8130-B170-9B92910D4344}"/>
            </a:ext>
          </a:extLst>
        </xdr:cNvPr>
        <xdr:cNvSpPr txBox="1">
          <a:spLocks noChangeArrowheads="1"/>
        </xdr:cNvSpPr>
      </xdr:nvSpPr>
      <xdr:spPr bwMode="auto">
        <a:xfrm>
          <a:off x="8239125" y="160210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9</xdr:row>
          <xdr:rowOff>276225</xdr:rowOff>
        </xdr:from>
        <xdr:to>
          <xdr:col>1</xdr:col>
          <xdr:colOff>76200</xdr:colOff>
          <xdr:row>11</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276225</xdr:rowOff>
        </xdr:from>
        <xdr:to>
          <xdr:col>1</xdr:col>
          <xdr:colOff>114300</xdr:colOff>
          <xdr:row>12</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276225</xdr:rowOff>
        </xdr:from>
        <xdr:to>
          <xdr:col>1</xdr:col>
          <xdr:colOff>76200</xdr:colOff>
          <xdr:row>13</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276225</xdr:rowOff>
        </xdr:from>
        <xdr:to>
          <xdr:col>1</xdr:col>
          <xdr:colOff>76200</xdr:colOff>
          <xdr:row>14</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276225</xdr:rowOff>
        </xdr:from>
        <xdr:to>
          <xdr:col>1</xdr:col>
          <xdr:colOff>76200</xdr:colOff>
          <xdr:row>15</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14</xdr:row>
          <xdr:rowOff>276225</xdr:rowOff>
        </xdr:from>
        <xdr:to>
          <xdr:col>1</xdr:col>
          <xdr:colOff>76200</xdr:colOff>
          <xdr:row>16</xdr:row>
          <xdr:rowOff>76200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15</xdr:row>
          <xdr:rowOff>276225</xdr:rowOff>
        </xdr:from>
        <xdr:to>
          <xdr:col>1</xdr:col>
          <xdr:colOff>76200</xdr:colOff>
          <xdr:row>17</xdr:row>
          <xdr:rowOff>76200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276225</xdr:rowOff>
        </xdr:from>
        <xdr:to>
          <xdr:col>1</xdr:col>
          <xdr:colOff>76200</xdr:colOff>
          <xdr:row>18</xdr:row>
          <xdr:rowOff>76200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17</xdr:row>
          <xdr:rowOff>276225</xdr:rowOff>
        </xdr:from>
        <xdr:to>
          <xdr:col>1</xdr:col>
          <xdr:colOff>76200</xdr:colOff>
          <xdr:row>19</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18</xdr:row>
          <xdr:rowOff>276225</xdr:rowOff>
        </xdr:from>
        <xdr:to>
          <xdr:col>1</xdr:col>
          <xdr:colOff>76200</xdr:colOff>
          <xdr:row>20</xdr:row>
          <xdr:rowOff>76200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276225</xdr:rowOff>
        </xdr:from>
        <xdr:to>
          <xdr:col>1</xdr:col>
          <xdr:colOff>76200</xdr:colOff>
          <xdr:row>21</xdr:row>
          <xdr:rowOff>76200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276225</xdr:rowOff>
        </xdr:from>
        <xdr:to>
          <xdr:col>1</xdr:col>
          <xdr:colOff>76200</xdr:colOff>
          <xdr:row>22</xdr:row>
          <xdr:rowOff>76200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276225</xdr:rowOff>
        </xdr:from>
        <xdr:to>
          <xdr:col>1</xdr:col>
          <xdr:colOff>76200</xdr:colOff>
          <xdr:row>23</xdr:row>
          <xdr:rowOff>76200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276225</xdr:rowOff>
        </xdr:from>
        <xdr:to>
          <xdr:col>1</xdr:col>
          <xdr:colOff>76200</xdr:colOff>
          <xdr:row>24</xdr:row>
          <xdr:rowOff>76200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276225</xdr:rowOff>
        </xdr:from>
        <xdr:to>
          <xdr:col>1</xdr:col>
          <xdr:colOff>76200</xdr:colOff>
          <xdr:row>25</xdr:row>
          <xdr:rowOff>76200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276225</xdr:rowOff>
        </xdr:from>
        <xdr:to>
          <xdr:col>1</xdr:col>
          <xdr:colOff>76200</xdr:colOff>
          <xdr:row>26</xdr:row>
          <xdr:rowOff>76200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276225</xdr:rowOff>
        </xdr:from>
        <xdr:to>
          <xdr:col>1</xdr:col>
          <xdr:colOff>76200</xdr:colOff>
          <xdr:row>27</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276225</xdr:rowOff>
        </xdr:from>
        <xdr:to>
          <xdr:col>1</xdr:col>
          <xdr:colOff>76200</xdr:colOff>
          <xdr:row>28</xdr:row>
          <xdr:rowOff>76200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276225</xdr:rowOff>
        </xdr:from>
        <xdr:to>
          <xdr:col>1</xdr:col>
          <xdr:colOff>76200</xdr:colOff>
          <xdr:row>29</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276225</xdr:rowOff>
        </xdr:from>
        <xdr:to>
          <xdr:col>1</xdr:col>
          <xdr:colOff>76200</xdr:colOff>
          <xdr:row>30</xdr:row>
          <xdr:rowOff>76200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276225</xdr:rowOff>
        </xdr:from>
        <xdr:to>
          <xdr:col>1</xdr:col>
          <xdr:colOff>76200</xdr:colOff>
          <xdr:row>31</xdr:row>
          <xdr:rowOff>76200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276225</xdr:rowOff>
        </xdr:from>
        <xdr:to>
          <xdr:col>1</xdr:col>
          <xdr:colOff>76200</xdr:colOff>
          <xdr:row>32</xdr:row>
          <xdr:rowOff>76200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276225</xdr:rowOff>
        </xdr:from>
        <xdr:to>
          <xdr:col>1</xdr:col>
          <xdr:colOff>76200</xdr:colOff>
          <xdr:row>33</xdr:row>
          <xdr:rowOff>76200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276225</xdr:rowOff>
        </xdr:from>
        <xdr:to>
          <xdr:col>1</xdr:col>
          <xdr:colOff>76200</xdr:colOff>
          <xdr:row>34</xdr:row>
          <xdr:rowOff>76200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276225</xdr:rowOff>
        </xdr:from>
        <xdr:to>
          <xdr:col>1</xdr:col>
          <xdr:colOff>76200</xdr:colOff>
          <xdr:row>35</xdr:row>
          <xdr:rowOff>76200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276225</xdr:rowOff>
        </xdr:from>
        <xdr:to>
          <xdr:col>2</xdr:col>
          <xdr:colOff>47625</xdr:colOff>
          <xdr:row>11</xdr:row>
          <xdr:rowOff>76200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276225</xdr:rowOff>
        </xdr:from>
        <xdr:to>
          <xdr:col>2</xdr:col>
          <xdr:colOff>66675</xdr:colOff>
          <xdr:row>12</xdr:row>
          <xdr:rowOff>76200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276225</xdr:rowOff>
        </xdr:from>
        <xdr:to>
          <xdr:col>2</xdr:col>
          <xdr:colOff>47625</xdr:colOff>
          <xdr:row>13</xdr:row>
          <xdr:rowOff>76200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276225</xdr:rowOff>
        </xdr:from>
        <xdr:to>
          <xdr:col>2</xdr:col>
          <xdr:colOff>47625</xdr:colOff>
          <xdr:row>14</xdr:row>
          <xdr:rowOff>76200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276225</xdr:rowOff>
        </xdr:from>
        <xdr:to>
          <xdr:col>2</xdr:col>
          <xdr:colOff>47625</xdr:colOff>
          <xdr:row>15</xdr:row>
          <xdr:rowOff>76200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276225</xdr:rowOff>
        </xdr:from>
        <xdr:to>
          <xdr:col>2</xdr:col>
          <xdr:colOff>47625</xdr:colOff>
          <xdr:row>16</xdr:row>
          <xdr:rowOff>76200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276225</xdr:rowOff>
        </xdr:from>
        <xdr:to>
          <xdr:col>2</xdr:col>
          <xdr:colOff>47625</xdr:colOff>
          <xdr:row>17</xdr:row>
          <xdr:rowOff>76200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276225</xdr:rowOff>
        </xdr:from>
        <xdr:to>
          <xdr:col>2</xdr:col>
          <xdr:colOff>47625</xdr:colOff>
          <xdr:row>18</xdr:row>
          <xdr:rowOff>76200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276225</xdr:rowOff>
        </xdr:from>
        <xdr:to>
          <xdr:col>2</xdr:col>
          <xdr:colOff>47625</xdr:colOff>
          <xdr:row>19</xdr:row>
          <xdr:rowOff>76200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276225</xdr:rowOff>
        </xdr:from>
        <xdr:to>
          <xdr:col>2</xdr:col>
          <xdr:colOff>47625</xdr:colOff>
          <xdr:row>20</xdr:row>
          <xdr:rowOff>76200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276225</xdr:rowOff>
        </xdr:from>
        <xdr:to>
          <xdr:col>2</xdr:col>
          <xdr:colOff>47625</xdr:colOff>
          <xdr:row>21</xdr:row>
          <xdr:rowOff>76200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276225</xdr:rowOff>
        </xdr:from>
        <xdr:to>
          <xdr:col>2</xdr:col>
          <xdr:colOff>47625</xdr:colOff>
          <xdr:row>22</xdr:row>
          <xdr:rowOff>76200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6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276225</xdr:rowOff>
        </xdr:from>
        <xdr:to>
          <xdr:col>2</xdr:col>
          <xdr:colOff>47625</xdr:colOff>
          <xdr:row>23</xdr:row>
          <xdr:rowOff>76200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6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276225</xdr:rowOff>
        </xdr:from>
        <xdr:to>
          <xdr:col>2</xdr:col>
          <xdr:colOff>47625</xdr:colOff>
          <xdr:row>24</xdr:row>
          <xdr:rowOff>76200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6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276225</xdr:rowOff>
        </xdr:from>
        <xdr:to>
          <xdr:col>2</xdr:col>
          <xdr:colOff>47625</xdr:colOff>
          <xdr:row>25</xdr:row>
          <xdr:rowOff>76200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6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276225</xdr:rowOff>
        </xdr:from>
        <xdr:to>
          <xdr:col>2</xdr:col>
          <xdr:colOff>47625</xdr:colOff>
          <xdr:row>26</xdr:row>
          <xdr:rowOff>76200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6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276225</xdr:rowOff>
        </xdr:from>
        <xdr:to>
          <xdr:col>2</xdr:col>
          <xdr:colOff>47625</xdr:colOff>
          <xdr:row>27</xdr:row>
          <xdr:rowOff>76200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276225</xdr:rowOff>
        </xdr:from>
        <xdr:to>
          <xdr:col>2</xdr:col>
          <xdr:colOff>47625</xdr:colOff>
          <xdr:row>28</xdr:row>
          <xdr:rowOff>76200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6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276225</xdr:rowOff>
        </xdr:from>
        <xdr:to>
          <xdr:col>2</xdr:col>
          <xdr:colOff>47625</xdr:colOff>
          <xdr:row>29</xdr:row>
          <xdr:rowOff>76200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6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276225</xdr:rowOff>
        </xdr:from>
        <xdr:to>
          <xdr:col>2</xdr:col>
          <xdr:colOff>47625</xdr:colOff>
          <xdr:row>30</xdr:row>
          <xdr:rowOff>76200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6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276225</xdr:rowOff>
        </xdr:from>
        <xdr:to>
          <xdr:col>2</xdr:col>
          <xdr:colOff>47625</xdr:colOff>
          <xdr:row>31</xdr:row>
          <xdr:rowOff>76200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6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276225</xdr:rowOff>
        </xdr:from>
        <xdr:to>
          <xdr:col>2</xdr:col>
          <xdr:colOff>47625</xdr:colOff>
          <xdr:row>32</xdr:row>
          <xdr:rowOff>76200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6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276225</xdr:rowOff>
        </xdr:from>
        <xdr:to>
          <xdr:col>2</xdr:col>
          <xdr:colOff>47625</xdr:colOff>
          <xdr:row>33</xdr:row>
          <xdr:rowOff>76200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6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276225</xdr:rowOff>
        </xdr:from>
        <xdr:to>
          <xdr:col>2</xdr:col>
          <xdr:colOff>47625</xdr:colOff>
          <xdr:row>34</xdr:row>
          <xdr:rowOff>76200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6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276225</xdr:rowOff>
        </xdr:from>
        <xdr:to>
          <xdr:col>2</xdr:col>
          <xdr:colOff>47625</xdr:colOff>
          <xdr:row>35</xdr:row>
          <xdr:rowOff>76200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6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276225</xdr:rowOff>
        </xdr:from>
        <xdr:to>
          <xdr:col>2</xdr:col>
          <xdr:colOff>47625</xdr:colOff>
          <xdr:row>12</xdr:row>
          <xdr:rowOff>76200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6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276225</xdr:rowOff>
        </xdr:from>
        <xdr:to>
          <xdr:col>2</xdr:col>
          <xdr:colOff>47625</xdr:colOff>
          <xdr:row>13</xdr:row>
          <xdr:rowOff>76200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6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276225</xdr:rowOff>
        </xdr:from>
        <xdr:to>
          <xdr:col>2</xdr:col>
          <xdr:colOff>47625</xdr:colOff>
          <xdr:row>14</xdr:row>
          <xdr:rowOff>76200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6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276225</xdr:rowOff>
        </xdr:from>
        <xdr:to>
          <xdr:col>2</xdr:col>
          <xdr:colOff>47625</xdr:colOff>
          <xdr:row>15</xdr:row>
          <xdr:rowOff>76200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6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276225</xdr:rowOff>
        </xdr:from>
        <xdr:to>
          <xdr:col>2</xdr:col>
          <xdr:colOff>47625</xdr:colOff>
          <xdr:row>16</xdr:row>
          <xdr:rowOff>76200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6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276225</xdr:rowOff>
        </xdr:from>
        <xdr:to>
          <xdr:col>2</xdr:col>
          <xdr:colOff>47625</xdr:colOff>
          <xdr:row>17</xdr:row>
          <xdr:rowOff>76200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6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276225</xdr:rowOff>
        </xdr:from>
        <xdr:to>
          <xdr:col>2</xdr:col>
          <xdr:colOff>47625</xdr:colOff>
          <xdr:row>18</xdr:row>
          <xdr:rowOff>76200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6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276225</xdr:rowOff>
        </xdr:from>
        <xdr:to>
          <xdr:col>2</xdr:col>
          <xdr:colOff>47625</xdr:colOff>
          <xdr:row>19</xdr:row>
          <xdr:rowOff>76200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6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276225</xdr:rowOff>
        </xdr:from>
        <xdr:to>
          <xdr:col>2</xdr:col>
          <xdr:colOff>47625</xdr:colOff>
          <xdr:row>20</xdr:row>
          <xdr:rowOff>76200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6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276225</xdr:rowOff>
        </xdr:from>
        <xdr:to>
          <xdr:col>2</xdr:col>
          <xdr:colOff>47625</xdr:colOff>
          <xdr:row>21</xdr:row>
          <xdr:rowOff>76200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6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276225</xdr:rowOff>
        </xdr:from>
        <xdr:to>
          <xdr:col>2</xdr:col>
          <xdr:colOff>47625</xdr:colOff>
          <xdr:row>22</xdr:row>
          <xdr:rowOff>76200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6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276225</xdr:rowOff>
        </xdr:from>
        <xdr:to>
          <xdr:col>2</xdr:col>
          <xdr:colOff>47625</xdr:colOff>
          <xdr:row>23</xdr:row>
          <xdr:rowOff>76200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6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276225</xdr:rowOff>
        </xdr:from>
        <xdr:to>
          <xdr:col>2</xdr:col>
          <xdr:colOff>47625</xdr:colOff>
          <xdr:row>24</xdr:row>
          <xdr:rowOff>76200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6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276225</xdr:rowOff>
        </xdr:from>
        <xdr:to>
          <xdr:col>2</xdr:col>
          <xdr:colOff>47625</xdr:colOff>
          <xdr:row>25</xdr:row>
          <xdr:rowOff>76200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6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276225</xdr:rowOff>
        </xdr:from>
        <xdr:to>
          <xdr:col>2</xdr:col>
          <xdr:colOff>47625</xdr:colOff>
          <xdr:row>26</xdr:row>
          <xdr:rowOff>76200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6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276225</xdr:rowOff>
        </xdr:from>
        <xdr:to>
          <xdr:col>2</xdr:col>
          <xdr:colOff>47625</xdr:colOff>
          <xdr:row>27</xdr:row>
          <xdr:rowOff>76200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6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276225</xdr:rowOff>
        </xdr:from>
        <xdr:to>
          <xdr:col>2</xdr:col>
          <xdr:colOff>47625</xdr:colOff>
          <xdr:row>28</xdr:row>
          <xdr:rowOff>76200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6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276225</xdr:rowOff>
        </xdr:from>
        <xdr:to>
          <xdr:col>2</xdr:col>
          <xdr:colOff>47625</xdr:colOff>
          <xdr:row>29</xdr:row>
          <xdr:rowOff>76200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6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276225</xdr:rowOff>
        </xdr:from>
        <xdr:to>
          <xdr:col>2</xdr:col>
          <xdr:colOff>47625</xdr:colOff>
          <xdr:row>30</xdr:row>
          <xdr:rowOff>76200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6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276225</xdr:rowOff>
        </xdr:from>
        <xdr:to>
          <xdr:col>2</xdr:col>
          <xdr:colOff>47625</xdr:colOff>
          <xdr:row>31</xdr:row>
          <xdr:rowOff>76200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6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276225</xdr:rowOff>
        </xdr:from>
        <xdr:to>
          <xdr:col>2</xdr:col>
          <xdr:colOff>47625</xdr:colOff>
          <xdr:row>33</xdr:row>
          <xdr:rowOff>76200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6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276225</xdr:rowOff>
        </xdr:from>
        <xdr:to>
          <xdr:col>2</xdr:col>
          <xdr:colOff>47625</xdr:colOff>
          <xdr:row>34</xdr:row>
          <xdr:rowOff>76200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6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276225</xdr:rowOff>
        </xdr:from>
        <xdr:to>
          <xdr:col>2</xdr:col>
          <xdr:colOff>47625</xdr:colOff>
          <xdr:row>35</xdr:row>
          <xdr:rowOff>76200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6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34</xdr:row>
          <xdr:rowOff>276225</xdr:rowOff>
        </xdr:from>
        <xdr:to>
          <xdr:col>1</xdr:col>
          <xdr:colOff>76200</xdr:colOff>
          <xdr:row>36</xdr:row>
          <xdr:rowOff>76200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6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276225</xdr:rowOff>
        </xdr:from>
        <xdr:to>
          <xdr:col>2</xdr:col>
          <xdr:colOff>47625</xdr:colOff>
          <xdr:row>36</xdr:row>
          <xdr:rowOff>76200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6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276225</xdr:rowOff>
        </xdr:from>
        <xdr:to>
          <xdr:col>2</xdr:col>
          <xdr:colOff>47625</xdr:colOff>
          <xdr:row>36</xdr:row>
          <xdr:rowOff>76200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6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276225</xdr:rowOff>
        </xdr:from>
        <xdr:to>
          <xdr:col>2</xdr:col>
          <xdr:colOff>47625</xdr:colOff>
          <xdr:row>35</xdr:row>
          <xdr:rowOff>76200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6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276225</xdr:rowOff>
        </xdr:from>
        <xdr:to>
          <xdr:col>2</xdr:col>
          <xdr:colOff>47625</xdr:colOff>
          <xdr:row>35</xdr:row>
          <xdr:rowOff>76200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6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276225</xdr:rowOff>
        </xdr:from>
        <xdr:to>
          <xdr:col>1</xdr:col>
          <xdr:colOff>85725</xdr:colOff>
          <xdr:row>49</xdr:row>
          <xdr:rowOff>85725</xdr:rowOff>
        </xdr:to>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600-0000E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48</xdr:row>
          <xdr:rowOff>276225</xdr:rowOff>
        </xdr:from>
        <xdr:to>
          <xdr:col>1</xdr:col>
          <xdr:colOff>114300</xdr:colOff>
          <xdr:row>50</xdr:row>
          <xdr:rowOff>85725</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6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49</xdr:row>
          <xdr:rowOff>276225</xdr:rowOff>
        </xdr:from>
        <xdr:to>
          <xdr:col>1</xdr:col>
          <xdr:colOff>85725</xdr:colOff>
          <xdr:row>51</xdr:row>
          <xdr:rowOff>85725</xdr:rowOff>
        </xdr:to>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600-0000F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50</xdr:row>
          <xdr:rowOff>276225</xdr:rowOff>
        </xdr:from>
        <xdr:to>
          <xdr:col>1</xdr:col>
          <xdr:colOff>85725</xdr:colOff>
          <xdr:row>52</xdr:row>
          <xdr:rowOff>85725</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6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51</xdr:row>
          <xdr:rowOff>276225</xdr:rowOff>
        </xdr:from>
        <xdr:to>
          <xdr:col>1</xdr:col>
          <xdr:colOff>85725</xdr:colOff>
          <xdr:row>53</xdr:row>
          <xdr:rowOff>85725</xdr:rowOff>
        </xdr:to>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600-0000F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52</xdr:row>
          <xdr:rowOff>276225</xdr:rowOff>
        </xdr:from>
        <xdr:to>
          <xdr:col>1</xdr:col>
          <xdr:colOff>85725</xdr:colOff>
          <xdr:row>54</xdr:row>
          <xdr:rowOff>85725</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6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53</xdr:row>
          <xdr:rowOff>276225</xdr:rowOff>
        </xdr:from>
        <xdr:to>
          <xdr:col>1</xdr:col>
          <xdr:colOff>85725</xdr:colOff>
          <xdr:row>55</xdr:row>
          <xdr:rowOff>85725</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6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54</xdr:row>
          <xdr:rowOff>276225</xdr:rowOff>
        </xdr:from>
        <xdr:to>
          <xdr:col>1</xdr:col>
          <xdr:colOff>85725</xdr:colOff>
          <xdr:row>56</xdr:row>
          <xdr:rowOff>85725</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6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55</xdr:row>
          <xdr:rowOff>276225</xdr:rowOff>
        </xdr:from>
        <xdr:to>
          <xdr:col>1</xdr:col>
          <xdr:colOff>85725</xdr:colOff>
          <xdr:row>57</xdr:row>
          <xdr:rowOff>85725</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6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56</xdr:row>
          <xdr:rowOff>276225</xdr:rowOff>
        </xdr:from>
        <xdr:to>
          <xdr:col>1</xdr:col>
          <xdr:colOff>85725</xdr:colOff>
          <xdr:row>58</xdr:row>
          <xdr:rowOff>85725</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6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57</xdr:row>
          <xdr:rowOff>276225</xdr:rowOff>
        </xdr:from>
        <xdr:to>
          <xdr:col>1</xdr:col>
          <xdr:colOff>85725</xdr:colOff>
          <xdr:row>59</xdr:row>
          <xdr:rowOff>85725</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6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58</xdr:row>
          <xdr:rowOff>276225</xdr:rowOff>
        </xdr:from>
        <xdr:to>
          <xdr:col>1</xdr:col>
          <xdr:colOff>85725</xdr:colOff>
          <xdr:row>60</xdr:row>
          <xdr:rowOff>85725</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6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59</xdr:row>
          <xdr:rowOff>276225</xdr:rowOff>
        </xdr:from>
        <xdr:to>
          <xdr:col>1</xdr:col>
          <xdr:colOff>85725</xdr:colOff>
          <xdr:row>61</xdr:row>
          <xdr:rowOff>85725</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6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60</xdr:row>
          <xdr:rowOff>276225</xdr:rowOff>
        </xdr:from>
        <xdr:to>
          <xdr:col>1</xdr:col>
          <xdr:colOff>85725</xdr:colOff>
          <xdr:row>62</xdr:row>
          <xdr:rowOff>85725</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6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61</xdr:row>
          <xdr:rowOff>276225</xdr:rowOff>
        </xdr:from>
        <xdr:to>
          <xdr:col>1</xdr:col>
          <xdr:colOff>85725</xdr:colOff>
          <xdr:row>63</xdr:row>
          <xdr:rowOff>85725</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6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62</xdr:row>
          <xdr:rowOff>276225</xdr:rowOff>
        </xdr:from>
        <xdr:to>
          <xdr:col>1</xdr:col>
          <xdr:colOff>85725</xdr:colOff>
          <xdr:row>64</xdr:row>
          <xdr:rowOff>85725</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6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63</xdr:row>
          <xdr:rowOff>276225</xdr:rowOff>
        </xdr:from>
        <xdr:to>
          <xdr:col>1</xdr:col>
          <xdr:colOff>85725</xdr:colOff>
          <xdr:row>65</xdr:row>
          <xdr:rowOff>85725</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6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64</xdr:row>
          <xdr:rowOff>276225</xdr:rowOff>
        </xdr:from>
        <xdr:to>
          <xdr:col>1</xdr:col>
          <xdr:colOff>85725</xdr:colOff>
          <xdr:row>66</xdr:row>
          <xdr:rowOff>85725</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6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65</xdr:row>
          <xdr:rowOff>276225</xdr:rowOff>
        </xdr:from>
        <xdr:to>
          <xdr:col>1</xdr:col>
          <xdr:colOff>85725</xdr:colOff>
          <xdr:row>67</xdr:row>
          <xdr:rowOff>85725</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6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66</xdr:row>
          <xdr:rowOff>276225</xdr:rowOff>
        </xdr:from>
        <xdr:to>
          <xdr:col>1</xdr:col>
          <xdr:colOff>85725</xdr:colOff>
          <xdr:row>68</xdr:row>
          <xdr:rowOff>85725</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6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67</xdr:row>
          <xdr:rowOff>276225</xdr:rowOff>
        </xdr:from>
        <xdr:to>
          <xdr:col>1</xdr:col>
          <xdr:colOff>85725</xdr:colOff>
          <xdr:row>69</xdr:row>
          <xdr:rowOff>85725</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6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68</xdr:row>
          <xdr:rowOff>276225</xdr:rowOff>
        </xdr:from>
        <xdr:to>
          <xdr:col>1</xdr:col>
          <xdr:colOff>85725</xdr:colOff>
          <xdr:row>70</xdr:row>
          <xdr:rowOff>85725</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6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69</xdr:row>
          <xdr:rowOff>276225</xdr:rowOff>
        </xdr:from>
        <xdr:to>
          <xdr:col>1</xdr:col>
          <xdr:colOff>85725</xdr:colOff>
          <xdr:row>71</xdr:row>
          <xdr:rowOff>85725</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6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70</xdr:row>
          <xdr:rowOff>276225</xdr:rowOff>
        </xdr:from>
        <xdr:to>
          <xdr:col>1</xdr:col>
          <xdr:colOff>85725</xdr:colOff>
          <xdr:row>72</xdr:row>
          <xdr:rowOff>85725</xdr:rowOff>
        </xdr:to>
        <xdr:sp macro="" textlink="">
          <xdr:nvSpPr>
            <xdr:cNvPr id="6405" name="Check Box 261" hidden="1">
              <a:extLst>
                <a:ext uri="{63B3BB69-23CF-44E3-9099-C40C66FF867C}">
                  <a14:compatExt spid="_x0000_s6405"/>
                </a:ext>
                <a:ext uri="{FF2B5EF4-FFF2-40B4-BE49-F238E27FC236}">
                  <a16:creationId xmlns:a16="http://schemas.microsoft.com/office/drawing/2014/main" id="{00000000-0008-0000-06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71</xdr:row>
          <xdr:rowOff>276225</xdr:rowOff>
        </xdr:from>
        <xdr:to>
          <xdr:col>1</xdr:col>
          <xdr:colOff>85725</xdr:colOff>
          <xdr:row>73</xdr:row>
          <xdr:rowOff>85725</xdr:rowOff>
        </xdr:to>
        <xdr:sp macro="" textlink="">
          <xdr:nvSpPr>
            <xdr:cNvPr id="6406" name="Check Box 262" hidden="1">
              <a:extLst>
                <a:ext uri="{63B3BB69-23CF-44E3-9099-C40C66FF867C}">
                  <a14:compatExt spid="_x0000_s6406"/>
                </a:ext>
                <a:ext uri="{FF2B5EF4-FFF2-40B4-BE49-F238E27FC236}">
                  <a16:creationId xmlns:a16="http://schemas.microsoft.com/office/drawing/2014/main" id="{00000000-0008-0000-06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276225</xdr:rowOff>
        </xdr:from>
        <xdr:to>
          <xdr:col>2</xdr:col>
          <xdr:colOff>57150</xdr:colOff>
          <xdr:row>49</xdr:row>
          <xdr:rowOff>85725</xdr:rowOff>
        </xdr:to>
        <xdr:sp macro="" textlink="">
          <xdr:nvSpPr>
            <xdr:cNvPr id="6407" name="Check Box 263" hidden="1">
              <a:extLst>
                <a:ext uri="{63B3BB69-23CF-44E3-9099-C40C66FF867C}">
                  <a14:compatExt spid="_x0000_s6407"/>
                </a:ext>
                <a:ext uri="{FF2B5EF4-FFF2-40B4-BE49-F238E27FC236}">
                  <a16:creationId xmlns:a16="http://schemas.microsoft.com/office/drawing/2014/main" id="{00000000-0008-0000-0600-00000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276225</xdr:rowOff>
        </xdr:from>
        <xdr:to>
          <xdr:col>2</xdr:col>
          <xdr:colOff>104775</xdr:colOff>
          <xdr:row>50</xdr:row>
          <xdr:rowOff>85725</xdr:rowOff>
        </xdr:to>
        <xdr:sp macro="" textlink="">
          <xdr:nvSpPr>
            <xdr:cNvPr id="6408" name="Check Box 264" hidden="1">
              <a:extLst>
                <a:ext uri="{63B3BB69-23CF-44E3-9099-C40C66FF867C}">
                  <a14:compatExt spid="_x0000_s6408"/>
                </a:ext>
                <a:ext uri="{FF2B5EF4-FFF2-40B4-BE49-F238E27FC236}">
                  <a16:creationId xmlns:a16="http://schemas.microsoft.com/office/drawing/2014/main" id="{00000000-0008-0000-0600-00000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276225</xdr:rowOff>
        </xdr:from>
        <xdr:to>
          <xdr:col>2</xdr:col>
          <xdr:colOff>57150</xdr:colOff>
          <xdr:row>51</xdr:row>
          <xdr:rowOff>85725</xdr:rowOff>
        </xdr:to>
        <xdr:sp macro="" textlink="">
          <xdr:nvSpPr>
            <xdr:cNvPr id="6409" name="Check Box 265" hidden="1">
              <a:extLst>
                <a:ext uri="{63B3BB69-23CF-44E3-9099-C40C66FF867C}">
                  <a14:compatExt spid="_x0000_s6409"/>
                </a:ext>
                <a:ext uri="{FF2B5EF4-FFF2-40B4-BE49-F238E27FC236}">
                  <a16:creationId xmlns:a16="http://schemas.microsoft.com/office/drawing/2014/main" id="{00000000-0008-0000-0600-00000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50</xdr:row>
          <xdr:rowOff>276225</xdr:rowOff>
        </xdr:from>
        <xdr:to>
          <xdr:col>2</xdr:col>
          <xdr:colOff>57150</xdr:colOff>
          <xdr:row>52</xdr:row>
          <xdr:rowOff>85725</xdr:rowOff>
        </xdr:to>
        <xdr:sp macro="" textlink="">
          <xdr:nvSpPr>
            <xdr:cNvPr id="6410" name="Check Box 266" hidden="1">
              <a:extLst>
                <a:ext uri="{63B3BB69-23CF-44E3-9099-C40C66FF867C}">
                  <a14:compatExt spid="_x0000_s6410"/>
                </a:ext>
                <a:ext uri="{FF2B5EF4-FFF2-40B4-BE49-F238E27FC236}">
                  <a16:creationId xmlns:a16="http://schemas.microsoft.com/office/drawing/2014/main" id="{00000000-0008-0000-0600-00000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276225</xdr:rowOff>
        </xdr:from>
        <xdr:to>
          <xdr:col>2</xdr:col>
          <xdr:colOff>57150</xdr:colOff>
          <xdr:row>53</xdr:row>
          <xdr:rowOff>85725</xdr:rowOff>
        </xdr:to>
        <xdr:sp macro="" textlink="">
          <xdr:nvSpPr>
            <xdr:cNvPr id="6411" name="Check Box 267" hidden="1">
              <a:extLst>
                <a:ext uri="{63B3BB69-23CF-44E3-9099-C40C66FF867C}">
                  <a14:compatExt spid="_x0000_s6411"/>
                </a:ext>
                <a:ext uri="{FF2B5EF4-FFF2-40B4-BE49-F238E27FC236}">
                  <a16:creationId xmlns:a16="http://schemas.microsoft.com/office/drawing/2014/main" id="{00000000-0008-0000-0600-00000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52</xdr:row>
          <xdr:rowOff>276225</xdr:rowOff>
        </xdr:from>
        <xdr:to>
          <xdr:col>2</xdr:col>
          <xdr:colOff>57150</xdr:colOff>
          <xdr:row>54</xdr:row>
          <xdr:rowOff>85725</xdr:rowOff>
        </xdr:to>
        <xdr:sp macro="" textlink="">
          <xdr:nvSpPr>
            <xdr:cNvPr id="6412" name="Check Box 268" hidden="1">
              <a:extLst>
                <a:ext uri="{63B3BB69-23CF-44E3-9099-C40C66FF867C}">
                  <a14:compatExt spid="_x0000_s6412"/>
                </a:ext>
                <a:ext uri="{FF2B5EF4-FFF2-40B4-BE49-F238E27FC236}">
                  <a16:creationId xmlns:a16="http://schemas.microsoft.com/office/drawing/2014/main" id="{00000000-0008-0000-0600-00000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276225</xdr:rowOff>
        </xdr:from>
        <xdr:to>
          <xdr:col>2</xdr:col>
          <xdr:colOff>57150</xdr:colOff>
          <xdr:row>55</xdr:row>
          <xdr:rowOff>85725</xdr:rowOff>
        </xdr:to>
        <xdr:sp macro="" textlink="">
          <xdr:nvSpPr>
            <xdr:cNvPr id="6413" name="Check Box 269" hidden="1">
              <a:extLst>
                <a:ext uri="{63B3BB69-23CF-44E3-9099-C40C66FF867C}">
                  <a14:compatExt spid="_x0000_s6413"/>
                </a:ext>
                <a:ext uri="{FF2B5EF4-FFF2-40B4-BE49-F238E27FC236}">
                  <a16:creationId xmlns:a16="http://schemas.microsoft.com/office/drawing/2014/main" id="{00000000-0008-0000-0600-00000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276225</xdr:rowOff>
        </xdr:from>
        <xdr:to>
          <xdr:col>2</xdr:col>
          <xdr:colOff>57150</xdr:colOff>
          <xdr:row>56</xdr:row>
          <xdr:rowOff>85725</xdr:rowOff>
        </xdr:to>
        <xdr:sp macro="" textlink="">
          <xdr:nvSpPr>
            <xdr:cNvPr id="6414" name="Check Box 270" hidden="1">
              <a:extLst>
                <a:ext uri="{63B3BB69-23CF-44E3-9099-C40C66FF867C}">
                  <a14:compatExt spid="_x0000_s6414"/>
                </a:ext>
                <a:ext uri="{FF2B5EF4-FFF2-40B4-BE49-F238E27FC236}">
                  <a16:creationId xmlns:a16="http://schemas.microsoft.com/office/drawing/2014/main" id="{00000000-0008-0000-0600-00000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276225</xdr:rowOff>
        </xdr:from>
        <xdr:to>
          <xdr:col>2</xdr:col>
          <xdr:colOff>57150</xdr:colOff>
          <xdr:row>57</xdr:row>
          <xdr:rowOff>85725</xdr:rowOff>
        </xdr:to>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600-00000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276225</xdr:rowOff>
        </xdr:from>
        <xdr:to>
          <xdr:col>2</xdr:col>
          <xdr:colOff>57150</xdr:colOff>
          <xdr:row>58</xdr:row>
          <xdr:rowOff>85725</xdr:rowOff>
        </xdr:to>
        <xdr:sp macro="" textlink="">
          <xdr:nvSpPr>
            <xdr:cNvPr id="6416" name="Check Box 272" hidden="1">
              <a:extLst>
                <a:ext uri="{63B3BB69-23CF-44E3-9099-C40C66FF867C}">
                  <a14:compatExt spid="_x0000_s6416"/>
                </a:ext>
                <a:ext uri="{FF2B5EF4-FFF2-40B4-BE49-F238E27FC236}">
                  <a16:creationId xmlns:a16="http://schemas.microsoft.com/office/drawing/2014/main" id="{00000000-0008-0000-0600-00001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276225</xdr:rowOff>
        </xdr:from>
        <xdr:to>
          <xdr:col>2</xdr:col>
          <xdr:colOff>57150</xdr:colOff>
          <xdr:row>59</xdr:row>
          <xdr:rowOff>85725</xdr:rowOff>
        </xdr:to>
        <xdr:sp macro="" textlink="">
          <xdr:nvSpPr>
            <xdr:cNvPr id="6417" name="Check Box 273" hidden="1">
              <a:extLst>
                <a:ext uri="{63B3BB69-23CF-44E3-9099-C40C66FF867C}">
                  <a14:compatExt spid="_x0000_s6417"/>
                </a:ext>
                <a:ext uri="{FF2B5EF4-FFF2-40B4-BE49-F238E27FC236}">
                  <a16:creationId xmlns:a16="http://schemas.microsoft.com/office/drawing/2014/main" id="{00000000-0008-0000-06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276225</xdr:rowOff>
        </xdr:from>
        <xdr:to>
          <xdr:col>2</xdr:col>
          <xdr:colOff>57150</xdr:colOff>
          <xdr:row>60</xdr:row>
          <xdr:rowOff>85725</xdr:rowOff>
        </xdr:to>
        <xdr:sp macro="" textlink="">
          <xdr:nvSpPr>
            <xdr:cNvPr id="6418" name="Check Box 274" hidden="1">
              <a:extLst>
                <a:ext uri="{63B3BB69-23CF-44E3-9099-C40C66FF867C}">
                  <a14:compatExt spid="_x0000_s6418"/>
                </a:ext>
                <a:ext uri="{FF2B5EF4-FFF2-40B4-BE49-F238E27FC236}">
                  <a16:creationId xmlns:a16="http://schemas.microsoft.com/office/drawing/2014/main" id="{00000000-0008-0000-06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276225</xdr:rowOff>
        </xdr:from>
        <xdr:to>
          <xdr:col>2</xdr:col>
          <xdr:colOff>57150</xdr:colOff>
          <xdr:row>61</xdr:row>
          <xdr:rowOff>85725</xdr:rowOff>
        </xdr:to>
        <xdr:sp macro="" textlink="">
          <xdr:nvSpPr>
            <xdr:cNvPr id="6419" name="Check Box 275" hidden="1">
              <a:extLst>
                <a:ext uri="{63B3BB69-23CF-44E3-9099-C40C66FF867C}">
                  <a14:compatExt spid="_x0000_s6419"/>
                </a:ext>
                <a:ext uri="{FF2B5EF4-FFF2-40B4-BE49-F238E27FC236}">
                  <a16:creationId xmlns:a16="http://schemas.microsoft.com/office/drawing/2014/main" id="{00000000-0008-0000-06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276225</xdr:rowOff>
        </xdr:from>
        <xdr:to>
          <xdr:col>2</xdr:col>
          <xdr:colOff>57150</xdr:colOff>
          <xdr:row>62</xdr:row>
          <xdr:rowOff>85725</xdr:rowOff>
        </xdr:to>
        <xdr:sp macro="" textlink="">
          <xdr:nvSpPr>
            <xdr:cNvPr id="6420" name="Check Box 276" hidden="1">
              <a:extLst>
                <a:ext uri="{63B3BB69-23CF-44E3-9099-C40C66FF867C}">
                  <a14:compatExt spid="_x0000_s6420"/>
                </a:ext>
                <a:ext uri="{FF2B5EF4-FFF2-40B4-BE49-F238E27FC236}">
                  <a16:creationId xmlns:a16="http://schemas.microsoft.com/office/drawing/2014/main" id="{00000000-0008-0000-06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276225</xdr:rowOff>
        </xdr:from>
        <xdr:to>
          <xdr:col>2</xdr:col>
          <xdr:colOff>57150</xdr:colOff>
          <xdr:row>63</xdr:row>
          <xdr:rowOff>85725</xdr:rowOff>
        </xdr:to>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6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276225</xdr:rowOff>
        </xdr:from>
        <xdr:to>
          <xdr:col>2</xdr:col>
          <xdr:colOff>57150</xdr:colOff>
          <xdr:row>64</xdr:row>
          <xdr:rowOff>85725</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6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276225</xdr:rowOff>
        </xdr:from>
        <xdr:to>
          <xdr:col>2</xdr:col>
          <xdr:colOff>57150</xdr:colOff>
          <xdr:row>65</xdr:row>
          <xdr:rowOff>85725</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6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276225</xdr:rowOff>
        </xdr:from>
        <xdr:to>
          <xdr:col>2</xdr:col>
          <xdr:colOff>57150</xdr:colOff>
          <xdr:row>66</xdr:row>
          <xdr:rowOff>85725</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6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276225</xdr:rowOff>
        </xdr:from>
        <xdr:to>
          <xdr:col>2</xdr:col>
          <xdr:colOff>57150</xdr:colOff>
          <xdr:row>67</xdr:row>
          <xdr:rowOff>85725</xdr:rowOff>
        </xdr:to>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6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276225</xdr:rowOff>
        </xdr:from>
        <xdr:to>
          <xdr:col>2</xdr:col>
          <xdr:colOff>57150</xdr:colOff>
          <xdr:row>68</xdr:row>
          <xdr:rowOff>85725</xdr:rowOff>
        </xdr:to>
        <xdr:sp macro="" textlink="">
          <xdr:nvSpPr>
            <xdr:cNvPr id="6426" name="Check Box 282" hidden="1">
              <a:extLst>
                <a:ext uri="{63B3BB69-23CF-44E3-9099-C40C66FF867C}">
                  <a14:compatExt spid="_x0000_s6426"/>
                </a:ext>
                <a:ext uri="{FF2B5EF4-FFF2-40B4-BE49-F238E27FC236}">
                  <a16:creationId xmlns:a16="http://schemas.microsoft.com/office/drawing/2014/main" id="{00000000-0008-0000-0600-00001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276225</xdr:rowOff>
        </xdr:from>
        <xdr:to>
          <xdr:col>2</xdr:col>
          <xdr:colOff>57150</xdr:colOff>
          <xdr:row>69</xdr:row>
          <xdr:rowOff>85725</xdr:rowOff>
        </xdr:to>
        <xdr:sp macro="" textlink="">
          <xdr:nvSpPr>
            <xdr:cNvPr id="6427" name="Check Box 283" hidden="1">
              <a:extLst>
                <a:ext uri="{63B3BB69-23CF-44E3-9099-C40C66FF867C}">
                  <a14:compatExt spid="_x0000_s6427"/>
                </a:ext>
                <a:ext uri="{FF2B5EF4-FFF2-40B4-BE49-F238E27FC236}">
                  <a16:creationId xmlns:a16="http://schemas.microsoft.com/office/drawing/2014/main" id="{00000000-0008-0000-06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276225</xdr:rowOff>
        </xdr:from>
        <xdr:to>
          <xdr:col>2</xdr:col>
          <xdr:colOff>57150</xdr:colOff>
          <xdr:row>70</xdr:row>
          <xdr:rowOff>85725</xdr:rowOff>
        </xdr:to>
        <xdr:sp macro="" textlink="">
          <xdr:nvSpPr>
            <xdr:cNvPr id="6428" name="Check Box 284" hidden="1">
              <a:extLst>
                <a:ext uri="{63B3BB69-23CF-44E3-9099-C40C66FF867C}">
                  <a14:compatExt spid="_x0000_s6428"/>
                </a:ext>
                <a:ext uri="{FF2B5EF4-FFF2-40B4-BE49-F238E27FC236}">
                  <a16:creationId xmlns:a16="http://schemas.microsoft.com/office/drawing/2014/main" id="{00000000-0008-0000-0600-00001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276225</xdr:rowOff>
        </xdr:from>
        <xdr:to>
          <xdr:col>2</xdr:col>
          <xdr:colOff>57150</xdr:colOff>
          <xdr:row>71</xdr:row>
          <xdr:rowOff>85725</xdr:rowOff>
        </xdr:to>
        <xdr:sp macro="" textlink="">
          <xdr:nvSpPr>
            <xdr:cNvPr id="6429" name="Check Box 285" hidden="1">
              <a:extLst>
                <a:ext uri="{63B3BB69-23CF-44E3-9099-C40C66FF867C}">
                  <a14:compatExt spid="_x0000_s6429"/>
                </a:ext>
                <a:ext uri="{FF2B5EF4-FFF2-40B4-BE49-F238E27FC236}">
                  <a16:creationId xmlns:a16="http://schemas.microsoft.com/office/drawing/2014/main" id="{00000000-0008-0000-0600-00001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276225</xdr:rowOff>
        </xdr:from>
        <xdr:to>
          <xdr:col>2</xdr:col>
          <xdr:colOff>57150</xdr:colOff>
          <xdr:row>72</xdr:row>
          <xdr:rowOff>85725</xdr:rowOff>
        </xdr:to>
        <xdr:sp macro="" textlink="">
          <xdr:nvSpPr>
            <xdr:cNvPr id="6430" name="Check Box 286" hidden="1">
              <a:extLst>
                <a:ext uri="{63B3BB69-23CF-44E3-9099-C40C66FF867C}">
                  <a14:compatExt spid="_x0000_s6430"/>
                </a:ext>
                <a:ext uri="{FF2B5EF4-FFF2-40B4-BE49-F238E27FC236}">
                  <a16:creationId xmlns:a16="http://schemas.microsoft.com/office/drawing/2014/main" id="{00000000-0008-0000-0600-00001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57150</xdr:colOff>
          <xdr:row>73</xdr:row>
          <xdr:rowOff>85725</xdr:rowOff>
        </xdr:to>
        <xdr:sp macro="" textlink="">
          <xdr:nvSpPr>
            <xdr:cNvPr id="6431" name="Check Box 287" hidden="1">
              <a:extLst>
                <a:ext uri="{63B3BB69-23CF-44E3-9099-C40C66FF867C}">
                  <a14:compatExt spid="_x0000_s6431"/>
                </a:ext>
                <a:ext uri="{FF2B5EF4-FFF2-40B4-BE49-F238E27FC236}">
                  <a16:creationId xmlns:a16="http://schemas.microsoft.com/office/drawing/2014/main" id="{00000000-0008-0000-0600-00001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276225</xdr:rowOff>
        </xdr:from>
        <xdr:to>
          <xdr:col>2</xdr:col>
          <xdr:colOff>57150</xdr:colOff>
          <xdr:row>50</xdr:row>
          <xdr:rowOff>85725</xdr:rowOff>
        </xdr:to>
        <xdr:sp macro="" textlink="">
          <xdr:nvSpPr>
            <xdr:cNvPr id="6432" name="Check Box 288" hidden="1">
              <a:extLst>
                <a:ext uri="{63B3BB69-23CF-44E3-9099-C40C66FF867C}">
                  <a14:compatExt spid="_x0000_s6432"/>
                </a:ext>
                <a:ext uri="{FF2B5EF4-FFF2-40B4-BE49-F238E27FC236}">
                  <a16:creationId xmlns:a16="http://schemas.microsoft.com/office/drawing/2014/main" id="{00000000-0008-0000-06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276225</xdr:rowOff>
        </xdr:from>
        <xdr:to>
          <xdr:col>2</xdr:col>
          <xdr:colOff>57150</xdr:colOff>
          <xdr:row>51</xdr:row>
          <xdr:rowOff>85725</xdr:rowOff>
        </xdr:to>
        <xdr:sp macro="" textlink="">
          <xdr:nvSpPr>
            <xdr:cNvPr id="6433" name="Check Box 289" hidden="1">
              <a:extLst>
                <a:ext uri="{63B3BB69-23CF-44E3-9099-C40C66FF867C}">
                  <a14:compatExt spid="_x0000_s6433"/>
                </a:ext>
                <a:ext uri="{FF2B5EF4-FFF2-40B4-BE49-F238E27FC236}">
                  <a16:creationId xmlns:a16="http://schemas.microsoft.com/office/drawing/2014/main" id="{00000000-0008-0000-06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50</xdr:row>
          <xdr:rowOff>276225</xdr:rowOff>
        </xdr:from>
        <xdr:to>
          <xdr:col>2</xdr:col>
          <xdr:colOff>57150</xdr:colOff>
          <xdr:row>52</xdr:row>
          <xdr:rowOff>85725</xdr:rowOff>
        </xdr:to>
        <xdr:sp macro="" textlink="">
          <xdr:nvSpPr>
            <xdr:cNvPr id="6434" name="Check Box 290" hidden="1">
              <a:extLst>
                <a:ext uri="{63B3BB69-23CF-44E3-9099-C40C66FF867C}">
                  <a14:compatExt spid="_x0000_s6434"/>
                </a:ext>
                <a:ext uri="{FF2B5EF4-FFF2-40B4-BE49-F238E27FC236}">
                  <a16:creationId xmlns:a16="http://schemas.microsoft.com/office/drawing/2014/main" id="{00000000-0008-0000-0600-00002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276225</xdr:rowOff>
        </xdr:from>
        <xdr:to>
          <xdr:col>2</xdr:col>
          <xdr:colOff>57150</xdr:colOff>
          <xdr:row>53</xdr:row>
          <xdr:rowOff>85725</xdr:rowOff>
        </xdr:to>
        <xdr:sp macro="" textlink="">
          <xdr:nvSpPr>
            <xdr:cNvPr id="6435" name="Check Box 291" hidden="1">
              <a:extLst>
                <a:ext uri="{63B3BB69-23CF-44E3-9099-C40C66FF867C}">
                  <a14:compatExt spid="_x0000_s6435"/>
                </a:ext>
                <a:ext uri="{FF2B5EF4-FFF2-40B4-BE49-F238E27FC236}">
                  <a16:creationId xmlns:a16="http://schemas.microsoft.com/office/drawing/2014/main" id="{00000000-0008-0000-06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52</xdr:row>
          <xdr:rowOff>276225</xdr:rowOff>
        </xdr:from>
        <xdr:to>
          <xdr:col>2</xdr:col>
          <xdr:colOff>57150</xdr:colOff>
          <xdr:row>54</xdr:row>
          <xdr:rowOff>85725</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6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276225</xdr:rowOff>
        </xdr:from>
        <xdr:to>
          <xdr:col>2</xdr:col>
          <xdr:colOff>57150</xdr:colOff>
          <xdr:row>55</xdr:row>
          <xdr:rowOff>85725</xdr:rowOff>
        </xdr:to>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6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276225</xdr:rowOff>
        </xdr:from>
        <xdr:to>
          <xdr:col>2</xdr:col>
          <xdr:colOff>57150</xdr:colOff>
          <xdr:row>56</xdr:row>
          <xdr:rowOff>85725</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6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276225</xdr:rowOff>
        </xdr:from>
        <xdr:to>
          <xdr:col>2</xdr:col>
          <xdr:colOff>57150</xdr:colOff>
          <xdr:row>57</xdr:row>
          <xdr:rowOff>85725</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6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276225</xdr:rowOff>
        </xdr:from>
        <xdr:to>
          <xdr:col>2</xdr:col>
          <xdr:colOff>57150</xdr:colOff>
          <xdr:row>58</xdr:row>
          <xdr:rowOff>85725</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6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276225</xdr:rowOff>
        </xdr:from>
        <xdr:to>
          <xdr:col>2</xdr:col>
          <xdr:colOff>57150</xdr:colOff>
          <xdr:row>59</xdr:row>
          <xdr:rowOff>85725</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6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276225</xdr:rowOff>
        </xdr:from>
        <xdr:to>
          <xdr:col>2</xdr:col>
          <xdr:colOff>57150</xdr:colOff>
          <xdr:row>60</xdr:row>
          <xdr:rowOff>85725</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6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276225</xdr:rowOff>
        </xdr:from>
        <xdr:to>
          <xdr:col>2</xdr:col>
          <xdr:colOff>57150</xdr:colOff>
          <xdr:row>61</xdr:row>
          <xdr:rowOff>85725</xdr:rowOff>
        </xdr:to>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6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276225</xdr:rowOff>
        </xdr:from>
        <xdr:to>
          <xdr:col>2</xdr:col>
          <xdr:colOff>57150</xdr:colOff>
          <xdr:row>62</xdr:row>
          <xdr:rowOff>85725</xdr:rowOff>
        </xdr:to>
        <xdr:sp macro="" textlink="">
          <xdr:nvSpPr>
            <xdr:cNvPr id="6444" name="Check Box 300" hidden="1">
              <a:extLst>
                <a:ext uri="{63B3BB69-23CF-44E3-9099-C40C66FF867C}">
                  <a14:compatExt spid="_x0000_s6444"/>
                </a:ext>
                <a:ext uri="{FF2B5EF4-FFF2-40B4-BE49-F238E27FC236}">
                  <a16:creationId xmlns:a16="http://schemas.microsoft.com/office/drawing/2014/main" id="{00000000-0008-0000-06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276225</xdr:rowOff>
        </xdr:from>
        <xdr:to>
          <xdr:col>2</xdr:col>
          <xdr:colOff>57150</xdr:colOff>
          <xdr:row>63</xdr:row>
          <xdr:rowOff>85725</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6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276225</xdr:rowOff>
        </xdr:from>
        <xdr:to>
          <xdr:col>2</xdr:col>
          <xdr:colOff>57150</xdr:colOff>
          <xdr:row>64</xdr:row>
          <xdr:rowOff>85725</xdr:rowOff>
        </xdr:to>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6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276225</xdr:rowOff>
        </xdr:from>
        <xdr:to>
          <xdr:col>2</xdr:col>
          <xdr:colOff>57150</xdr:colOff>
          <xdr:row>65</xdr:row>
          <xdr:rowOff>85725</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6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276225</xdr:rowOff>
        </xdr:from>
        <xdr:to>
          <xdr:col>2</xdr:col>
          <xdr:colOff>57150</xdr:colOff>
          <xdr:row>66</xdr:row>
          <xdr:rowOff>85725</xdr:rowOff>
        </xdr:to>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6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276225</xdr:rowOff>
        </xdr:from>
        <xdr:to>
          <xdr:col>2</xdr:col>
          <xdr:colOff>57150</xdr:colOff>
          <xdr:row>67</xdr:row>
          <xdr:rowOff>85725</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6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276225</xdr:rowOff>
        </xdr:from>
        <xdr:to>
          <xdr:col>2</xdr:col>
          <xdr:colOff>57150</xdr:colOff>
          <xdr:row>68</xdr:row>
          <xdr:rowOff>85725</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6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276225</xdr:rowOff>
        </xdr:from>
        <xdr:to>
          <xdr:col>2</xdr:col>
          <xdr:colOff>57150</xdr:colOff>
          <xdr:row>69</xdr:row>
          <xdr:rowOff>85725</xdr:rowOff>
        </xdr:to>
        <xdr:sp macro="" textlink="">
          <xdr:nvSpPr>
            <xdr:cNvPr id="6451" name="Check Box 307" hidden="1">
              <a:extLst>
                <a:ext uri="{63B3BB69-23CF-44E3-9099-C40C66FF867C}">
                  <a14:compatExt spid="_x0000_s6451"/>
                </a:ext>
                <a:ext uri="{FF2B5EF4-FFF2-40B4-BE49-F238E27FC236}">
                  <a16:creationId xmlns:a16="http://schemas.microsoft.com/office/drawing/2014/main" id="{00000000-0008-0000-06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276225</xdr:rowOff>
        </xdr:from>
        <xdr:to>
          <xdr:col>2</xdr:col>
          <xdr:colOff>57150</xdr:colOff>
          <xdr:row>71</xdr:row>
          <xdr:rowOff>85725</xdr:rowOff>
        </xdr:to>
        <xdr:sp macro="" textlink="">
          <xdr:nvSpPr>
            <xdr:cNvPr id="6452" name="Check Box 308" hidden="1">
              <a:extLst>
                <a:ext uri="{63B3BB69-23CF-44E3-9099-C40C66FF867C}">
                  <a14:compatExt spid="_x0000_s6452"/>
                </a:ext>
                <a:ext uri="{FF2B5EF4-FFF2-40B4-BE49-F238E27FC236}">
                  <a16:creationId xmlns:a16="http://schemas.microsoft.com/office/drawing/2014/main" id="{00000000-0008-0000-06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276225</xdr:rowOff>
        </xdr:from>
        <xdr:to>
          <xdr:col>2</xdr:col>
          <xdr:colOff>57150</xdr:colOff>
          <xdr:row>72</xdr:row>
          <xdr:rowOff>85725</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6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57150</xdr:colOff>
          <xdr:row>73</xdr:row>
          <xdr:rowOff>85725</xdr:rowOff>
        </xdr:to>
        <xdr:sp macro="" textlink="">
          <xdr:nvSpPr>
            <xdr:cNvPr id="6454" name="Check Box 310" hidden="1">
              <a:extLst>
                <a:ext uri="{63B3BB69-23CF-44E3-9099-C40C66FF867C}">
                  <a14:compatExt spid="_x0000_s6454"/>
                </a:ext>
                <a:ext uri="{FF2B5EF4-FFF2-40B4-BE49-F238E27FC236}">
                  <a16:creationId xmlns:a16="http://schemas.microsoft.com/office/drawing/2014/main" id="{00000000-0008-0000-06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72</xdr:row>
          <xdr:rowOff>276225</xdr:rowOff>
        </xdr:from>
        <xdr:to>
          <xdr:col>1</xdr:col>
          <xdr:colOff>85725</xdr:colOff>
          <xdr:row>74</xdr:row>
          <xdr:rowOff>95250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6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276225</xdr:rowOff>
        </xdr:from>
        <xdr:to>
          <xdr:col>2</xdr:col>
          <xdr:colOff>57150</xdr:colOff>
          <xdr:row>74</xdr:row>
          <xdr:rowOff>95250</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6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276225</xdr:rowOff>
        </xdr:from>
        <xdr:to>
          <xdr:col>2</xdr:col>
          <xdr:colOff>57150</xdr:colOff>
          <xdr:row>74</xdr:row>
          <xdr:rowOff>95250</xdr:rowOff>
        </xdr:to>
        <xdr:sp macro="" textlink="">
          <xdr:nvSpPr>
            <xdr:cNvPr id="6457" name="Check Box 313" hidden="1">
              <a:extLst>
                <a:ext uri="{63B3BB69-23CF-44E3-9099-C40C66FF867C}">
                  <a14:compatExt spid="_x0000_s6457"/>
                </a:ext>
                <a:ext uri="{FF2B5EF4-FFF2-40B4-BE49-F238E27FC236}">
                  <a16:creationId xmlns:a16="http://schemas.microsoft.com/office/drawing/2014/main" id="{00000000-0008-0000-06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57150</xdr:colOff>
          <xdr:row>73</xdr:row>
          <xdr:rowOff>85725</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6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57150</xdr:colOff>
          <xdr:row>73</xdr:row>
          <xdr:rowOff>85725</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6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276225</xdr:rowOff>
        </xdr:from>
        <xdr:to>
          <xdr:col>2</xdr:col>
          <xdr:colOff>47625</xdr:colOff>
          <xdr:row>49</xdr:row>
          <xdr:rowOff>76200</xdr:rowOff>
        </xdr:to>
        <xdr:sp macro="" textlink="">
          <xdr:nvSpPr>
            <xdr:cNvPr id="13790" name="Check Box 1502" hidden="1">
              <a:extLst>
                <a:ext uri="{63B3BB69-23CF-44E3-9099-C40C66FF867C}">
                  <a14:compatExt spid="_x0000_s13790"/>
                </a:ext>
                <a:ext uri="{FF2B5EF4-FFF2-40B4-BE49-F238E27FC236}">
                  <a16:creationId xmlns:a16="http://schemas.microsoft.com/office/drawing/2014/main" id="{00000000-0008-0000-0600-0000D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276225</xdr:rowOff>
        </xdr:from>
        <xdr:to>
          <xdr:col>2</xdr:col>
          <xdr:colOff>66675</xdr:colOff>
          <xdr:row>50</xdr:row>
          <xdr:rowOff>76200</xdr:rowOff>
        </xdr:to>
        <xdr:sp macro="" textlink="">
          <xdr:nvSpPr>
            <xdr:cNvPr id="13791" name="Check Box 1503" hidden="1">
              <a:extLst>
                <a:ext uri="{63B3BB69-23CF-44E3-9099-C40C66FF867C}">
                  <a14:compatExt spid="_x0000_s13791"/>
                </a:ext>
                <a:ext uri="{FF2B5EF4-FFF2-40B4-BE49-F238E27FC236}">
                  <a16:creationId xmlns:a16="http://schemas.microsoft.com/office/drawing/2014/main" id="{00000000-0008-0000-0600-0000D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276225</xdr:rowOff>
        </xdr:from>
        <xdr:to>
          <xdr:col>2</xdr:col>
          <xdr:colOff>47625</xdr:colOff>
          <xdr:row>51</xdr:row>
          <xdr:rowOff>76200</xdr:rowOff>
        </xdr:to>
        <xdr:sp macro="" textlink="">
          <xdr:nvSpPr>
            <xdr:cNvPr id="13792" name="Check Box 1504" hidden="1">
              <a:extLst>
                <a:ext uri="{63B3BB69-23CF-44E3-9099-C40C66FF867C}">
                  <a14:compatExt spid="_x0000_s13792"/>
                </a:ext>
                <a:ext uri="{FF2B5EF4-FFF2-40B4-BE49-F238E27FC236}">
                  <a16:creationId xmlns:a16="http://schemas.microsoft.com/office/drawing/2014/main" id="{00000000-0008-0000-0600-0000E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50</xdr:row>
          <xdr:rowOff>276225</xdr:rowOff>
        </xdr:from>
        <xdr:to>
          <xdr:col>2</xdr:col>
          <xdr:colOff>47625</xdr:colOff>
          <xdr:row>52</xdr:row>
          <xdr:rowOff>76200</xdr:rowOff>
        </xdr:to>
        <xdr:sp macro="" textlink="">
          <xdr:nvSpPr>
            <xdr:cNvPr id="13793" name="Check Box 1505" hidden="1">
              <a:extLst>
                <a:ext uri="{63B3BB69-23CF-44E3-9099-C40C66FF867C}">
                  <a14:compatExt spid="_x0000_s13793"/>
                </a:ext>
                <a:ext uri="{FF2B5EF4-FFF2-40B4-BE49-F238E27FC236}">
                  <a16:creationId xmlns:a16="http://schemas.microsoft.com/office/drawing/2014/main" id="{00000000-0008-0000-0600-0000E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276225</xdr:rowOff>
        </xdr:from>
        <xdr:to>
          <xdr:col>2</xdr:col>
          <xdr:colOff>47625</xdr:colOff>
          <xdr:row>53</xdr:row>
          <xdr:rowOff>76200</xdr:rowOff>
        </xdr:to>
        <xdr:sp macro="" textlink="">
          <xdr:nvSpPr>
            <xdr:cNvPr id="13794" name="Check Box 1506" hidden="1">
              <a:extLst>
                <a:ext uri="{63B3BB69-23CF-44E3-9099-C40C66FF867C}">
                  <a14:compatExt spid="_x0000_s13794"/>
                </a:ext>
                <a:ext uri="{FF2B5EF4-FFF2-40B4-BE49-F238E27FC236}">
                  <a16:creationId xmlns:a16="http://schemas.microsoft.com/office/drawing/2014/main" id="{00000000-0008-0000-0600-0000E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52</xdr:row>
          <xdr:rowOff>276225</xdr:rowOff>
        </xdr:from>
        <xdr:to>
          <xdr:col>2</xdr:col>
          <xdr:colOff>47625</xdr:colOff>
          <xdr:row>54</xdr:row>
          <xdr:rowOff>76200</xdr:rowOff>
        </xdr:to>
        <xdr:sp macro="" textlink="">
          <xdr:nvSpPr>
            <xdr:cNvPr id="13795" name="Check Box 1507" hidden="1">
              <a:extLst>
                <a:ext uri="{63B3BB69-23CF-44E3-9099-C40C66FF867C}">
                  <a14:compatExt spid="_x0000_s13795"/>
                </a:ext>
                <a:ext uri="{FF2B5EF4-FFF2-40B4-BE49-F238E27FC236}">
                  <a16:creationId xmlns:a16="http://schemas.microsoft.com/office/drawing/2014/main" id="{00000000-0008-0000-0600-0000E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276225</xdr:rowOff>
        </xdr:from>
        <xdr:to>
          <xdr:col>2</xdr:col>
          <xdr:colOff>47625</xdr:colOff>
          <xdr:row>55</xdr:row>
          <xdr:rowOff>76200</xdr:rowOff>
        </xdr:to>
        <xdr:sp macro="" textlink="">
          <xdr:nvSpPr>
            <xdr:cNvPr id="13796" name="Check Box 1508" hidden="1">
              <a:extLst>
                <a:ext uri="{63B3BB69-23CF-44E3-9099-C40C66FF867C}">
                  <a14:compatExt spid="_x0000_s13796"/>
                </a:ext>
                <a:ext uri="{FF2B5EF4-FFF2-40B4-BE49-F238E27FC236}">
                  <a16:creationId xmlns:a16="http://schemas.microsoft.com/office/drawing/2014/main" id="{00000000-0008-0000-0600-0000E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276225</xdr:rowOff>
        </xdr:from>
        <xdr:to>
          <xdr:col>2</xdr:col>
          <xdr:colOff>47625</xdr:colOff>
          <xdr:row>56</xdr:row>
          <xdr:rowOff>76200</xdr:rowOff>
        </xdr:to>
        <xdr:sp macro="" textlink="">
          <xdr:nvSpPr>
            <xdr:cNvPr id="13797" name="Check Box 1509" hidden="1">
              <a:extLst>
                <a:ext uri="{63B3BB69-23CF-44E3-9099-C40C66FF867C}">
                  <a14:compatExt spid="_x0000_s13797"/>
                </a:ext>
                <a:ext uri="{FF2B5EF4-FFF2-40B4-BE49-F238E27FC236}">
                  <a16:creationId xmlns:a16="http://schemas.microsoft.com/office/drawing/2014/main" id="{00000000-0008-0000-0600-0000E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276225</xdr:rowOff>
        </xdr:from>
        <xdr:to>
          <xdr:col>2</xdr:col>
          <xdr:colOff>47625</xdr:colOff>
          <xdr:row>57</xdr:row>
          <xdr:rowOff>76200</xdr:rowOff>
        </xdr:to>
        <xdr:sp macro="" textlink="">
          <xdr:nvSpPr>
            <xdr:cNvPr id="13798" name="Check Box 1510" hidden="1">
              <a:extLst>
                <a:ext uri="{63B3BB69-23CF-44E3-9099-C40C66FF867C}">
                  <a14:compatExt spid="_x0000_s13798"/>
                </a:ext>
                <a:ext uri="{FF2B5EF4-FFF2-40B4-BE49-F238E27FC236}">
                  <a16:creationId xmlns:a16="http://schemas.microsoft.com/office/drawing/2014/main" id="{00000000-0008-0000-0600-0000E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276225</xdr:rowOff>
        </xdr:from>
        <xdr:to>
          <xdr:col>2</xdr:col>
          <xdr:colOff>47625</xdr:colOff>
          <xdr:row>58</xdr:row>
          <xdr:rowOff>76200</xdr:rowOff>
        </xdr:to>
        <xdr:sp macro="" textlink="">
          <xdr:nvSpPr>
            <xdr:cNvPr id="13799" name="Check Box 1511" hidden="1">
              <a:extLst>
                <a:ext uri="{63B3BB69-23CF-44E3-9099-C40C66FF867C}">
                  <a14:compatExt spid="_x0000_s13799"/>
                </a:ext>
                <a:ext uri="{FF2B5EF4-FFF2-40B4-BE49-F238E27FC236}">
                  <a16:creationId xmlns:a16="http://schemas.microsoft.com/office/drawing/2014/main" id="{00000000-0008-0000-0600-0000E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276225</xdr:rowOff>
        </xdr:from>
        <xdr:to>
          <xdr:col>2</xdr:col>
          <xdr:colOff>47625</xdr:colOff>
          <xdr:row>59</xdr:row>
          <xdr:rowOff>76200</xdr:rowOff>
        </xdr:to>
        <xdr:sp macro="" textlink="">
          <xdr:nvSpPr>
            <xdr:cNvPr id="13800" name="Check Box 1512" hidden="1">
              <a:extLst>
                <a:ext uri="{63B3BB69-23CF-44E3-9099-C40C66FF867C}">
                  <a14:compatExt spid="_x0000_s13800"/>
                </a:ext>
                <a:ext uri="{FF2B5EF4-FFF2-40B4-BE49-F238E27FC236}">
                  <a16:creationId xmlns:a16="http://schemas.microsoft.com/office/drawing/2014/main" id="{00000000-0008-0000-0600-0000E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276225</xdr:rowOff>
        </xdr:from>
        <xdr:to>
          <xdr:col>2</xdr:col>
          <xdr:colOff>47625</xdr:colOff>
          <xdr:row>60</xdr:row>
          <xdr:rowOff>76200</xdr:rowOff>
        </xdr:to>
        <xdr:sp macro="" textlink="">
          <xdr:nvSpPr>
            <xdr:cNvPr id="13801" name="Check Box 1513" hidden="1">
              <a:extLst>
                <a:ext uri="{63B3BB69-23CF-44E3-9099-C40C66FF867C}">
                  <a14:compatExt spid="_x0000_s13801"/>
                </a:ext>
                <a:ext uri="{FF2B5EF4-FFF2-40B4-BE49-F238E27FC236}">
                  <a16:creationId xmlns:a16="http://schemas.microsoft.com/office/drawing/2014/main" id="{00000000-0008-0000-0600-0000E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276225</xdr:rowOff>
        </xdr:from>
        <xdr:to>
          <xdr:col>2</xdr:col>
          <xdr:colOff>47625</xdr:colOff>
          <xdr:row>61</xdr:row>
          <xdr:rowOff>76200</xdr:rowOff>
        </xdr:to>
        <xdr:sp macro="" textlink="">
          <xdr:nvSpPr>
            <xdr:cNvPr id="13802" name="Check Box 1514" hidden="1">
              <a:extLst>
                <a:ext uri="{63B3BB69-23CF-44E3-9099-C40C66FF867C}">
                  <a14:compatExt spid="_x0000_s13802"/>
                </a:ext>
                <a:ext uri="{FF2B5EF4-FFF2-40B4-BE49-F238E27FC236}">
                  <a16:creationId xmlns:a16="http://schemas.microsoft.com/office/drawing/2014/main" id="{00000000-0008-0000-0600-0000E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276225</xdr:rowOff>
        </xdr:from>
        <xdr:to>
          <xdr:col>2</xdr:col>
          <xdr:colOff>47625</xdr:colOff>
          <xdr:row>62</xdr:row>
          <xdr:rowOff>76200</xdr:rowOff>
        </xdr:to>
        <xdr:sp macro="" textlink="">
          <xdr:nvSpPr>
            <xdr:cNvPr id="13803" name="Check Box 1515" hidden="1">
              <a:extLst>
                <a:ext uri="{63B3BB69-23CF-44E3-9099-C40C66FF867C}">
                  <a14:compatExt spid="_x0000_s13803"/>
                </a:ext>
                <a:ext uri="{FF2B5EF4-FFF2-40B4-BE49-F238E27FC236}">
                  <a16:creationId xmlns:a16="http://schemas.microsoft.com/office/drawing/2014/main" id="{00000000-0008-0000-0600-0000E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276225</xdr:rowOff>
        </xdr:from>
        <xdr:to>
          <xdr:col>2</xdr:col>
          <xdr:colOff>47625</xdr:colOff>
          <xdr:row>63</xdr:row>
          <xdr:rowOff>76200</xdr:rowOff>
        </xdr:to>
        <xdr:sp macro="" textlink="">
          <xdr:nvSpPr>
            <xdr:cNvPr id="13804" name="Check Box 1516" hidden="1">
              <a:extLst>
                <a:ext uri="{63B3BB69-23CF-44E3-9099-C40C66FF867C}">
                  <a14:compatExt spid="_x0000_s13804"/>
                </a:ext>
                <a:ext uri="{FF2B5EF4-FFF2-40B4-BE49-F238E27FC236}">
                  <a16:creationId xmlns:a16="http://schemas.microsoft.com/office/drawing/2014/main" id="{00000000-0008-0000-0600-0000E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276225</xdr:rowOff>
        </xdr:from>
        <xdr:to>
          <xdr:col>2</xdr:col>
          <xdr:colOff>47625</xdr:colOff>
          <xdr:row>64</xdr:row>
          <xdr:rowOff>76200</xdr:rowOff>
        </xdr:to>
        <xdr:sp macro="" textlink="">
          <xdr:nvSpPr>
            <xdr:cNvPr id="13805" name="Check Box 1517" hidden="1">
              <a:extLst>
                <a:ext uri="{63B3BB69-23CF-44E3-9099-C40C66FF867C}">
                  <a14:compatExt spid="_x0000_s13805"/>
                </a:ext>
                <a:ext uri="{FF2B5EF4-FFF2-40B4-BE49-F238E27FC236}">
                  <a16:creationId xmlns:a16="http://schemas.microsoft.com/office/drawing/2014/main" id="{00000000-0008-0000-0600-0000E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276225</xdr:rowOff>
        </xdr:from>
        <xdr:to>
          <xdr:col>2</xdr:col>
          <xdr:colOff>47625</xdr:colOff>
          <xdr:row>65</xdr:row>
          <xdr:rowOff>76200</xdr:rowOff>
        </xdr:to>
        <xdr:sp macro="" textlink="">
          <xdr:nvSpPr>
            <xdr:cNvPr id="13806" name="Check Box 1518" hidden="1">
              <a:extLst>
                <a:ext uri="{63B3BB69-23CF-44E3-9099-C40C66FF867C}">
                  <a14:compatExt spid="_x0000_s13806"/>
                </a:ext>
                <a:ext uri="{FF2B5EF4-FFF2-40B4-BE49-F238E27FC236}">
                  <a16:creationId xmlns:a16="http://schemas.microsoft.com/office/drawing/2014/main" id="{00000000-0008-0000-0600-0000E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276225</xdr:rowOff>
        </xdr:from>
        <xdr:to>
          <xdr:col>2</xdr:col>
          <xdr:colOff>47625</xdr:colOff>
          <xdr:row>66</xdr:row>
          <xdr:rowOff>76200</xdr:rowOff>
        </xdr:to>
        <xdr:sp macro="" textlink="">
          <xdr:nvSpPr>
            <xdr:cNvPr id="13807" name="Check Box 1519" hidden="1">
              <a:extLst>
                <a:ext uri="{63B3BB69-23CF-44E3-9099-C40C66FF867C}">
                  <a14:compatExt spid="_x0000_s13807"/>
                </a:ext>
                <a:ext uri="{FF2B5EF4-FFF2-40B4-BE49-F238E27FC236}">
                  <a16:creationId xmlns:a16="http://schemas.microsoft.com/office/drawing/2014/main" id="{00000000-0008-0000-0600-0000E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276225</xdr:rowOff>
        </xdr:from>
        <xdr:to>
          <xdr:col>2</xdr:col>
          <xdr:colOff>47625</xdr:colOff>
          <xdr:row>67</xdr:row>
          <xdr:rowOff>76200</xdr:rowOff>
        </xdr:to>
        <xdr:sp macro="" textlink="">
          <xdr:nvSpPr>
            <xdr:cNvPr id="13808" name="Check Box 1520" hidden="1">
              <a:extLst>
                <a:ext uri="{63B3BB69-23CF-44E3-9099-C40C66FF867C}">
                  <a14:compatExt spid="_x0000_s13808"/>
                </a:ext>
                <a:ext uri="{FF2B5EF4-FFF2-40B4-BE49-F238E27FC236}">
                  <a16:creationId xmlns:a16="http://schemas.microsoft.com/office/drawing/2014/main" id="{00000000-0008-0000-0600-0000F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276225</xdr:rowOff>
        </xdr:from>
        <xdr:to>
          <xdr:col>2</xdr:col>
          <xdr:colOff>47625</xdr:colOff>
          <xdr:row>68</xdr:row>
          <xdr:rowOff>76200</xdr:rowOff>
        </xdr:to>
        <xdr:sp macro="" textlink="">
          <xdr:nvSpPr>
            <xdr:cNvPr id="13809" name="Check Box 1521" hidden="1">
              <a:extLst>
                <a:ext uri="{63B3BB69-23CF-44E3-9099-C40C66FF867C}">
                  <a14:compatExt spid="_x0000_s13809"/>
                </a:ext>
                <a:ext uri="{FF2B5EF4-FFF2-40B4-BE49-F238E27FC236}">
                  <a16:creationId xmlns:a16="http://schemas.microsoft.com/office/drawing/2014/main" id="{00000000-0008-0000-0600-0000F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276225</xdr:rowOff>
        </xdr:from>
        <xdr:to>
          <xdr:col>2</xdr:col>
          <xdr:colOff>47625</xdr:colOff>
          <xdr:row>69</xdr:row>
          <xdr:rowOff>76200</xdr:rowOff>
        </xdr:to>
        <xdr:sp macro="" textlink="">
          <xdr:nvSpPr>
            <xdr:cNvPr id="13810" name="Check Box 1522" hidden="1">
              <a:extLst>
                <a:ext uri="{63B3BB69-23CF-44E3-9099-C40C66FF867C}">
                  <a14:compatExt spid="_x0000_s13810"/>
                </a:ext>
                <a:ext uri="{FF2B5EF4-FFF2-40B4-BE49-F238E27FC236}">
                  <a16:creationId xmlns:a16="http://schemas.microsoft.com/office/drawing/2014/main" id="{00000000-0008-0000-0600-0000F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276225</xdr:rowOff>
        </xdr:from>
        <xdr:to>
          <xdr:col>2</xdr:col>
          <xdr:colOff>47625</xdr:colOff>
          <xdr:row>70</xdr:row>
          <xdr:rowOff>76200</xdr:rowOff>
        </xdr:to>
        <xdr:sp macro="" textlink="">
          <xdr:nvSpPr>
            <xdr:cNvPr id="13811" name="Check Box 1523" hidden="1">
              <a:extLst>
                <a:ext uri="{63B3BB69-23CF-44E3-9099-C40C66FF867C}">
                  <a14:compatExt spid="_x0000_s13811"/>
                </a:ext>
                <a:ext uri="{FF2B5EF4-FFF2-40B4-BE49-F238E27FC236}">
                  <a16:creationId xmlns:a16="http://schemas.microsoft.com/office/drawing/2014/main" id="{00000000-0008-0000-0600-0000F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276225</xdr:rowOff>
        </xdr:from>
        <xdr:to>
          <xdr:col>2</xdr:col>
          <xdr:colOff>47625</xdr:colOff>
          <xdr:row>71</xdr:row>
          <xdr:rowOff>76200</xdr:rowOff>
        </xdr:to>
        <xdr:sp macro="" textlink="">
          <xdr:nvSpPr>
            <xdr:cNvPr id="13812" name="Check Box 1524" hidden="1">
              <a:extLst>
                <a:ext uri="{63B3BB69-23CF-44E3-9099-C40C66FF867C}">
                  <a14:compatExt spid="_x0000_s13812"/>
                </a:ext>
                <a:ext uri="{FF2B5EF4-FFF2-40B4-BE49-F238E27FC236}">
                  <a16:creationId xmlns:a16="http://schemas.microsoft.com/office/drawing/2014/main" id="{00000000-0008-0000-0600-0000F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276225</xdr:rowOff>
        </xdr:from>
        <xdr:to>
          <xdr:col>2</xdr:col>
          <xdr:colOff>47625</xdr:colOff>
          <xdr:row>72</xdr:row>
          <xdr:rowOff>76200</xdr:rowOff>
        </xdr:to>
        <xdr:sp macro="" textlink="">
          <xdr:nvSpPr>
            <xdr:cNvPr id="13813" name="Check Box 1525" hidden="1">
              <a:extLst>
                <a:ext uri="{63B3BB69-23CF-44E3-9099-C40C66FF867C}">
                  <a14:compatExt spid="_x0000_s13813"/>
                </a:ext>
                <a:ext uri="{FF2B5EF4-FFF2-40B4-BE49-F238E27FC236}">
                  <a16:creationId xmlns:a16="http://schemas.microsoft.com/office/drawing/2014/main" id="{00000000-0008-0000-0600-0000F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47625</xdr:colOff>
          <xdr:row>73</xdr:row>
          <xdr:rowOff>76200</xdr:rowOff>
        </xdr:to>
        <xdr:sp macro="" textlink="">
          <xdr:nvSpPr>
            <xdr:cNvPr id="13814" name="Check Box 1526" hidden="1">
              <a:extLst>
                <a:ext uri="{63B3BB69-23CF-44E3-9099-C40C66FF867C}">
                  <a14:compatExt spid="_x0000_s13814"/>
                </a:ext>
                <a:ext uri="{FF2B5EF4-FFF2-40B4-BE49-F238E27FC236}">
                  <a16:creationId xmlns:a16="http://schemas.microsoft.com/office/drawing/2014/main" id="{00000000-0008-0000-0600-0000F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276225</xdr:rowOff>
        </xdr:from>
        <xdr:to>
          <xdr:col>2</xdr:col>
          <xdr:colOff>47625</xdr:colOff>
          <xdr:row>50</xdr:row>
          <xdr:rowOff>76200</xdr:rowOff>
        </xdr:to>
        <xdr:sp macro="" textlink="">
          <xdr:nvSpPr>
            <xdr:cNvPr id="13815" name="Check Box 1527" hidden="1">
              <a:extLst>
                <a:ext uri="{63B3BB69-23CF-44E3-9099-C40C66FF867C}">
                  <a14:compatExt spid="_x0000_s13815"/>
                </a:ext>
                <a:ext uri="{FF2B5EF4-FFF2-40B4-BE49-F238E27FC236}">
                  <a16:creationId xmlns:a16="http://schemas.microsoft.com/office/drawing/2014/main" id="{00000000-0008-0000-0600-0000F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276225</xdr:rowOff>
        </xdr:from>
        <xdr:to>
          <xdr:col>2</xdr:col>
          <xdr:colOff>47625</xdr:colOff>
          <xdr:row>51</xdr:row>
          <xdr:rowOff>76200</xdr:rowOff>
        </xdr:to>
        <xdr:sp macro="" textlink="">
          <xdr:nvSpPr>
            <xdr:cNvPr id="13816" name="Check Box 1528" hidden="1">
              <a:extLst>
                <a:ext uri="{63B3BB69-23CF-44E3-9099-C40C66FF867C}">
                  <a14:compatExt spid="_x0000_s13816"/>
                </a:ext>
                <a:ext uri="{FF2B5EF4-FFF2-40B4-BE49-F238E27FC236}">
                  <a16:creationId xmlns:a16="http://schemas.microsoft.com/office/drawing/2014/main" id="{00000000-0008-0000-0600-0000F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50</xdr:row>
          <xdr:rowOff>276225</xdr:rowOff>
        </xdr:from>
        <xdr:to>
          <xdr:col>2</xdr:col>
          <xdr:colOff>47625</xdr:colOff>
          <xdr:row>52</xdr:row>
          <xdr:rowOff>76200</xdr:rowOff>
        </xdr:to>
        <xdr:sp macro="" textlink="">
          <xdr:nvSpPr>
            <xdr:cNvPr id="13817" name="Check Box 1529" hidden="1">
              <a:extLst>
                <a:ext uri="{63B3BB69-23CF-44E3-9099-C40C66FF867C}">
                  <a14:compatExt spid="_x0000_s13817"/>
                </a:ext>
                <a:ext uri="{FF2B5EF4-FFF2-40B4-BE49-F238E27FC236}">
                  <a16:creationId xmlns:a16="http://schemas.microsoft.com/office/drawing/2014/main" id="{00000000-0008-0000-0600-0000F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276225</xdr:rowOff>
        </xdr:from>
        <xdr:to>
          <xdr:col>2</xdr:col>
          <xdr:colOff>47625</xdr:colOff>
          <xdr:row>53</xdr:row>
          <xdr:rowOff>76200</xdr:rowOff>
        </xdr:to>
        <xdr:sp macro="" textlink="">
          <xdr:nvSpPr>
            <xdr:cNvPr id="13818" name="Check Box 1530" hidden="1">
              <a:extLst>
                <a:ext uri="{63B3BB69-23CF-44E3-9099-C40C66FF867C}">
                  <a14:compatExt spid="_x0000_s13818"/>
                </a:ext>
                <a:ext uri="{FF2B5EF4-FFF2-40B4-BE49-F238E27FC236}">
                  <a16:creationId xmlns:a16="http://schemas.microsoft.com/office/drawing/2014/main" id="{00000000-0008-0000-0600-0000F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52</xdr:row>
          <xdr:rowOff>276225</xdr:rowOff>
        </xdr:from>
        <xdr:to>
          <xdr:col>2</xdr:col>
          <xdr:colOff>47625</xdr:colOff>
          <xdr:row>54</xdr:row>
          <xdr:rowOff>76200</xdr:rowOff>
        </xdr:to>
        <xdr:sp macro="" textlink="">
          <xdr:nvSpPr>
            <xdr:cNvPr id="13819" name="Check Box 1531" hidden="1">
              <a:extLst>
                <a:ext uri="{63B3BB69-23CF-44E3-9099-C40C66FF867C}">
                  <a14:compatExt spid="_x0000_s13819"/>
                </a:ext>
                <a:ext uri="{FF2B5EF4-FFF2-40B4-BE49-F238E27FC236}">
                  <a16:creationId xmlns:a16="http://schemas.microsoft.com/office/drawing/2014/main" id="{00000000-0008-0000-0600-0000F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276225</xdr:rowOff>
        </xdr:from>
        <xdr:to>
          <xdr:col>2</xdr:col>
          <xdr:colOff>47625</xdr:colOff>
          <xdr:row>55</xdr:row>
          <xdr:rowOff>76200</xdr:rowOff>
        </xdr:to>
        <xdr:sp macro="" textlink="">
          <xdr:nvSpPr>
            <xdr:cNvPr id="13820" name="Check Box 1532" hidden="1">
              <a:extLst>
                <a:ext uri="{63B3BB69-23CF-44E3-9099-C40C66FF867C}">
                  <a14:compatExt spid="_x0000_s13820"/>
                </a:ext>
                <a:ext uri="{FF2B5EF4-FFF2-40B4-BE49-F238E27FC236}">
                  <a16:creationId xmlns:a16="http://schemas.microsoft.com/office/drawing/2014/main" id="{00000000-0008-0000-0600-0000F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54</xdr:row>
          <xdr:rowOff>276225</xdr:rowOff>
        </xdr:from>
        <xdr:to>
          <xdr:col>2</xdr:col>
          <xdr:colOff>47625</xdr:colOff>
          <xdr:row>56</xdr:row>
          <xdr:rowOff>76200</xdr:rowOff>
        </xdr:to>
        <xdr:sp macro="" textlink="">
          <xdr:nvSpPr>
            <xdr:cNvPr id="13821" name="Check Box 1533" hidden="1">
              <a:extLst>
                <a:ext uri="{63B3BB69-23CF-44E3-9099-C40C66FF867C}">
                  <a14:compatExt spid="_x0000_s13821"/>
                </a:ext>
                <a:ext uri="{FF2B5EF4-FFF2-40B4-BE49-F238E27FC236}">
                  <a16:creationId xmlns:a16="http://schemas.microsoft.com/office/drawing/2014/main" id="{00000000-0008-0000-0600-0000F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55</xdr:row>
          <xdr:rowOff>276225</xdr:rowOff>
        </xdr:from>
        <xdr:to>
          <xdr:col>2</xdr:col>
          <xdr:colOff>47625</xdr:colOff>
          <xdr:row>57</xdr:row>
          <xdr:rowOff>76200</xdr:rowOff>
        </xdr:to>
        <xdr:sp macro="" textlink="">
          <xdr:nvSpPr>
            <xdr:cNvPr id="13822" name="Check Box 1534" hidden="1">
              <a:extLst>
                <a:ext uri="{63B3BB69-23CF-44E3-9099-C40C66FF867C}">
                  <a14:compatExt spid="_x0000_s13822"/>
                </a:ext>
                <a:ext uri="{FF2B5EF4-FFF2-40B4-BE49-F238E27FC236}">
                  <a16:creationId xmlns:a16="http://schemas.microsoft.com/office/drawing/2014/main" id="{00000000-0008-0000-0600-0000F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56</xdr:row>
          <xdr:rowOff>276225</xdr:rowOff>
        </xdr:from>
        <xdr:to>
          <xdr:col>2</xdr:col>
          <xdr:colOff>47625</xdr:colOff>
          <xdr:row>58</xdr:row>
          <xdr:rowOff>76200</xdr:rowOff>
        </xdr:to>
        <xdr:sp macro="" textlink="">
          <xdr:nvSpPr>
            <xdr:cNvPr id="13823" name="Check Box 1535" hidden="1">
              <a:extLst>
                <a:ext uri="{63B3BB69-23CF-44E3-9099-C40C66FF867C}">
                  <a14:compatExt spid="_x0000_s13823"/>
                </a:ext>
                <a:ext uri="{FF2B5EF4-FFF2-40B4-BE49-F238E27FC236}">
                  <a16:creationId xmlns:a16="http://schemas.microsoft.com/office/drawing/2014/main" id="{00000000-0008-0000-0600-0000F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57</xdr:row>
          <xdr:rowOff>276225</xdr:rowOff>
        </xdr:from>
        <xdr:to>
          <xdr:col>2</xdr:col>
          <xdr:colOff>47625</xdr:colOff>
          <xdr:row>59</xdr:row>
          <xdr:rowOff>76200</xdr:rowOff>
        </xdr:to>
        <xdr:sp macro="" textlink="">
          <xdr:nvSpPr>
            <xdr:cNvPr id="13824" name="Check Box 1536" hidden="1">
              <a:extLst>
                <a:ext uri="{63B3BB69-23CF-44E3-9099-C40C66FF867C}">
                  <a14:compatExt spid="_x0000_s13824"/>
                </a:ext>
                <a:ext uri="{FF2B5EF4-FFF2-40B4-BE49-F238E27FC236}">
                  <a16:creationId xmlns:a16="http://schemas.microsoft.com/office/drawing/2014/main" id="{00000000-0008-0000-0600-00000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xdr:row>
          <xdr:rowOff>276225</xdr:rowOff>
        </xdr:from>
        <xdr:to>
          <xdr:col>2</xdr:col>
          <xdr:colOff>47625</xdr:colOff>
          <xdr:row>60</xdr:row>
          <xdr:rowOff>76200</xdr:rowOff>
        </xdr:to>
        <xdr:sp macro="" textlink="">
          <xdr:nvSpPr>
            <xdr:cNvPr id="13825" name="Check Box 1537" hidden="1">
              <a:extLst>
                <a:ext uri="{63B3BB69-23CF-44E3-9099-C40C66FF867C}">
                  <a14:compatExt spid="_x0000_s13825"/>
                </a:ext>
                <a:ext uri="{FF2B5EF4-FFF2-40B4-BE49-F238E27FC236}">
                  <a16:creationId xmlns:a16="http://schemas.microsoft.com/office/drawing/2014/main" id="{00000000-0008-0000-0600-00000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276225</xdr:rowOff>
        </xdr:from>
        <xdr:to>
          <xdr:col>2</xdr:col>
          <xdr:colOff>47625</xdr:colOff>
          <xdr:row>61</xdr:row>
          <xdr:rowOff>76200</xdr:rowOff>
        </xdr:to>
        <xdr:sp macro="" textlink="">
          <xdr:nvSpPr>
            <xdr:cNvPr id="13826" name="Check Box 1538" hidden="1">
              <a:extLst>
                <a:ext uri="{63B3BB69-23CF-44E3-9099-C40C66FF867C}">
                  <a14:compatExt spid="_x0000_s13826"/>
                </a:ext>
                <a:ext uri="{FF2B5EF4-FFF2-40B4-BE49-F238E27FC236}">
                  <a16:creationId xmlns:a16="http://schemas.microsoft.com/office/drawing/2014/main" id="{00000000-0008-0000-0600-00000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60</xdr:row>
          <xdr:rowOff>276225</xdr:rowOff>
        </xdr:from>
        <xdr:to>
          <xdr:col>2</xdr:col>
          <xdr:colOff>47625</xdr:colOff>
          <xdr:row>62</xdr:row>
          <xdr:rowOff>76200</xdr:rowOff>
        </xdr:to>
        <xdr:sp macro="" textlink="">
          <xdr:nvSpPr>
            <xdr:cNvPr id="13827" name="Check Box 1539" hidden="1">
              <a:extLst>
                <a:ext uri="{63B3BB69-23CF-44E3-9099-C40C66FF867C}">
                  <a14:compatExt spid="_x0000_s13827"/>
                </a:ext>
                <a:ext uri="{FF2B5EF4-FFF2-40B4-BE49-F238E27FC236}">
                  <a16:creationId xmlns:a16="http://schemas.microsoft.com/office/drawing/2014/main" id="{00000000-0008-0000-0600-00000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276225</xdr:rowOff>
        </xdr:from>
        <xdr:to>
          <xdr:col>2</xdr:col>
          <xdr:colOff>47625</xdr:colOff>
          <xdr:row>63</xdr:row>
          <xdr:rowOff>76200</xdr:rowOff>
        </xdr:to>
        <xdr:sp macro="" textlink="">
          <xdr:nvSpPr>
            <xdr:cNvPr id="13828" name="Check Box 1540" hidden="1">
              <a:extLst>
                <a:ext uri="{63B3BB69-23CF-44E3-9099-C40C66FF867C}">
                  <a14:compatExt spid="_x0000_s13828"/>
                </a:ext>
                <a:ext uri="{FF2B5EF4-FFF2-40B4-BE49-F238E27FC236}">
                  <a16:creationId xmlns:a16="http://schemas.microsoft.com/office/drawing/2014/main" id="{00000000-0008-0000-0600-00000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276225</xdr:rowOff>
        </xdr:from>
        <xdr:to>
          <xdr:col>2</xdr:col>
          <xdr:colOff>47625</xdr:colOff>
          <xdr:row>64</xdr:row>
          <xdr:rowOff>76200</xdr:rowOff>
        </xdr:to>
        <xdr:sp macro="" textlink="">
          <xdr:nvSpPr>
            <xdr:cNvPr id="13829" name="Check Box 1541" hidden="1">
              <a:extLst>
                <a:ext uri="{63B3BB69-23CF-44E3-9099-C40C66FF867C}">
                  <a14:compatExt spid="_x0000_s13829"/>
                </a:ext>
                <a:ext uri="{FF2B5EF4-FFF2-40B4-BE49-F238E27FC236}">
                  <a16:creationId xmlns:a16="http://schemas.microsoft.com/office/drawing/2014/main" id="{00000000-0008-0000-0600-00000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276225</xdr:rowOff>
        </xdr:from>
        <xdr:to>
          <xdr:col>2</xdr:col>
          <xdr:colOff>47625</xdr:colOff>
          <xdr:row>65</xdr:row>
          <xdr:rowOff>76200</xdr:rowOff>
        </xdr:to>
        <xdr:sp macro="" textlink="">
          <xdr:nvSpPr>
            <xdr:cNvPr id="13830" name="Check Box 1542" hidden="1">
              <a:extLst>
                <a:ext uri="{63B3BB69-23CF-44E3-9099-C40C66FF867C}">
                  <a14:compatExt spid="_x0000_s13830"/>
                </a:ext>
                <a:ext uri="{FF2B5EF4-FFF2-40B4-BE49-F238E27FC236}">
                  <a16:creationId xmlns:a16="http://schemas.microsoft.com/office/drawing/2014/main" id="{00000000-0008-0000-0600-00000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276225</xdr:rowOff>
        </xdr:from>
        <xdr:to>
          <xdr:col>2</xdr:col>
          <xdr:colOff>47625</xdr:colOff>
          <xdr:row>66</xdr:row>
          <xdr:rowOff>76200</xdr:rowOff>
        </xdr:to>
        <xdr:sp macro="" textlink="">
          <xdr:nvSpPr>
            <xdr:cNvPr id="13831" name="Check Box 1543" hidden="1">
              <a:extLst>
                <a:ext uri="{63B3BB69-23CF-44E3-9099-C40C66FF867C}">
                  <a14:compatExt spid="_x0000_s13831"/>
                </a:ext>
                <a:ext uri="{FF2B5EF4-FFF2-40B4-BE49-F238E27FC236}">
                  <a16:creationId xmlns:a16="http://schemas.microsoft.com/office/drawing/2014/main" id="{00000000-0008-0000-0600-00000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276225</xdr:rowOff>
        </xdr:from>
        <xdr:to>
          <xdr:col>2</xdr:col>
          <xdr:colOff>47625</xdr:colOff>
          <xdr:row>67</xdr:row>
          <xdr:rowOff>76200</xdr:rowOff>
        </xdr:to>
        <xdr:sp macro="" textlink="">
          <xdr:nvSpPr>
            <xdr:cNvPr id="13832" name="Check Box 1544" hidden="1">
              <a:extLst>
                <a:ext uri="{63B3BB69-23CF-44E3-9099-C40C66FF867C}">
                  <a14:compatExt spid="_x0000_s13832"/>
                </a:ext>
                <a:ext uri="{FF2B5EF4-FFF2-40B4-BE49-F238E27FC236}">
                  <a16:creationId xmlns:a16="http://schemas.microsoft.com/office/drawing/2014/main" id="{00000000-0008-0000-0600-00000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276225</xdr:rowOff>
        </xdr:from>
        <xdr:to>
          <xdr:col>2</xdr:col>
          <xdr:colOff>47625</xdr:colOff>
          <xdr:row>68</xdr:row>
          <xdr:rowOff>76200</xdr:rowOff>
        </xdr:to>
        <xdr:sp macro="" textlink="">
          <xdr:nvSpPr>
            <xdr:cNvPr id="13833" name="Check Box 1545" hidden="1">
              <a:extLst>
                <a:ext uri="{63B3BB69-23CF-44E3-9099-C40C66FF867C}">
                  <a14:compatExt spid="_x0000_s13833"/>
                </a:ext>
                <a:ext uri="{FF2B5EF4-FFF2-40B4-BE49-F238E27FC236}">
                  <a16:creationId xmlns:a16="http://schemas.microsoft.com/office/drawing/2014/main" id="{00000000-0008-0000-0600-00000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276225</xdr:rowOff>
        </xdr:from>
        <xdr:to>
          <xdr:col>2</xdr:col>
          <xdr:colOff>47625</xdr:colOff>
          <xdr:row>69</xdr:row>
          <xdr:rowOff>76200</xdr:rowOff>
        </xdr:to>
        <xdr:sp macro="" textlink="">
          <xdr:nvSpPr>
            <xdr:cNvPr id="13834" name="Check Box 1546" hidden="1">
              <a:extLst>
                <a:ext uri="{63B3BB69-23CF-44E3-9099-C40C66FF867C}">
                  <a14:compatExt spid="_x0000_s13834"/>
                </a:ext>
                <a:ext uri="{FF2B5EF4-FFF2-40B4-BE49-F238E27FC236}">
                  <a16:creationId xmlns:a16="http://schemas.microsoft.com/office/drawing/2014/main" id="{00000000-0008-0000-0600-00000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276225</xdr:rowOff>
        </xdr:from>
        <xdr:to>
          <xdr:col>2</xdr:col>
          <xdr:colOff>47625</xdr:colOff>
          <xdr:row>71</xdr:row>
          <xdr:rowOff>76200</xdr:rowOff>
        </xdr:to>
        <xdr:sp macro="" textlink="">
          <xdr:nvSpPr>
            <xdr:cNvPr id="13835" name="Check Box 1547" hidden="1">
              <a:extLst>
                <a:ext uri="{63B3BB69-23CF-44E3-9099-C40C66FF867C}">
                  <a14:compatExt spid="_x0000_s13835"/>
                </a:ext>
                <a:ext uri="{FF2B5EF4-FFF2-40B4-BE49-F238E27FC236}">
                  <a16:creationId xmlns:a16="http://schemas.microsoft.com/office/drawing/2014/main" id="{00000000-0008-0000-0600-00000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276225</xdr:rowOff>
        </xdr:from>
        <xdr:to>
          <xdr:col>2</xdr:col>
          <xdr:colOff>47625</xdr:colOff>
          <xdr:row>72</xdr:row>
          <xdr:rowOff>76200</xdr:rowOff>
        </xdr:to>
        <xdr:sp macro="" textlink="">
          <xdr:nvSpPr>
            <xdr:cNvPr id="13836" name="Check Box 1548" hidden="1">
              <a:extLst>
                <a:ext uri="{63B3BB69-23CF-44E3-9099-C40C66FF867C}">
                  <a14:compatExt spid="_x0000_s13836"/>
                </a:ext>
                <a:ext uri="{FF2B5EF4-FFF2-40B4-BE49-F238E27FC236}">
                  <a16:creationId xmlns:a16="http://schemas.microsoft.com/office/drawing/2014/main" id="{00000000-0008-0000-0600-00000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47625</xdr:colOff>
          <xdr:row>73</xdr:row>
          <xdr:rowOff>76200</xdr:rowOff>
        </xdr:to>
        <xdr:sp macro="" textlink="">
          <xdr:nvSpPr>
            <xdr:cNvPr id="13837" name="Check Box 1549" hidden="1">
              <a:extLst>
                <a:ext uri="{63B3BB69-23CF-44E3-9099-C40C66FF867C}">
                  <a14:compatExt spid="_x0000_s13837"/>
                </a:ext>
                <a:ext uri="{FF2B5EF4-FFF2-40B4-BE49-F238E27FC236}">
                  <a16:creationId xmlns:a16="http://schemas.microsoft.com/office/drawing/2014/main" id="{00000000-0008-0000-0600-00000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276225</xdr:rowOff>
        </xdr:from>
        <xdr:to>
          <xdr:col>2</xdr:col>
          <xdr:colOff>47625</xdr:colOff>
          <xdr:row>74</xdr:row>
          <xdr:rowOff>76200</xdr:rowOff>
        </xdr:to>
        <xdr:sp macro="" textlink="">
          <xdr:nvSpPr>
            <xdr:cNvPr id="13838" name="Check Box 1550" hidden="1">
              <a:extLst>
                <a:ext uri="{63B3BB69-23CF-44E3-9099-C40C66FF867C}">
                  <a14:compatExt spid="_x0000_s13838"/>
                </a:ext>
                <a:ext uri="{FF2B5EF4-FFF2-40B4-BE49-F238E27FC236}">
                  <a16:creationId xmlns:a16="http://schemas.microsoft.com/office/drawing/2014/main" id="{00000000-0008-0000-0600-00000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276225</xdr:rowOff>
        </xdr:from>
        <xdr:to>
          <xdr:col>2</xdr:col>
          <xdr:colOff>47625</xdr:colOff>
          <xdr:row>74</xdr:row>
          <xdr:rowOff>76200</xdr:rowOff>
        </xdr:to>
        <xdr:sp macro="" textlink="">
          <xdr:nvSpPr>
            <xdr:cNvPr id="13839" name="Check Box 1551" hidden="1">
              <a:extLst>
                <a:ext uri="{63B3BB69-23CF-44E3-9099-C40C66FF867C}">
                  <a14:compatExt spid="_x0000_s13839"/>
                </a:ext>
                <a:ext uri="{FF2B5EF4-FFF2-40B4-BE49-F238E27FC236}">
                  <a16:creationId xmlns:a16="http://schemas.microsoft.com/office/drawing/2014/main" id="{00000000-0008-0000-0600-00000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47625</xdr:colOff>
          <xdr:row>73</xdr:row>
          <xdr:rowOff>76200</xdr:rowOff>
        </xdr:to>
        <xdr:sp macro="" textlink="">
          <xdr:nvSpPr>
            <xdr:cNvPr id="13840" name="Check Box 1552" hidden="1">
              <a:extLst>
                <a:ext uri="{63B3BB69-23CF-44E3-9099-C40C66FF867C}">
                  <a14:compatExt spid="_x0000_s13840"/>
                </a:ext>
                <a:ext uri="{FF2B5EF4-FFF2-40B4-BE49-F238E27FC236}">
                  <a16:creationId xmlns:a16="http://schemas.microsoft.com/office/drawing/2014/main" id="{00000000-0008-0000-0600-00001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276225</xdr:rowOff>
        </xdr:from>
        <xdr:to>
          <xdr:col>2</xdr:col>
          <xdr:colOff>47625</xdr:colOff>
          <xdr:row>73</xdr:row>
          <xdr:rowOff>76200</xdr:rowOff>
        </xdr:to>
        <xdr:sp macro="" textlink="">
          <xdr:nvSpPr>
            <xdr:cNvPr id="13841" name="Check Box 1553" hidden="1">
              <a:extLst>
                <a:ext uri="{63B3BB69-23CF-44E3-9099-C40C66FF867C}">
                  <a14:compatExt spid="_x0000_s13841"/>
                </a:ext>
                <a:ext uri="{FF2B5EF4-FFF2-40B4-BE49-F238E27FC236}">
                  <a16:creationId xmlns:a16="http://schemas.microsoft.com/office/drawing/2014/main" id="{00000000-0008-0000-0600-00001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10</xdr:row>
          <xdr:rowOff>0</xdr:rowOff>
        </xdr:from>
        <xdr:to>
          <xdr:col>11</xdr:col>
          <xdr:colOff>85725</xdr:colOff>
          <xdr:row>11</xdr:row>
          <xdr:rowOff>47625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xdr:row>
          <xdr:rowOff>361950</xdr:rowOff>
        </xdr:from>
        <xdr:to>
          <xdr:col>11</xdr:col>
          <xdr:colOff>152400</xdr:colOff>
          <xdr:row>12</xdr:row>
          <xdr:rowOff>47625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7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361950</xdr:rowOff>
        </xdr:from>
        <xdr:to>
          <xdr:col>11</xdr:col>
          <xdr:colOff>85725</xdr:colOff>
          <xdr:row>13</xdr:row>
          <xdr:rowOff>47625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7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361950</xdr:rowOff>
        </xdr:from>
        <xdr:to>
          <xdr:col>11</xdr:col>
          <xdr:colOff>85725</xdr:colOff>
          <xdr:row>14</xdr:row>
          <xdr:rowOff>57150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7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361950</xdr:rowOff>
        </xdr:from>
        <xdr:to>
          <xdr:col>11</xdr:col>
          <xdr:colOff>85725</xdr:colOff>
          <xdr:row>15</xdr:row>
          <xdr:rowOff>57150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7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361950</xdr:rowOff>
        </xdr:from>
        <xdr:to>
          <xdr:col>11</xdr:col>
          <xdr:colOff>85725</xdr:colOff>
          <xdr:row>16</xdr:row>
          <xdr:rowOff>57150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7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361950</xdr:rowOff>
        </xdr:from>
        <xdr:to>
          <xdr:col>11</xdr:col>
          <xdr:colOff>85725</xdr:colOff>
          <xdr:row>17</xdr:row>
          <xdr:rowOff>57150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7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361950</xdr:rowOff>
        </xdr:from>
        <xdr:to>
          <xdr:col>11</xdr:col>
          <xdr:colOff>85725</xdr:colOff>
          <xdr:row>18</xdr:row>
          <xdr:rowOff>57150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7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361950</xdr:rowOff>
        </xdr:from>
        <xdr:to>
          <xdr:col>11</xdr:col>
          <xdr:colOff>85725</xdr:colOff>
          <xdr:row>19</xdr:row>
          <xdr:rowOff>57150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7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361950</xdr:rowOff>
        </xdr:from>
        <xdr:to>
          <xdr:col>11</xdr:col>
          <xdr:colOff>85725</xdr:colOff>
          <xdr:row>20</xdr:row>
          <xdr:rowOff>57150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7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361950</xdr:rowOff>
        </xdr:from>
        <xdr:to>
          <xdr:col>11</xdr:col>
          <xdr:colOff>85725</xdr:colOff>
          <xdr:row>21</xdr:row>
          <xdr:rowOff>57150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7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361950</xdr:rowOff>
        </xdr:from>
        <xdr:to>
          <xdr:col>11</xdr:col>
          <xdr:colOff>85725</xdr:colOff>
          <xdr:row>22</xdr:row>
          <xdr:rowOff>57150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7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361950</xdr:rowOff>
        </xdr:from>
        <xdr:to>
          <xdr:col>11</xdr:col>
          <xdr:colOff>85725</xdr:colOff>
          <xdr:row>23</xdr:row>
          <xdr:rowOff>57150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7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361950</xdr:rowOff>
        </xdr:from>
        <xdr:to>
          <xdr:col>11</xdr:col>
          <xdr:colOff>85725</xdr:colOff>
          <xdr:row>24</xdr:row>
          <xdr:rowOff>57150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7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361950</xdr:rowOff>
        </xdr:from>
        <xdr:to>
          <xdr:col>11</xdr:col>
          <xdr:colOff>85725</xdr:colOff>
          <xdr:row>25</xdr:row>
          <xdr:rowOff>57150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361950</xdr:rowOff>
        </xdr:from>
        <xdr:to>
          <xdr:col>11</xdr:col>
          <xdr:colOff>85725</xdr:colOff>
          <xdr:row>26</xdr:row>
          <xdr:rowOff>57150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7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361950</xdr:rowOff>
        </xdr:from>
        <xdr:to>
          <xdr:col>11</xdr:col>
          <xdr:colOff>85725</xdr:colOff>
          <xdr:row>27</xdr:row>
          <xdr:rowOff>57150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7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361950</xdr:rowOff>
        </xdr:from>
        <xdr:to>
          <xdr:col>11</xdr:col>
          <xdr:colOff>85725</xdr:colOff>
          <xdr:row>28</xdr:row>
          <xdr:rowOff>57150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361950</xdr:rowOff>
        </xdr:from>
        <xdr:to>
          <xdr:col>11</xdr:col>
          <xdr:colOff>85725</xdr:colOff>
          <xdr:row>29</xdr:row>
          <xdr:rowOff>57150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7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361950</xdr:rowOff>
        </xdr:from>
        <xdr:to>
          <xdr:col>11</xdr:col>
          <xdr:colOff>85725</xdr:colOff>
          <xdr:row>30</xdr:row>
          <xdr:rowOff>57150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7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361950</xdr:rowOff>
        </xdr:from>
        <xdr:to>
          <xdr:col>11</xdr:col>
          <xdr:colOff>85725</xdr:colOff>
          <xdr:row>31</xdr:row>
          <xdr:rowOff>57150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7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361950</xdr:rowOff>
        </xdr:from>
        <xdr:to>
          <xdr:col>11</xdr:col>
          <xdr:colOff>85725</xdr:colOff>
          <xdr:row>32</xdr:row>
          <xdr:rowOff>57150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7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361950</xdr:rowOff>
        </xdr:from>
        <xdr:to>
          <xdr:col>11</xdr:col>
          <xdr:colOff>85725</xdr:colOff>
          <xdr:row>33</xdr:row>
          <xdr:rowOff>57150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7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361950</xdr:rowOff>
        </xdr:from>
        <xdr:to>
          <xdr:col>11</xdr:col>
          <xdr:colOff>85725</xdr:colOff>
          <xdr:row>34</xdr:row>
          <xdr:rowOff>57150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xdr:row>
          <xdr:rowOff>0</xdr:rowOff>
        </xdr:from>
        <xdr:to>
          <xdr:col>12</xdr:col>
          <xdr:colOff>85725</xdr:colOff>
          <xdr:row>11</xdr:row>
          <xdr:rowOff>47625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7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xdr:row>
          <xdr:rowOff>361950</xdr:rowOff>
        </xdr:from>
        <xdr:to>
          <xdr:col>12</xdr:col>
          <xdr:colOff>152400</xdr:colOff>
          <xdr:row>12</xdr:row>
          <xdr:rowOff>47625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7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11</xdr:row>
          <xdr:rowOff>361950</xdr:rowOff>
        </xdr:from>
        <xdr:to>
          <xdr:col>12</xdr:col>
          <xdr:colOff>85725</xdr:colOff>
          <xdr:row>13</xdr:row>
          <xdr:rowOff>47625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7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xdr:row>
          <xdr:rowOff>361950</xdr:rowOff>
        </xdr:from>
        <xdr:to>
          <xdr:col>12</xdr:col>
          <xdr:colOff>85725</xdr:colOff>
          <xdr:row>14</xdr:row>
          <xdr:rowOff>57150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7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13</xdr:row>
          <xdr:rowOff>361950</xdr:rowOff>
        </xdr:from>
        <xdr:to>
          <xdr:col>12</xdr:col>
          <xdr:colOff>85725</xdr:colOff>
          <xdr:row>15</xdr:row>
          <xdr:rowOff>57150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361950</xdr:rowOff>
        </xdr:from>
        <xdr:to>
          <xdr:col>12</xdr:col>
          <xdr:colOff>85725</xdr:colOff>
          <xdr:row>16</xdr:row>
          <xdr:rowOff>57150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7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361950</xdr:rowOff>
        </xdr:from>
        <xdr:to>
          <xdr:col>12</xdr:col>
          <xdr:colOff>85725</xdr:colOff>
          <xdr:row>17</xdr:row>
          <xdr:rowOff>57150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7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361950</xdr:rowOff>
        </xdr:from>
        <xdr:to>
          <xdr:col>12</xdr:col>
          <xdr:colOff>85725</xdr:colOff>
          <xdr:row>18</xdr:row>
          <xdr:rowOff>57150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7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361950</xdr:rowOff>
        </xdr:from>
        <xdr:to>
          <xdr:col>12</xdr:col>
          <xdr:colOff>85725</xdr:colOff>
          <xdr:row>19</xdr:row>
          <xdr:rowOff>57150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7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361950</xdr:rowOff>
        </xdr:from>
        <xdr:to>
          <xdr:col>12</xdr:col>
          <xdr:colOff>85725</xdr:colOff>
          <xdr:row>20</xdr:row>
          <xdr:rowOff>57150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7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361950</xdr:rowOff>
        </xdr:from>
        <xdr:to>
          <xdr:col>12</xdr:col>
          <xdr:colOff>85725</xdr:colOff>
          <xdr:row>21</xdr:row>
          <xdr:rowOff>57150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7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361950</xdr:rowOff>
        </xdr:from>
        <xdr:to>
          <xdr:col>12</xdr:col>
          <xdr:colOff>85725</xdr:colOff>
          <xdr:row>22</xdr:row>
          <xdr:rowOff>57150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7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xdr:row>
          <xdr:rowOff>361950</xdr:rowOff>
        </xdr:from>
        <xdr:to>
          <xdr:col>12</xdr:col>
          <xdr:colOff>85725</xdr:colOff>
          <xdr:row>23</xdr:row>
          <xdr:rowOff>57150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7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xdr:row>
          <xdr:rowOff>361950</xdr:rowOff>
        </xdr:from>
        <xdr:to>
          <xdr:col>12</xdr:col>
          <xdr:colOff>85725</xdr:colOff>
          <xdr:row>24</xdr:row>
          <xdr:rowOff>57150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7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361950</xdr:rowOff>
        </xdr:from>
        <xdr:to>
          <xdr:col>12</xdr:col>
          <xdr:colOff>85725</xdr:colOff>
          <xdr:row>25</xdr:row>
          <xdr:rowOff>57150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7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xdr:row>
          <xdr:rowOff>361950</xdr:rowOff>
        </xdr:from>
        <xdr:to>
          <xdr:col>12</xdr:col>
          <xdr:colOff>85725</xdr:colOff>
          <xdr:row>26</xdr:row>
          <xdr:rowOff>57150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7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361950</xdr:rowOff>
        </xdr:from>
        <xdr:to>
          <xdr:col>12</xdr:col>
          <xdr:colOff>85725</xdr:colOff>
          <xdr:row>27</xdr:row>
          <xdr:rowOff>57150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7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361950</xdr:rowOff>
        </xdr:from>
        <xdr:to>
          <xdr:col>12</xdr:col>
          <xdr:colOff>85725</xdr:colOff>
          <xdr:row>28</xdr:row>
          <xdr:rowOff>57150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7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27</xdr:row>
          <xdr:rowOff>361950</xdr:rowOff>
        </xdr:from>
        <xdr:to>
          <xdr:col>12</xdr:col>
          <xdr:colOff>85725</xdr:colOff>
          <xdr:row>29</xdr:row>
          <xdr:rowOff>57150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7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28</xdr:row>
          <xdr:rowOff>361950</xdr:rowOff>
        </xdr:from>
        <xdr:to>
          <xdr:col>12</xdr:col>
          <xdr:colOff>85725</xdr:colOff>
          <xdr:row>30</xdr:row>
          <xdr:rowOff>57150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7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361950</xdr:rowOff>
        </xdr:from>
        <xdr:to>
          <xdr:col>12</xdr:col>
          <xdr:colOff>85725</xdr:colOff>
          <xdr:row>31</xdr:row>
          <xdr:rowOff>57150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7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30</xdr:row>
          <xdr:rowOff>361950</xdr:rowOff>
        </xdr:from>
        <xdr:to>
          <xdr:col>12</xdr:col>
          <xdr:colOff>85725</xdr:colOff>
          <xdr:row>32</xdr:row>
          <xdr:rowOff>57150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7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31</xdr:row>
          <xdr:rowOff>361950</xdr:rowOff>
        </xdr:from>
        <xdr:to>
          <xdr:col>12</xdr:col>
          <xdr:colOff>85725</xdr:colOff>
          <xdr:row>33</xdr:row>
          <xdr:rowOff>57150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7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361950</xdr:rowOff>
        </xdr:from>
        <xdr:to>
          <xdr:col>12</xdr:col>
          <xdr:colOff>85725</xdr:colOff>
          <xdr:row>34</xdr:row>
          <xdr:rowOff>57150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7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0</xdr:rowOff>
        </xdr:from>
        <xdr:to>
          <xdr:col>15</xdr:col>
          <xdr:colOff>85725</xdr:colOff>
          <xdr:row>11</xdr:row>
          <xdr:rowOff>47625</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7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10</xdr:row>
          <xdr:rowOff>361950</xdr:rowOff>
        </xdr:from>
        <xdr:to>
          <xdr:col>15</xdr:col>
          <xdr:colOff>152400</xdr:colOff>
          <xdr:row>12</xdr:row>
          <xdr:rowOff>47625</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7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361950</xdr:rowOff>
        </xdr:from>
        <xdr:to>
          <xdr:col>15</xdr:col>
          <xdr:colOff>85725</xdr:colOff>
          <xdr:row>13</xdr:row>
          <xdr:rowOff>47625</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7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12</xdr:row>
          <xdr:rowOff>361950</xdr:rowOff>
        </xdr:from>
        <xdr:to>
          <xdr:col>15</xdr:col>
          <xdr:colOff>85725</xdr:colOff>
          <xdr:row>14</xdr:row>
          <xdr:rowOff>57150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7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13</xdr:row>
          <xdr:rowOff>361950</xdr:rowOff>
        </xdr:from>
        <xdr:to>
          <xdr:col>15</xdr:col>
          <xdr:colOff>85725</xdr:colOff>
          <xdr:row>15</xdr:row>
          <xdr:rowOff>57150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7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14</xdr:row>
          <xdr:rowOff>361950</xdr:rowOff>
        </xdr:from>
        <xdr:to>
          <xdr:col>15</xdr:col>
          <xdr:colOff>85725</xdr:colOff>
          <xdr:row>16</xdr:row>
          <xdr:rowOff>57150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7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15</xdr:row>
          <xdr:rowOff>361950</xdr:rowOff>
        </xdr:from>
        <xdr:to>
          <xdr:col>15</xdr:col>
          <xdr:colOff>85725</xdr:colOff>
          <xdr:row>17</xdr:row>
          <xdr:rowOff>57150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7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16</xdr:row>
          <xdr:rowOff>361950</xdr:rowOff>
        </xdr:from>
        <xdr:to>
          <xdr:col>15</xdr:col>
          <xdr:colOff>85725</xdr:colOff>
          <xdr:row>18</xdr:row>
          <xdr:rowOff>57150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7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17</xdr:row>
          <xdr:rowOff>361950</xdr:rowOff>
        </xdr:from>
        <xdr:to>
          <xdr:col>15</xdr:col>
          <xdr:colOff>85725</xdr:colOff>
          <xdr:row>19</xdr:row>
          <xdr:rowOff>57150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7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18</xdr:row>
          <xdr:rowOff>361950</xdr:rowOff>
        </xdr:from>
        <xdr:to>
          <xdr:col>15</xdr:col>
          <xdr:colOff>85725</xdr:colOff>
          <xdr:row>20</xdr:row>
          <xdr:rowOff>57150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7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19</xdr:row>
          <xdr:rowOff>361950</xdr:rowOff>
        </xdr:from>
        <xdr:to>
          <xdr:col>15</xdr:col>
          <xdr:colOff>85725</xdr:colOff>
          <xdr:row>21</xdr:row>
          <xdr:rowOff>57150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7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20</xdr:row>
          <xdr:rowOff>361950</xdr:rowOff>
        </xdr:from>
        <xdr:to>
          <xdr:col>15</xdr:col>
          <xdr:colOff>85725</xdr:colOff>
          <xdr:row>22</xdr:row>
          <xdr:rowOff>57150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7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21</xdr:row>
          <xdr:rowOff>361950</xdr:rowOff>
        </xdr:from>
        <xdr:to>
          <xdr:col>15</xdr:col>
          <xdr:colOff>85725</xdr:colOff>
          <xdr:row>23</xdr:row>
          <xdr:rowOff>57150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7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22</xdr:row>
          <xdr:rowOff>361950</xdr:rowOff>
        </xdr:from>
        <xdr:to>
          <xdr:col>15</xdr:col>
          <xdr:colOff>85725</xdr:colOff>
          <xdr:row>24</xdr:row>
          <xdr:rowOff>57150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7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23</xdr:row>
          <xdr:rowOff>361950</xdr:rowOff>
        </xdr:from>
        <xdr:to>
          <xdr:col>15</xdr:col>
          <xdr:colOff>85725</xdr:colOff>
          <xdr:row>25</xdr:row>
          <xdr:rowOff>57150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7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24</xdr:row>
          <xdr:rowOff>361950</xdr:rowOff>
        </xdr:from>
        <xdr:to>
          <xdr:col>15</xdr:col>
          <xdr:colOff>85725</xdr:colOff>
          <xdr:row>26</xdr:row>
          <xdr:rowOff>57150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7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25</xdr:row>
          <xdr:rowOff>361950</xdr:rowOff>
        </xdr:from>
        <xdr:to>
          <xdr:col>15</xdr:col>
          <xdr:colOff>85725</xdr:colOff>
          <xdr:row>27</xdr:row>
          <xdr:rowOff>57150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7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26</xdr:row>
          <xdr:rowOff>361950</xdr:rowOff>
        </xdr:from>
        <xdr:to>
          <xdr:col>15</xdr:col>
          <xdr:colOff>85725</xdr:colOff>
          <xdr:row>28</xdr:row>
          <xdr:rowOff>57150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7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27</xdr:row>
          <xdr:rowOff>361950</xdr:rowOff>
        </xdr:from>
        <xdr:to>
          <xdr:col>15</xdr:col>
          <xdr:colOff>85725</xdr:colOff>
          <xdr:row>29</xdr:row>
          <xdr:rowOff>57150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7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28</xdr:row>
          <xdr:rowOff>361950</xdr:rowOff>
        </xdr:from>
        <xdr:to>
          <xdr:col>15</xdr:col>
          <xdr:colOff>85725</xdr:colOff>
          <xdr:row>30</xdr:row>
          <xdr:rowOff>57150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7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361950</xdr:rowOff>
        </xdr:from>
        <xdr:to>
          <xdr:col>15</xdr:col>
          <xdr:colOff>85725</xdr:colOff>
          <xdr:row>31</xdr:row>
          <xdr:rowOff>57150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7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30</xdr:row>
          <xdr:rowOff>361950</xdr:rowOff>
        </xdr:from>
        <xdr:to>
          <xdr:col>15</xdr:col>
          <xdr:colOff>85725</xdr:colOff>
          <xdr:row>32</xdr:row>
          <xdr:rowOff>57150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7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31</xdr:row>
          <xdr:rowOff>361950</xdr:rowOff>
        </xdr:from>
        <xdr:to>
          <xdr:col>15</xdr:col>
          <xdr:colOff>85725</xdr:colOff>
          <xdr:row>33</xdr:row>
          <xdr:rowOff>57150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7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32</xdr:row>
          <xdr:rowOff>361950</xdr:rowOff>
        </xdr:from>
        <xdr:to>
          <xdr:col>15</xdr:col>
          <xdr:colOff>85725</xdr:colOff>
          <xdr:row>34</xdr:row>
          <xdr:rowOff>57150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7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10</xdr:row>
          <xdr:rowOff>0</xdr:rowOff>
        </xdr:from>
        <xdr:to>
          <xdr:col>16</xdr:col>
          <xdr:colOff>66675</xdr:colOff>
          <xdr:row>11</xdr:row>
          <xdr:rowOff>47625</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7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10</xdr:row>
          <xdr:rowOff>361950</xdr:rowOff>
        </xdr:from>
        <xdr:to>
          <xdr:col>16</xdr:col>
          <xdr:colOff>85725</xdr:colOff>
          <xdr:row>12</xdr:row>
          <xdr:rowOff>47625</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7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xdr:row>
          <xdr:rowOff>361950</xdr:rowOff>
        </xdr:from>
        <xdr:to>
          <xdr:col>16</xdr:col>
          <xdr:colOff>66675</xdr:colOff>
          <xdr:row>13</xdr:row>
          <xdr:rowOff>47625</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7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xdr:row>
          <xdr:rowOff>361950</xdr:rowOff>
        </xdr:from>
        <xdr:to>
          <xdr:col>16</xdr:col>
          <xdr:colOff>66675</xdr:colOff>
          <xdr:row>14</xdr:row>
          <xdr:rowOff>57150</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7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361950</xdr:rowOff>
        </xdr:from>
        <xdr:to>
          <xdr:col>16</xdr:col>
          <xdr:colOff>66675</xdr:colOff>
          <xdr:row>15</xdr:row>
          <xdr:rowOff>57150</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700-0000C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14</xdr:row>
          <xdr:rowOff>361950</xdr:rowOff>
        </xdr:from>
        <xdr:to>
          <xdr:col>16</xdr:col>
          <xdr:colOff>66675</xdr:colOff>
          <xdr:row>16</xdr:row>
          <xdr:rowOff>57150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700-0000C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15</xdr:row>
          <xdr:rowOff>361950</xdr:rowOff>
        </xdr:from>
        <xdr:to>
          <xdr:col>16</xdr:col>
          <xdr:colOff>66675</xdr:colOff>
          <xdr:row>17</xdr:row>
          <xdr:rowOff>57150</xdr:rowOff>
        </xdr:to>
        <xdr:sp macro="" textlink="">
          <xdr:nvSpPr>
            <xdr:cNvPr id="7371" name="Check Box 203" hidden="1">
              <a:extLst>
                <a:ext uri="{63B3BB69-23CF-44E3-9099-C40C66FF867C}">
                  <a14:compatExt spid="_x0000_s7371"/>
                </a:ext>
                <a:ext uri="{FF2B5EF4-FFF2-40B4-BE49-F238E27FC236}">
                  <a16:creationId xmlns:a16="http://schemas.microsoft.com/office/drawing/2014/main" id="{00000000-0008-0000-0700-0000C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361950</xdr:rowOff>
        </xdr:from>
        <xdr:to>
          <xdr:col>16</xdr:col>
          <xdr:colOff>66675</xdr:colOff>
          <xdr:row>18</xdr:row>
          <xdr:rowOff>57150</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7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361950</xdr:rowOff>
        </xdr:from>
        <xdr:to>
          <xdr:col>16</xdr:col>
          <xdr:colOff>66675</xdr:colOff>
          <xdr:row>19</xdr:row>
          <xdr:rowOff>57150</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700-0000C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xdr:row>
          <xdr:rowOff>361950</xdr:rowOff>
        </xdr:from>
        <xdr:to>
          <xdr:col>16</xdr:col>
          <xdr:colOff>66675</xdr:colOff>
          <xdr:row>20</xdr:row>
          <xdr:rowOff>57150</xdr:rowOff>
        </xdr:to>
        <xdr:sp macro="" textlink="">
          <xdr:nvSpPr>
            <xdr:cNvPr id="7374" name="Check Box 206" hidden="1">
              <a:extLst>
                <a:ext uri="{63B3BB69-23CF-44E3-9099-C40C66FF867C}">
                  <a14:compatExt spid="_x0000_s7374"/>
                </a:ext>
                <a:ext uri="{FF2B5EF4-FFF2-40B4-BE49-F238E27FC236}">
                  <a16:creationId xmlns:a16="http://schemas.microsoft.com/office/drawing/2014/main" id="{00000000-0008-0000-0700-0000C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xdr:row>
          <xdr:rowOff>361950</xdr:rowOff>
        </xdr:from>
        <xdr:to>
          <xdr:col>16</xdr:col>
          <xdr:colOff>66675</xdr:colOff>
          <xdr:row>21</xdr:row>
          <xdr:rowOff>57150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7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xdr:row>
          <xdr:rowOff>361950</xdr:rowOff>
        </xdr:from>
        <xdr:to>
          <xdr:col>16</xdr:col>
          <xdr:colOff>66675</xdr:colOff>
          <xdr:row>22</xdr:row>
          <xdr:rowOff>57150</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7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xdr:row>
          <xdr:rowOff>361950</xdr:rowOff>
        </xdr:from>
        <xdr:to>
          <xdr:col>16</xdr:col>
          <xdr:colOff>66675</xdr:colOff>
          <xdr:row>23</xdr:row>
          <xdr:rowOff>57150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7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22</xdr:row>
          <xdr:rowOff>361950</xdr:rowOff>
        </xdr:from>
        <xdr:to>
          <xdr:col>16</xdr:col>
          <xdr:colOff>66675</xdr:colOff>
          <xdr:row>24</xdr:row>
          <xdr:rowOff>57150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7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361950</xdr:rowOff>
        </xdr:from>
        <xdr:to>
          <xdr:col>16</xdr:col>
          <xdr:colOff>66675</xdr:colOff>
          <xdr:row>25</xdr:row>
          <xdr:rowOff>57150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7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361950</xdr:rowOff>
        </xdr:from>
        <xdr:to>
          <xdr:col>16</xdr:col>
          <xdr:colOff>66675</xdr:colOff>
          <xdr:row>26</xdr:row>
          <xdr:rowOff>57150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7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xdr:row>
          <xdr:rowOff>361950</xdr:rowOff>
        </xdr:from>
        <xdr:to>
          <xdr:col>16</xdr:col>
          <xdr:colOff>66675</xdr:colOff>
          <xdr:row>27</xdr:row>
          <xdr:rowOff>57150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7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26</xdr:row>
          <xdr:rowOff>361950</xdr:rowOff>
        </xdr:from>
        <xdr:to>
          <xdr:col>16</xdr:col>
          <xdr:colOff>66675</xdr:colOff>
          <xdr:row>28</xdr:row>
          <xdr:rowOff>57150</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7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27</xdr:row>
          <xdr:rowOff>361950</xdr:rowOff>
        </xdr:from>
        <xdr:to>
          <xdr:col>16</xdr:col>
          <xdr:colOff>66675</xdr:colOff>
          <xdr:row>29</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7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361950</xdr:rowOff>
        </xdr:from>
        <xdr:to>
          <xdr:col>16</xdr:col>
          <xdr:colOff>66675</xdr:colOff>
          <xdr:row>30</xdr:row>
          <xdr:rowOff>57150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7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29</xdr:row>
          <xdr:rowOff>361950</xdr:rowOff>
        </xdr:from>
        <xdr:to>
          <xdr:col>16</xdr:col>
          <xdr:colOff>66675</xdr:colOff>
          <xdr:row>31</xdr:row>
          <xdr:rowOff>57150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7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30</xdr:row>
          <xdr:rowOff>361950</xdr:rowOff>
        </xdr:from>
        <xdr:to>
          <xdr:col>16</xdr:col>
          <xdr:colOff>66675</xdr:colOff>
          <xdr:row>32</xdr:row>
          <xdr:rowOff>57150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7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31</xdr:row>
          <xdr:rowOff>361950</xdr:rowOff>
        </xdr:from>
        <xdr:to>
          <xdr:col>16</xdr:col>
          <xdr:colOff>66675</xdr:colOff>
          <xdr:row>33</xdr:row>
          <xdr:rowOff>57150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7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32</xdr:row>
          <xdr:rowOff>361950</xdr:rowOff>
        </xdr:from>
        <xdr:to>
          <xdr:col>16</xdr:col>
          <xdr:colOff>66675</xdr:colOff>
          <xdr:row>34</xdr:row>
          <xdr:rowOff>57150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7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0</xdr:rowOff>
        </xdr:from>
        <xdr:to>
          <xdr:col>19</xdr:col>
          <xdr:colOff>85725</xdr:colOff>
          <xdr:row>11</xdr:row>
          <xdr:rowOff>47625</xdr:rowOff>
        </xdr:to>
        <xdr:sp macro="" textlink="">
          <xdr:nvSpPr>
            <xdr:cNvPr id="7651" name="Check Box 483" hidden="1">
              <a:extLst>
                <a:ext uri="{63B3BB69-23CF-44E3-9099-C40C66FF867C}">
                  <a14:compatExt spid="_x0000_s7651"/>
                </a:ext>
                <a:ext uri="{FF2B5EF4-FFF2-40B4-BE49-F238E27FC236}">
                  <a16:creationId xmlns:a16="http://schemas.microsoft.com/office/drawing/2014/main" id="{00000000-0008-0000-0700-0000E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361950</xdr:rowOff>
        </xdr:from>
        <xdr:to>
          <xdr:col>19</xdr:col>
          <xdr:colOff>152400</xdr:colOff>
          <xdr:row>12</xdr:row>
          <xdr:rowOff>47625</xdr:rowOff>
        </xdr:to>
        <xdr:sp macro="" textlink="">
          <xdr:nvSpPr>
            <xdr:cNvPr id="7652" name="Check Box 484" hidden="1">
              <a:extLst>
                <a:ext uri="{63B3BB69-23CF-44E3-9099-C40C66FF867C}">
                  <a14:compatExt spid="_x0000_s7652"/>
                </a:ext>
                <a:ext uri="{FF2B5EF4-FFF2-40B4-BE49-F238E27FC236}">
                  <a16:creationId xmlns:a16="http://schemas.microsoft.com/office/drawing/2014/main" id="{00000000-0008-0000-0700-0000E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11</xdr:row>
          <xdr:rowOff>361950</xdr:rowOff>
        </xdr:from>
        <xdr:to>
          <xdr:col>19</xdr:col>
          <xdr:colOff>85725</xdr:colOff>
          <xdr:row>13</xdr:row>
          <xdr:rowOff>47625</xdr:rowOff>
        </xdr:to>
        <xdr:sp macro="" textlink="">
          <xdr:nvSpPr>
            <xdr:cNvPr id="7653" name="Check Box 485" hidden="1">
              <a:extLst>
                <a:ext uri="{63B3BB69-23CF-44E3-9099-C40C66FF867C}">
                  <a14:compatExt spid="_x0000_s7653"/>
                </a:ext>
                <a:ext uri="{FF2B5EF4-FFF2-40B4-BE49-F238E27FC236}">
                  <a16:creationId xmlns:a16="http://schemas.microsoft.com/office/drawing/2014/main" id="{00000000-0008-0000-0700-0000E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xdr:row>
          <xdr:rowOff>361950</xdr:rowOff>
        </xdr:from>
        <xdr:to>
          <xdr:col>19</xdr:col>
          <xdr:colOff>85725</xdr:colOff>
          <xdr:row>14</xdr:row>
          <xdr:rowOff>57150</xdr:rowOff>
        </xdr:to>
        <xdr:sp macro="" textlink="">
          <xdr:nvSpPr>
            <xdr:cNvPr id="7654" name="Check Box 486" hidden="1">
              <a:extLst>
                <a:ext uri="{63B3BB69-23CF-44E3-9099-C40C66FF867C}">
                  <a14:compatExt spid="_x0000_s7654"/>
                </a:ext>
                <a:ext uri="{FF2B5EF4-FFF2-40B4-BE49-F238E27FC236}">
                  <a16:creationId xmlns:a16="http://schemas.microsoft.com/office/drawing/2014/main" id="{00000000-0008-0000-0700-0000E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13</xdr:row>
          <xdr:rowOff>361950</xdr:rowOff>
        </xdr:from>
        <xdr:to>
          <xdr:col>19</xdr:col>
          <xdr:colOff>85725</xdr:colOff>
          <xdr:row>15</xdr:row>
          <xdr:rowOff>57150</xdr:rowOff>
        </xdr:to>
        <xdr:sp macro="" textlink="">
          <xdr:nvSpPr>
            <xdr:cNvPr id="7655" name="Check Box 487" hidden="1">
              <a:extLst>
                <a:ext uri="{63B3BB69-23CF-44E3-9099-C40C66FF867C}">
                  <a14:compatExt spid="_x0000_s7655"/>
                </a:ext>
                <a:ext uri="{FF2B5EF4-FFF2-40B4-BE49-F238E27FC236}">
                  <a16:creationId xmlns:a16="http://schemas.microsoft.com/office/drawing/2014/main" id="{00000000-0008-0000-0700-0000E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14</xdr:row>
          <xdr:rowOff>361950</xdr:rowOff>
        </xdr:from>
        <xdr:to>
          <xdr:col>19</xdr:col>
          <xdr:colOff>85725</xdr:colOff>
          <xdr:row>16</xdr:row>
          <xdr:rowOff>57150</xdr:rowOff>
        </xdr:to>
        <xdr:sp macro="" textlink="">
          <xdr:nvSpPr>
            <xdr:cNvPr id="7656" name="Check Box 488" hidden="1">
              <a:extLst>
                <a:ext uri="{63B3BB69-23CF-44E3-9099-C40C66FF867C}">
                  <a14:compatExt spid="_x0000_s7656"/>
                </a:ext>
                <a:ext uri="{FF2B5EF4-FFF2-40B4-BE49-F238E27FC236}">
                  <a16:creationId xmlns:a16="http://schemas.microsoft.com/office/drawing/2014/main" id="{00000000-0008-0000-0700-0000E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15</xdr:row>
          <xdr:rowOff>361950</xdr:rowOff>
        </xdr:from>
        <xdr:to>
          <xdr:col>19</xdr:col>
          <xdr:colOff>85725</xdr:colOff>
          <xdr:row>17</xdr:row>
          <xdr:rowOff>57150</xdr:rowOff>
        </xdr:to>
        <xdr:sp macro="" textlink="">
          <xdr:nvSpPr>
            <xdr:cNvPr id="7657" name="Check Box 489" hidden="1">
              <a:extLst>
                <a:ext uri="{63B3BB69-23CF-44E3-9099-C40C66FF867C}">
                  <a14:compatExt spid="_x0000_s7657"/>
                </a:ext>
                <a:ext uri="{FF2B5EF4-FFF2-40B4-BE49-F238E27FC236}">
                  <a16:creationId xmlns:a16="http://schemas.microsoft.com/office/drawing/2014/main" id="{00000000-0008-0000-0700-0000E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16</xdr:row>
          <xdr:rowOff>361950</xdr:rowOff>
        </xdr:from>
        <xdr:to>
          <xdr:col>19</xdr:col>
          <xdr:colOff>85725</xdr:colOff>
          <xdr:row>18</xdr:row>
          <xdr:rowOff>57150</xdr:rowOff>
        </xdr:to>
        <xdr:sp macro="" textlink="">
          <xdr:nvSpPr>
            <xdr:cNvPr id="7658" name="Check Box 490" hidden="1">
              <a:extLst>
                <a:ext uri="{63B3BB69-23CF-44E3-9099-C40C66FF867C}">
                  <a14:compatExt spid="_x0000_s7658"/>
                </a:ext>
                <a:ext uri="{FF2B5EF4-FFF2-40B4-BE49-F238E27FC236}">
                  <a16:creationId xmlns:a16="http://schemas.microsoft.com/office/drawing/2014/main" id="{00000000-0008-0000-0700-0000E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17</xdr:row>
          <xdr:rowOff>361950</xdr:rowOff>
        </xdr:from>
        <xdr:to>
          <xdr:col>19</xdr:col>
          <xdr:colOff>85725</xdr:colOff>
          <xdr:row>19</xdr:row>
          <xdr:rowOff>57150</xdr:rowOff>
        </xdr:to>
        <xdr:sp macro="" textlink="">
          <xdr:nvSpPr>
            <xdr:cNvPr id="7659" name="Check Box 491" hidden="1">
              <a:extLst>
                <a:ext uri="{63B3BB69-23CF-44E3-9099-C40C66FF867C}">
                  <a14:compatExt spid="_x0000_s7659"/>
                </a:ext>
                <a:ext uri="{FF2B5EF4-FFF2-40B4-BE49-F238E27FC236}">
                  <a16:creationId xmlns:a16="http://schemas.microsoft.com/office/drawing/2014/main" id="{00000000-0008-0000-0700-0000E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18</xdr:row>
          <xdr:rowOff>361950</xdr:rowOff>
        </xdr:from>
        <xdr:to>
          <xdr:col>19</xdr:col>
          <xdr:colOff>85725</xdr:colOff>
          <xdr:row>20</xdr:row>
          <xdr:rowOff>57150</xdr:rowOff>
        </xdr:to>
        <xdr:sp macro="" textlink="">
          <xdr:nvSpPr>
            <xdr:cNvPr id="7660" name="Check Box 492" hidden="1">
              <a:extLst>
                <a:ext uri="{63B3BB69-23CF-44E3-9099-C40C66FF867C}">
                  <a14:compatExt spid="_x0000_s7660"/>
                </a:ext>
                <a:ext uri="{FF2B5EF4-FFF2-40B4-BE49-F238E27FC236}">
                  <a16:creationId xmlns:a16="http://schemas.microsoft.com/office/drawing/2014/main" id="{00000000-0008-0000-0700-0000E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19</xdr:row>
          <xdr:rowOff>361950</xdr:rowOff>
        </xdr:from>
        <xdr:to>
          <xdr:col>19</xdr:col>
          <xdr:colOff>85725</xdr:colOff>
          <xdr:row>21</xdr:row>
          <xdr:rowOff>57150</xdr:rowOff>
        </xdr:to>
        <xdr:sp macro="" textlink="">
          <xdr:nvSpPr>
            <xdr:cNvPr id="7661" name="Check Box 493" hidden="1">
              <a:extLst>
                <a:ext uri="{63B3BB69-23CF-44E3-9099-C40C66FF867C}">
                  <a14:compatExt spid="_x0000_s7661"/>
                </a:ext>
                <a:ext uri="{FF2B5EF4-FFF2-40B4-BE49-F238E27FC236}">
                  <a16:creationId xmlns:a16="http://schemas.microsoft.com/office/drawing/2014/main" id="{00000000-0008-0000-0700-0000E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20</xdr:row>
          <xdr:rowOff>361950</xdr:rowOff>
        </xdr:from>
        <xdr:to>
          <xdr:col>19</xdr:col>
          <xdr:colOff>85725</xdr:colOff>
          <xdr:row>22</xdr:row>
          <xdr:rowOff>57150</xdr:rowOff>
        </xdr:to>
        <xdr:sp macro="" textlink="">
          <xdr:nvSpPr>
            <xdr:cNvPr id="7662" name="Check Box 494" hidden="1">
              <a:extLst>
                <a:ext uri="{63B3BB69-23CF-44E3-9099-C40C66FF867C}">
                  <a14:compatExt spid="_x0000_s7662"/>
                </a:ext>
                <a:ext uri="{FF2B5EF4-FFF2-40B4-BE49-F238E27FC236}">
                  <a16:creationId xmlns:a16="http://schemas.microsoft.com/office/drawing/2014/main" id="{00000000-0008-0000-0700-0000E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21</xdr:row>
          <xdr:rowOff>361950</xdr:rowOff>
        </xdr:from>
        <xdr:to>
          <xdr:col>19</xdr:col>
          <xdr:colOff>85725</xdr:colOff>
          <xdr:row>23</xdr:row>
          <xdr:rowOff>57150</xdr:rowOff>
        </xdr:to>
        <xdr:sp macro="" textlink="">
          <xdr:nvSpPr>
            <xdr:cNvPr id="7663" name="Check Box 495" hidden="1">
              <a:extLst>
                <a:ext uri="{63B3BB69-23CF-44E3-9099-C40C66FF867C}">
                  <a14:compatExt spid="_x0000_s7663"/>
                </a:ext>
                <a:ext uri="{FF2B5EF4-FFF2-40B4-BE49-F238E27FC236}">
                  <a16:creationId xmlns:a16="http://schemas.microsoft.com/office/drawing/2014/main" id="{00000000-0008-0000-0700-0000E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361950</xdr:rowOff>
        </xdr:from>
        <xdr:to>
          <xdr:col>19</xdr:col>
          <xdr:colOff>85725</xdr:colOff>
          <xdr:row>24</xdr:row>
          <xdr:rowOff>57150</xdr:rowOff>
        </xdr:to>
        <xdr:sp macro="" textlink="">
          <xdr:nvSpPr>
            <xdr:cNvPr id="7664" name="Check Box 496" hidden="1">
              <a:extLst>
                <a:ext uri="{63B3BB69-23CF-44E3-9099-C40C66FF867C}">
                  <a14:compatExt spid="_x0000_s7664"/>
                </a:ext>
                <a:ext uri="{FF2B5EF4-FFF2-40B4-BE49-F238E27FC236}">
                  <a16:creationId xmlns:a16="http://schemas.microsoft.com/office/drawing/2014/main" id="{00000000-0008-0000-0700-0000F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23</xdr:row>
          <xdr:rowOff>361950</xdr:rowOff>
        </xdr:from>
        <xdr:to>
          <xdr:col>19</xdr:col>
          <xdr:colOff>85725</xdr:colOff>
          <xdr:row>25</xdr:row>
          <xdr:rowOff>57150</xdr:rowOff>
        </xdr:to>
        <xdr:sp macro="" textlink="">
          <xdr:nvSpPr>
            <xdr:cNvPr id="7665" name="Check Box 497" hidden="1">
              <a:extLst>
                <a:ext uri="{63B3BB69-23CF-44E3-9099-C40C66FF867C}">
                  <a14:compatExt spid="_x0000_s7665"/>
                </a:ext>
                <a:ext uri="{FF2B5EF4-FFF2-40B4-BE49-F238E27FC236}">
                  <a16:creationId xmlns:a16="http://schemas.microsoft.com/office/drawing/2014/main" id="{00000000-0008-0000-0700-0000F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24</xdr:row>
          <xdr:rowOff>361950</xdr:rowOff>
        </xdr:from>
        <xdr:to>
          <xdr:col>19</xdr:col>
          <xdr:colOff>85725</xdr:colOff>
          <xdr:row>26</xdr:row>
          <xdr:rowOff>57150</xdr:rowOff>
        </xdr:to>
        <xdr:sp macro="" textlink="">
          <xdr:nvSpPr>
            <xdr:cNvPr id="7666" name="Check Box 498" hidden="1">
              <a:extLst>
                <a:ext uri="{63B3BB69-23CF-44E3-9099-C40C66FF867C}">
                  <a14:compatExt spid="_x0000_s7666"/>
                </a:ext>
                <a:ext uri="{FF2B5EF4-FFF2-40B4-BE49-F238E27FC236}">
                  <a16:creationId xmlns:a16="http://schemas.microsoft.com/office/drawing/2014/main" id="{00000000-0008-0000-0700-0000F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25</xdr:row>
          <xdr:rowOff>361950</xdr:rowOff>
        </xdr:from>
        <xdr:to>
          <xdr:col>19</xdr:col>
          <xdr:colOff>85725</xdr:colOff>
          <xdr:row>27</xdr:row>
          <xdr:rowOff>57150</xdr:rowOff>
        </xdr:to>
        <xdr:sp macro="" textlink="">
          <xdr:nvSpPr>
            <xdr:cNvPr id="7667" name="Check Box 499" hidden="1">
              <a:extLst>
                <a:ext uri="{63B3BB69-23CF-44E3-9099-C40C66FF867C}">
                  <a14:compatExt spid="_x0000_s7667"/>
                </a:ext>
                <a:ext uri="{FF2B5EF4-FFF2-40B4-BE49-F238E27FC236}">
                  <a16:creationId xmlns:a16="http://schemas.microsoft.com/office/drawing/2014/main" id="{00000000-0008-0000-0700-0000F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26</xdr:row>
          <xdr:rowOff>361950</xdr:rowOff>
        </xdr:from>
        <xdr:to>
          <xdr:col>19</xdr:col>
          <xdr:colOff>85725</xdr:colOff>
          <xdr:row>28</xdr:row>
          <xdr:rowOff>57150</xdr:rowOff>
        </xdr:to>
        <xdr:sp macro="" textlink="">
          <xdr:nvSpPr>
            <xdr:cNvPr id="7668" name="Check Box 500" hidden="1">
              <a:extLst>
                <a:ext uri="{63B3BB69-23CF-44E3-9099-C40C66FF867C}">
                  <a14:compatExt spid="_x0000_s7668"/>
                </a:ext>
                <a:ext uri="{FF2B5EF4-FFF2-40B4-BE49-F238E27FC236}">
                  <a16:creationId xmlns:a16="http://schemas.microsoft.com/office/drawing/2014/main" id="{00000000-0008-0000-0700-0000F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361950</xdr:rowOff>
        </xdr:from>
        <xdr:to>
          <xdr:col>19</xdr:col>
          <xdr:colOff>85725</xdr:colOff>
          <xdr:row>29</xdr:row>
          <xdr:rowOff>57150</xdr:rowOff>
        </xdr:to>
        <xdr:sp macro="" textlink="">
          <xdr:nvSpPr>
            <xdr:cNvPr id="7669" name="Check Box 501" hidden="1">
              <a:extLst>
                <a:ext uri="{63B3BB69-23CF-44E3-9099-C40C66FF867C}">
                  <a14:compatExt spid="_x0000_s7669"/>
                </a:ext>
                <a:ext uri="{FF2B5EF4-FFF2-40B4-BE49-F238E27FC236}">
                  <a16:creationId xmlns:a16="http://schemas.microsoft.com/office/drawing/2014/main" id="{00000000-0008-0000-0700-0000F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28</xdr:row>
          <xdr:rowOff>361950</xdr:rowOff>
        </xdr:from>
        <xdr:to>
          <xdr:col>19</xdr:col>
          <xdr:colOff>85725</xdr:colOff>
          <xdr:row>30</xdr:row>
          <xdr:rowOff>57150</xdr:rowOff>
        </xdr:to>
        <xdr:sp macro="" textlink="">
          <xdr:nvSpPr>
            <xdr:cNvPr id="7670" name="Check Box 502" hidden="1">
              <a:extLst>
                <a:ext uri="{63B3BB69-23CF-44E3-9099-C40C66FF867C}">
                  <a14:compatExt spid="_x0000_s7670"/>
                </a:ext>
                <a:ext uri="{FF2B5EF4-FFF2-40B4-BE49-F238E27FC236}">
                  <a16:creationId xmlns:a16="http://schemas.microsoft.com/office/drawing/2014/main" id="{00000000-0008-0000-0700-0000F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29</xdr:row>
          <xdr:rowOff>361950</xdr:rowOff>
        </xdr:from>
        <xdr:to>
          <xdr:col>19</xdr:col>
          <xdr:colOff>85725</xdr:colOff>
          <xdr:row>31</xdr:row>
          <xdr:rowOff>57150</xdr:rowOff>
        </xdr:to>
        <xdr:sp macro="" textlink="">
          <xdr:nvSpPr>
            <xdr:cNvPr id="7671" name="Check Box 503" hidden="1">
              <a:extLst>
                <a:ext uri="{63B3BB69-23CF-44E3-9099-C40C66FF867C}">
                  <a14:compatExt spid="_x0000_s7671"/>
                </a:ext>
                <a:ext uri="{FF2B5EF4-FFF2-40B4-BE49-F238E27FC236}">
                  <a16:creationId xmlns:a16="http://schemas.microsoft.com/office/drawing/2014/main" id="{00000000-0008-0000-0700-0000F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30</xdr:row>
          <xdr:rowOff>361950</xdr:rowOff>
        </xdr:from>
        <xdr:to>
          <xdr:col>19</xdr:col>
          <xdr:colOff>85725</xdr:colOff>
          <xdr:row>32</xdr:row>
          <xdr:rowOff>57150</xdr:rowOff>
        </xdr:to>
        <xdr:sp macro="" textlink="">
          <xdr:nvSpPr>
            <xdr:cNvPr id="7672" name="Check Box 504" hidden="1">
              <a:extLst>
                <a:ext uri="{63B3BB69-23CF-44E3-9099-C40C66FF867C}">
                  <a14:compatExt spid="_x0000_s7672"/>
                </a:ext>
                <a:ext uri="{FF2B5EF4-FFF2-40B4-BE49-F238E27FC236}">
                  <a16:creationId xmlns:a16="http://schemas.microsoft.com/office/drawing/2014/main" id="{00000000-0008-0000-0700-0000F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31</xdr:row>
          <xdr:rowOff>361950</xdr:rowOff>
        </xdr:from>
        <xdr:to>
          <xdr:col>19</xdr:col>
          <xdr:colOff>85725</xdr:colOff>
          <xdr:row>33</xdr:row>
          <xdr:rowOff>57150</xdr:rowOff>
        </xdr:to>
        <xdr:sp macro="" textlink="">
          <xdr:nvSpPr>
            <xdr:cNvPr id="7673" name="Check Box 505" hidden="1">
              <a:extLst>
                <a:ext uri="{63B3BB69-23CF-44E3-9099-C40C66FF867C}">
                  <a14:compatExt spid="_x0000_s7673"/>
                </a:ext>
                <a:ext uri="{FF2B5EF4-FFF2-40B4-BE49-F238E27FC236}">
                  <a16:creationId xmlns:a16="http://schemas.microsoft.com/office/drawing/2014/main" id="{00000000-0008-0000-0700-0000F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32</xdr:row>
          <xdr:rowOff>361950</xdr:rowOff>
        </xdr:from>
        <xdr:to>
          <xdr:col>19</xdr:col>
          <xdr:colOff>85725</xdr:colOff>
          <xdr:row>34</xdr:row>
          <xdr:rowOff>57150</xdr:rowOff>
        </xdr:to>
        <xdr:sp macro="" textlink="">
          <xdr:nvSpPr>
            <xdr:cNvPr id="7674" name="Check Box 506" hidden="1">
              <a:extLst>
                <a:ext uri="{63B3BB69-23CF-44E3-9099-C40C66FF867C}">
                  <a14:compatExt spid="_x0000_s7674"/>
                </a:ext>
                <a:ext uri="{FF2B5EF4-FFF2-40B4-BE49-F238E27FC236}">
                  <a16:creationId xmlns:a16="http://schemas.microsoft.com/office/drawing/2014/main" id="{00000000-0008-0000-0700-0000F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10</xdr:row>
          <xdr:rowOff>0</xdr:rowOff>
        </xdr:from>
        <xdr:to>
          <xdr:col>20</xdr:col>
          <xdr:colOff>85725</xdr:colOff>
          <xdr:row>11</xdr:row>
          <xdr:rowOff>47625</xdr:rowOff>
        </xdr:to>
        <xdr:sp macro="" textlink="">
          <xdr:nvSpPr>
            <xdr:cNvPr id="7677" name="Check Box 509" hidden="1">
              <a:extLst>
                <a:ext uri="{63B3BB69-23CF-44E3-9099-C40C66FF867C}">
                  <a14:compatExt spid="_x0000_s7677"/>
                </a:ext>
                <a:ext uri="{FF2B5EF4-FFF2-40B4-BE49-F238E27FC236}">
                  <a16:creationId xmlns:a16="http://schemas.microsoft.com/office/drawing/2014/main" id="{00000000-0008-0000-0700-0000F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10</xdr:row>
          <xdr:rowOff>361950</xdr:rowOff>
        </xdr:from>
        <xdr:to>
          <xdr:col>20</xdr:col>
          <xdr:colOff>152400</xdr:colOff>
          <xdr:row>12</xdr:row>
          <xdr:rowOff>47625</xdr:rowOff>
        </xdr:to>
        <xdr:sp macro="" textlink="">
          <xdr:nvSpPr>
            <xdr:cNvPr id="7678" name="Check Box 510" hidden="1">
              <a:extLst>
                <a:ext uri="{63B3BB69-23CF-44E3-9099-C40C66FF867C}">
                  <a14:compatExt spid="_x0000_s7678"/>
                </a:ext>
                <a:ext uri="{FF2B5EF4-FFF2-40B4-BE49-F238E27FC236}">
                  <a16:creationId xmlns:a16="http://schemas.microsoft.com/office/drawing/2014/main" id="{00000000-0008-0000-0700-0000F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361950</xdr:rowOff>
        </xdr:from>
        <xdr:to>
          <xdr:col>20</xdr:col>
          <xdr:colOff>85725</xdr:colOff>
          <xdr:row>13</xdr:row>
          <xdr:rowOff>47625</xdr:rowOff>
        </xdr:to>
        <xdr:sp macro="" textlink="">
          <xdr:nvSpPr>
            <xdr:cNvPr id="7679" name="Check Box 511" hidden="1">
              <a:extLst>
                <a:ext uri="{63B3BB69-23CF-44E3-9099-C40C66FF867C}">
                  <a14:compatExt spid="_x0000_s7679"/>
                </a:ext>
                <a:ext uri="{FF2B5EF4-FFF2-40B4-BE49-F238E27FC236}">
                  <a16:creationId xmlns:a16="http://schemas.microsoft.com/office/drawing/2014/main" id="{00000000-0008-0000-0700-0000F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361950</xdr:rowOff>
        </xdr:from>
        <xdr:to>
          <xdr:col>20</xdr:col>
          <xdr:colOff>85725</xdr:colOff>
          <xdr:row>14</xdr:row>
          <xdr:rowOff>57150</xdr:rowOff>
        </xdr:to>
        <xdr:sp macro="" textlink="">
          <xdr:nvSpPr>
            <xdr:cNvPr id="7680" name="Check Box 512" hidden="1">
              <a:extLst>
                <a:ext uri="{63B3BB69-23CF-44E3-9099-C40C66FF867C}">
                  <a14:compatExt spid="_x0000_s7680"/>
                </a:ext>
                <a:ext uri="{FF2B5EF4-FFF2-40B4-BE49-F238E27FC236}">
                  <a16:creationId xmlns:a16="http://schemas.microsoft.com/office/drawing/2014/main" id="{00000000-0008-0000-0700-00000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361950</xdr:rowOff>
        </xdr:from>
        <xdr:to>
          <xdr:col>20</xdr:col>
          <xdr:colOff>85725</xdr:colOff>
          <xdr:row>15</xdr:row>
          <xdr:rowOff>57150</xdr:rowOff>
        </xdr:to>
        <xdr:sp macro="" textlink="">
          <xdr:nvSpPr>
            <xdr:cNvPr id="7681" name="Check Box 513" hidden="1">
              <a:extLst>
                <a:ext uri="{63B3BB69-23CF-44E3-9099-C40C66FF867C}">
                  <a14:compatExt spid="_x0000_s7681"/>
                </a:ext>
                <a:ext uri="{FF2B5EF4-FFF2-40B4-BE49-F238E27FC236}">
                  <a16:creationId xmlns:a16="http://schemas.microsoft.com/office/drawing/2014/main" id="{00000000-0008-0000-0700-00000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361950</xdr:rowOff>
        </xdr:from>
        <xdr:to>
          <xdr:col>20</xdr:col>
          <xdr:colOff>85725</xdr:colOff>
          <xdr:row>16</xdr:row>
          <xdr:rowOff>57150</xdr:rowOff>
        </xdr:to>
        <xdr:sp macro="" textlink="">
          <xdr:nvSpPr>
            <xdr:cNvPr id="7682" name="Check Box 514" hidden="1">
              <a:extLst>
                <a:ext uri="{63B3BB69-23CF-44E3-9099-C40C66FF867C}">
                  <a14:compatExt spid="_x0000_s7682"/>
                </a:ext>
                <a:ext uri="{FF2B5EF4-FFF2-40B4-BE49-F238E27FC236}">
                  <a16:creationId xmlns:a16="http://schemas.microsoft.com/office/drawing/2014/main" id="{00000000-0008-0000-0700-00000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15</xdr:row>
          <xdr:rowOff>361950</xdr:rowOff>
        </xdr:from>
        <xdr:to>
          <xdr:col>20</xdr:col>
          <xdr:colOff>85725</xdr:colOff>
          <xdr:row>17</xdr:row>
          <xdr:rowOff>57150</xdr:rowOff>
        </xdr:to>
        <xdr:sp macro="" textlink="">
          <xdr:nvSpPr>
            <xdr:cNvPr id="7683" name="Check Box 515" hidden="1">
              <a:extLst>
                <a:ext uri="{63B3BB69-23CF-44E3-9099-C40C66FF867C}">
                  <a14:compatExt spid="_x0000_s7683"/>
                </a:ext>
                <a:ext uri="{FF2B5EF4-FFF2-40B4-BE49-F238E27FC236}">
                  <a16:creationId xmlns:a16="http://schemas.microsoft.com/office/drawing/2014/main" id="{00000000-0008-0000-0700-00000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16</xdr:row>
          <xdr:rowOff>361950</xdr:rowOff>
        </xdr:from>
        <xdr:to>
          <xdr:col>20</xdr:col>
          <xdr:colOff>85725</xdr:colOff>
          <xdr:row>18</xdr:row>
          <xdr:rowOff>57150</xdr:rowOff>
        </xdr:to>
        <xdr:sp macro="" textlink="">
          <xdr:nvSpPr>
            <xdr:cNvPr id="7684" name="Check Box 516" hidden="1">
              <a:extLst>
                <a:ext uri="{63B3BB69-23CF-44E3-9099-C40C66FF867C}">
                  <a14:compatExt spid="_x0000_s7684"/>
                </a:ext>
                <a:ext uri="{FF2B5EF4-FFF2-40B4-BE49-F238E27FC236}">
                  <a16:creationId xmlns:a16="http://schemas.microsoft.com/office/drawing/2014/main" id="{00000000-0008-0000-0700-00000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361950</xdr:rowOff>
        </xdr:from>
        <xdr:to>
          <xdr:col>20</xdr:col>
          <xdr:colOff>85725</xdr:colOff>
          <xdr:row>19</xdr:row>
          <xdr:rowOff>57150</xdr:rowOff>
        </xdr:to>
        <xdr:sp macro="" textlink="">
          <xdr:nvSpPr>
            <xdr:cNvPr id="7685" name="Check Box 517" hidden="1">
              <a:extLst>
                <a:ext uri="{63B3BB69-23CF-44E3-9099-C40C66FF867C}">
                  <a14:compatExt spid="_x0000_s7685"/>
                </a:ext>
                <a:ext uri="{FF2B5EF4-FFF2-40B4-BE49-F238E27FC236}">
                  <a16:creationId xmlns:a16="http://schemas.microsoft.com/office/drawing/2014/main" id="{00000000-0008-0000-0700-000005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18</xdr:row>
          <xdr:rowOff>361950</xdr:rowOff>
        </xdr:from>
        <xdr:to>
          <xdr:col>20</xdr:col>
          <xdr:colOff>85725</xdr:colOff>
          <xdr:row>20</xdr:row>
          <xdr:rowOff>57150</xdr:rowOff>
        </xdr:to>
        <xdr:sp macro="" textlink="">
          <xdr:nvSpPr>
            <xdr:cNvPr id="7686" name="Check Box 518" hidden="1">
              <a:extLst>
                <a:ext uri="{63B3BB69-23CF-44E3-9099-C40C66FF867C}">
                  <a14:compatExt spid="_x0000_s7686"/>
                </a:ext>
                <a:ext uri="{FF2B5EF4-FFF2-40B4-BE49-F238E27FC236}">
                  <a16:creationId xmlns:a16="http://schemas.microsoft.com/office/drawing/2014/main" id="{00000000-0008-0000-0700-000006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19</xdr:row>
          <xdr:rowOff>361950</xdr:rowOff>
        </xdr:from>
        <xdr:to>
          <xdr:col>20</xdr:col>
          <xdr:colOff>85725</xdr:colOff>
          <xdr:row>21</xdr:row>
          <xdr:rowOff>57150</xdr:rowOff>
        </xdr:to>
        <xdr:sp macro="" textlink="">
          <xdr:nvSpPr>
            <xdr:cNvPr id="7687" name="Check Box 519" hidden="1">
              <a:extLst>
                <a:ext uri="{63B3BB69-23CF-44E3-9099-C40C66FF867C}">
                  <a14:compatExt spid="_x0000_s7687"/>
                </a:ext>
                <a:ext uri="{FF2B5EF4-FFF2-40B4-BE49-F238E27FC236}">
                  <a16:creationId xmlns:a16="http://schemas.microsoft.com/office/drawing/2014/main" id="{00000000-0008-0000-0700-000007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361950</xdr:rowOff>
        </xdr:from>
        <xdr:to>
          <xdr:col>20</xdr:col>
          <xdr:colOff>85725</xdr:colOff>
          <xdr:row>22</xdr:row>
          <xdr:rowOff>57150</xdr:rowOff>
        </xdr:to>
        <xdr:sp macro="" textlink="">
          <xdr:nvSpPr>
            <xdr:cNvPr id="7688" name="Check Box 520" hidden="1">
              <a:extLst>
                <a:ext uri="{63B3BB69-23CF-44E3-9099-C40C66FF867C}">
                  <a14:compatExt spid="_x0000_s7688"/>
                </a:ext>
                <a:ext uri="{FF2B5EF4-FFF2-40B4-BE49-F238E27FC236}">
                  <a16:creationId xmlns:a16="http://schemas.microsoft.com/office/drawing/2014/main" id="{00000000-0008-0000-0700-000008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21</xdr:row>
          <xdr:rowOff>361950</xdr:rowOff>
        </xdr:from>
        <xdr:to>
          <xdr:col>20</xdr:col>
          <xdr:colOff>85725</xdr:colOff>
          <xdr:row>23</xdr:row>
          <xdr:rowOff>57150</xdr:rowOff>
        </xdr:to>
        <xdr:sp macro="" textlink="">
          <xdr:nvSpPr>
            <xdr:cNvPr id="7689" name="Check Box 521" hidden="1">
              <a:extLst>
                <a:ext uri="{63B3BB69-23CF-44E3-9099-C40C66FF867C}">
                  <a14:compatExt spid="_x0000_s7689"/>
                </a:ext>
                <a:ext uri="{FF2B5EF4-FFF2-40B4-BE49-F238E27FC236}">
                  <a16:creationId xmlns:a16="http://schemas.microsoft.com/office/drawing/2014/main" id="{00000000-0008-0000-0700-000009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22</xdr:row>
          <xdr:rowOff>361950</xdr:rowOff>
        </xdr:from>
        <xdr:to>
          <xdr:col>20</xdr:col>
          <xdr:colOff>85725</xdr:colOff>
          <xdr:row>24</xdr:row>
          <xdr:rowOff>57150</xdr:rowOff>
        </xdr:to>
        <xdr:sp macro="" textlink="">
          <xdr:nvSpPr>
            <xdr:cNvPr id="7690" name="Check Box 522" hidden="1">
              <a:extLst>
                <a:ext uri="{63B3BB69-23CF-44E3-9099-C40C66FF867C}">
                  <a14:compatExt spid="_x0000_s7690"/>
                </a:ext>
                <a:ext uri="{FF2B5EF4-FFF2-40B4-BE49-F238E27FC236}">
                  <a16:creationId xmlns:a16="http://schemas.microsoft.com/office/drawing/2014/main" id="{00000000-0008-0000-0700-00000A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23</xdr:row>
          <xdr:rowOff>361950</xdr:rowOff>
        </xdr:from>
        <xdr:to>
          <xdr:col>20</xdr:col>
          <xdr:colOff>85725</xdr:colOff>
          <xdr:row>25</xdr:row>
          <xdr:rowOff>57150</xdr:rowOff>
        </xdr:to>
        <xdr:sp macro="" textlink="">
          <xdr:nvSpPr>
            <xdr:cNvPr id="7691" name="Check Box 523" hidden="1">
              <a:extLst>
                <a:ext uri="{63B3BB69-23CF-44E3-9099-C40C66FF867C}">
                  <a14:compatExt spid="_x0000_s7691"/>
                </a:ext>
                <a:ext uri="{FF2B5EF4-FFF2-40B4-BE49-F238E27FC236}">
                  <a16:creationId xmlns:a16="http://schemas.microsoft.com/office/drawing/2014/main" id="{00000000-0008-0000-0700-00000B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24</xdr:row>
          <xdr:rowOff>361950</xdr:rowOff>
        </xdr:from>
        <xdr:to>
          <xdr:col>20</xdr:col>
          <xdr:colOff>85725</xdr:colOff>
          <xdr:row>26</xdr:row>
          <xdr:rowOff>57150</xdr:rowOff>
        </xdr:to>
        <xdr:sp macro="" textlink="">
          <xdr:nvSpPr>
            <xdr:cNvPr id="7692" name="Check Box 524" hidden="1">
              <a:extLst>
                <a:ext uri="{63B3BB69-23CF-44E3-9099-C40C66FF867C}">
                  <a14:compatExt spid="_x0000_s7692"/>
                </a:ext>
                <a:ext uri="{FF2B5EF4-FFF2-40B4-BE49-F238E27FC236}">
                  <a16:creationId xmlns:a16="http://schemas.microsoft.com/office/drawing/2014/main" id="{00000000-0008-0000-0700-00000C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25</xdr:row>
          <xdr:rowOff>361950</xdr:rowOff>
        </xdr:from>
        <xdr:to>
          <xdr:col>20</xdr:col>
          <xdr:colOff>85725</xdr:colOff>
          <xdr:row>27</xdr:row>
          <xdr:rowOff>57150</xdr:rowOff>
        </xdr:to>
        <xdr:sp macro="" textlink="">
          <xdr:nvSpPr>
            <xdr:cNvPr id="7693" name="Check Box 525" hidden="1">
              <a:extLst>
                <a:ext uri="{63B3BB69-23CF-44E3-9099-C40C66FF867C}">
                  <a14:compatExt spid="_x0000_s7693"/>
                </a:ext>
                <a:ext uri="{FF2B5EF4-FFF2-40B4-BE49-F238E27FC236}">
                  <a16:creationId xmlns:a16="http://schemas.microsoft.com/office/drawing/2014/main" id="{00000000-0008-0000-0700-00000D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26</xdr:row>
          <xdr:rowOff>361950</xdr:rowOff>
        </xdr:from>
        <xdr:to>
          <xdr:col>20</xdr:col>
          <xdr:colOff>85725</xdr:colOff>
          <xdr:row>28</xdr:row>
          <xdr:rowOff>57150</xdr:rowOff>
        </xdr:to>
        <xdr:sp macro="" textlink="">
          <xdr:nvSpPr>
            <xdr:cNvPr id="7694" name="Check Box 526" hidden="1">
              <a:extLst>
                <a:ext uri="{63B3BB69-23CF-44E3-9099-C40C66FF867C}">
                  <a14:compatExt spid="_x0000_s7694"/>
                </a:ext>
                <a:ext uri="{FF2B5EF4-FFF2-40B4-BE49-F238E27FC236}">
                  <a16:creationId xmlns:a16="http://schemas.microsoft.com/office/drawing/2014/main" id="{00000000-0008-0000-0700-00000E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27</xdr:row>
          <xdr:rowOff>361950</xdr:rowOff>
        </xdr:from>
        <xdr:to>
          <xdr:col>20</xdr:col>
          <xdr:colOff>85725</xdr:colOff>
          <xdr:row>29</xdr:row>
          <xdr:rowOff>57150</xdr:rowOff>
        </xdr:to>
        <xdr:sp macro="" textlink="">
          <xdr:nvSpPr>
            <xdr:cNvPr id="7695" name="Check Box 527" hidden="1">
              <a:extLst>
                <a:ext uri="{63B3BB69-23CF-44E3-9099-C40C66FF867C}">
                  <a14:compatExt spid="_x0000_s7695"/>
                </a:ext>
                <a:ext uri="{FF2B5EF4-FFF2-40B4-BE49-F238E27FC236}">
                  <a16:creationId xmlns:a16="http://schemas.microsoft.com/office/drawing/2014/main" id="{00000000-0008-0000-0700-00000F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28</xdr:row>
          <xdr:rowOff>361950</xdr:rowOff>
        </xdr:from>
        <xdr:to>
          <xdr:col>20</xdr:col>
          <xdr:colOff>85725</xdr:colOff>
          <xdr:row>30</xdr:row>
          <xdr:rowOff>57150</xdr:rowOff>
        </xdr:to>
        <xdr:sp macro="" textlink="">
          <xdr:nvSpPr>
            <xdr:cNvPr id="7696" name="Check Box 528" hidden="1">
              <a:extLst>
                <a:ext uri="{63B3BB69-23CF-44E3-9099-C40C66FF867C}">
                  <a14:compatExt spid="_x0000_s7696"/>
                </a:ext>
                <a:ext uri="{FF2B5EF4-FFF2-40B4-BE49-F238E27FC236}">
                  <a16:creationId xmlns:a16="http://schemas.microsoft.com/office/drawing/2014/main" id="{00000000-0008-0000-0700-000010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29</xdr:row>
          <xdr:rowOff>361950</xdr:rowOff>
        </xdr:from>
        <xdr:to>
          <xdr:col>20</xdr:col>
          <xdr:colOff>85725</xdr:colOff>
          <xdr:row>31</xdr:row>
          <xdr:rowOff>57150</xdr:rowOff>
        </xdr:to>
        <xdr:sp macro="" textlink="">
          <xdr:nvSpPr>
            <xdr:cNvPr id="7697" name="Check Box 529" hidden="1">
              <a:extLst>
                <a:ext uri="{63B3BB69-23CF-44E3-9099-C40C66FF867C}">
                  <a14:compatExt spid="_x0000_s7697"/>
                </a:ext>
                <a:ext uri="{FF2B5EF4-FFF2-40B4-BE49-F238E27FC236}">
                  <a16:creationId xmlns:a16="http://schemas.microsoft.com/office/drawing/2014/main" id="{00000000-0008-0000-0700-000011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30</xdr:row>
          <xdr:rowOff>361950</xdr:rowOff>
        </xdr:from>
        <xdr:to>
          <xdr:col>20</xdr:col>
          <xdr:colOff>85725</xdr:colOff>
          <xdr:row>32</xdr:row>
          <xdr:rowOff>57150</xdr:rowOff>
        </xdr:to>
        <xdr:sp macro="" textlink="">
          <xdr:nvSpPr>
            <xdr:cNvPr id="7698" name="Check Box 530" hidden="1">
              <a:extLst>
                <a:ext uri="{63B3BB69-23CF-44E3-9099-C40C66FF867C}">
                  <a14:compatExt spid="_x0000_s7698"/>
                </a:ext>
                <a:ext uri="{FF2B5EF4-FFF2-40B4-BE49-F238E27FC236}">
                  <a16:creationId xmlns:a16="http://schemas.microsoft.com/office/drawing/2014/main" id="{00000000-0008-0000-0700-000012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31</xdr:row>
          <xdr:rowOff>361950</xdr:rowOff>
        </xdr:from>
        <xdr:to>
          <xdr:col>20</xdr:col>
          <xdr:colOff>85725</xdr:colOff>
          <xdr:row>33</xdr:row>
          <xdr:rowOff>57150</xdr:rowOff>
        </xdr:to>
        <xdr:sp macro="" textlink="">
          <xdr:nvSpPr>
            <xdr:cNvPr id="7699" name="Check Box 531" hidden="1">
              <a:extLst>
                <a:ext uri="{63B3BB69-23CF-44E3-9099-C40C66FF867C}">
                  <a14:compatExt spid="_x0000_s7699"/>
                </a:ext>
                <a:ext uri="{FF2B5EF4-FFF2-40B4-BE49-F238E27FC236}">
                  <a16:creationId xmlns:a16="http://schemas.microsoft.com/office/drawing/2014/main" id="{00000000-0008-0000-0700-000013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32</xdr:row>
          <xdr:rowOff>361950</xdr:rowOff>
        </xdr:from>
        <xdr:to>
          <xdr:col>20</xdr:col>
          <xdr:colOff>85725</xdr:colOff>
          <xdr:row>34</xdr:row>
          <xdr:rowOff>57150</xdr:rowOff>
        </xdr:to>
        <xdr:sp macro="" textlink="">
          <xdr:nvSpPr>
            <xdr:cNvPr id="7700" name="Check Box 532" hidden="1">
              <a:extLst>
                <a:ext uri="{63B3BB69-23CF-44E3-9099-C40C66FF867C}">
                  <a14:compatExt spid="_x0000_s7700"/>
                </a:ext>
                <a:ext uri="{FF2B5EF4-FFF2-40B4-BE49-F238E27FC236}">
                  <a16:creationId xmlns:a16="http://schemas.microsoft.com/office/drawing/2014/main" id="{00000000-0008-0000-0700-0000141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33</xdr:row>
          <xdr:rowOff>361950</xdr:rowOff>
        </xdr:from>
        <xdr:to>
          <xdr:col>11</xdr:col>
          <xdr:colOff>85725</xdr:colOff>
          <xdr:row>35</xdr:row>
          <xdr:rowOff>57150</xdr:rowOff>
        </xdr:to>
        <xdr:sp macro="" textlink="">
          <xdr:nvSpPr>
            <xdr:cNvPr id="9830" name="Check Box 1638" hidden="1">
              <a:extLst>
                <a:ext uri="{63B3BB69-23CF-44E3-9099-C40C66FF867C}">
                  <a14:compatExt spid="_x0000_s9830"/>
                </a:ext>
                <a:ext uri="{FF2B5EF4-FFF2-40B4-BE49-F238E27FC236}">
                  <a16:creationId xmlns:a16="http://schemas.microsoft.com/office/drawing/2014/main" id="{00000000-0008-0000-0700-000066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33</xdr:row>
          <xdr:rowOff>361950</xdr:rowOff>
        </xdr:from>
        <xdr:to>
          <xdr:col>12</xdr:col>
          <xdr:colOff>85725</xdr:colOff>
          <xdr:row>35</xdr:row>
          <xdr:rowOff>57150</xdr:rowOff>
        </xdr:to>
        <xdr:sp macro="" textlink="">
          <xdr:nvSpPr>
            <xdr:cNvPr id="9831" name="Check Box 1639" hidden="1">
              <a:extLst>
                <a:ext uri="{63B3BB69-23CF-44E3-9099-C40C66FF867C}">
                  <a14:compatExt spid="_x0000_s9831"/>
                </a:ext>
                <a:ext uri="{FF2B5EF4-FFF2-40B4-BE49-F238E27FC236}">
                  <a16:creationId xmlns:a16="http://schemas.microsoft.com/office/drawing/2014/main" id="{00000000-0008-0000-0700-000067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361950</xdr:rowOff>
        </xdr:from>
        <xdr:to>
          <xdr:col>15</xdr:col>
          <xdr:colOff>85725</xdr:colOff>
          <xdr:row>35</xdr:row>
          <xdr:rowOff>57150</xdr:rowOff>
        </xdr:to>
        <xdr:sp macro="" textlink="">
          <xdr:nvSpPr>
            <xdr:cNvPr id="9832" name="Check Box 1640" hidden="1">
              <a:extLst>
                <a:ext uri="{63B3BB69-23CF-44E3-9099-C40C66FF867C}">
                  <a14:compatExt spid="_x0000_s9832"/>
                </a:ext>
                <a:ext uri="{FF2B5EF4-FFF2-40B4-BE49-F238E27FC236}">
                  <a16:creationId xmlns:a16="http://schemas.microsoft.com/office/drawing/2014/main" id="{00000000-0008-0000-0700-00006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33</xdr:row>
          <xdr:rowOff>361950</xdr:rowOff>
        </xdr:from>
        <xdr:to>
          <xdr:col>16</xdr:col>
          <xdr:colOff>66675</xdr:colOff>
          <xdr:row>35</xdr:row>
          <xdr:rowOff>57150</xdr:rowOff>
        </xdr:to>
        <xdr:sp macro="" textlink="">
          <xdr:nvSpPr>
            <xdr:cNvPr id="9833" name="Check Box 1641" hidden="1">
              <a:extLst>
                <a:ext uri="{63B3BB69-23CF-44E3-9099-C40C66FF867C}">
                  <a14:compatExt spid="_x0000_s9833"/>
                </a:ext>
                <a:ext uri="{FF2B5EF4-FFF2-40B4-BE49-F238E27FC236}">
                  <a16:creationId xmlns:a16="http://schemas.microsoft.com/office/drawing/2014/main" id="{00000000-0008-0000-0700-00006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361950</xdr:rowOff>
        </xdr:from>
        <xdr:to>
          <xdr:col>19</xdr:col>
          <xdr:colOff>85725</xdr:colOff>
          <xdr:row>35</xdr:row>
          <xdr:rowOff>57150</xdr:rowOff>
        </xdr:to>
        <xdr:sp macro="" textlink="">
          <xdr:nvSpPr>
            <xdr:cNvPr id="9834" name="Check Box 1642" hidden="1">
              <a:extLst>
                <a:ext uri="{63B3BB69-23CF-44E3-9099-C40C66FF867C}">
                  <a14:compatExt spid="_x0000_s9834"/>
                </a:ext>
                <a:ext uri="{FF2B5EF4-FFF2-40B4-BE49-F238E27FC236}">
                  <a16:creationId xmlns:a16="http://schemas.microsoft.com/office/drawing/2014/main" id="{00000000-0008-0000-0700-00006A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361950</xdr:rowOff>
        </xdr:from>
        <xdr:to>
          <xdr:col>20</xdr:col>
          <xdr:colOff>85725</xdr:colOff>
          <xdr:row>35</xdr:row>
          <xdr:rowOff>57150</xdr:rowOff>
        </xdr:to>
        <xdr:sp macro="" textlink="">
          <xdr:nvSpPr>
            <xdr:cNvPr id="9835" name="Check Box 1643" hidden="1">
              <a:extLst>
                <a:ext uri="{63B3BB69-23CF-44E3-9099-C40C66FF867C}">
                  <a14:compatExt spid="_x0000_s9835"/>
                </a:ext>
                <a:ext uri="{FF2B5EF4-FFF2-40B4-BE49-F238E27FC236}">
                  <a16:creationId xmlns:a16="http://schemas.microsoft.com/office/drawing/2014/main" id="{00000000-0008-0000-0700-00006B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361950</xdr:rowOff>
        </xdr:from>
        <xdr:to>
          <xdr:col>11</xdr:col>
          <xdr:colOff>85725</xdr:colOff>
          <xdr:row>34</xdr:row>
          <xdr:rowOff>57150</xdr:rowOff>
        </xdr:to>
        <xdr:sp macro="" textlink="">
          <xdr:nvSpPr>
            <xdr:cNvPr id="9837" name="Check Box 1645" hidden="1">
              <a:extLst>
                <a:ext uri="{63B3BB69-23CF-44E3-9099-C40C66FF867C}">
                  <a14:compatExt spid="_x0000_s9837"/>
                </a:ext>
                <a:ext uri="{FF2B5EF4-FFF2-40B4-BE49-F238E27FC236}">
                  <a16:creationId xmlns:a16="http://schemas.microsoft.com/office/drawing/2014/main" id="{00000000-0008-0000-0700-00006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361950</xdr:rowOff>
        </xdr:from>
        <xdr:to>
          <xdr:col>12</xdr:col>
          <xdr:colOff>85725</xdr:colOff>
          <xdr:row>34</xdr:row>
          <xdr:rowOff>57150</xdr:rowOff>
        </xdr:to>
        <xdr:sp macro="" textlink="">
          <xdr:nvSpPr>
            <xdr:cNvPr id="9838" name="Check Box 1646" hidden="1">
              <a:extLst>
                <a:ext uri="{63B3BB69-23CF-44E3-9099-C40C66FF867C}">
                  <a14:compatExt spid="_x0000_s9838"/>
                </a:ext>
                <a:ext uri="{FF2B5EF4-FFF2-40B4-BE49-F238E27FC236}">
                  <a16:creationId xmlns:a16="http://schemas.microsoft.com/office/drawing/2014/main" id="{00000000-0008-0000-0700-00006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32</xdr:row>
          <xdr:rowOff>361950</xdr:rowOff>
        </xdr:from>
        <xdr:to>
          <xdr:col>15</xdr:col>
          <xdr:colOff>85725</xdr:colOff>
          <xdr:row>34</xdr:row>
          <xdr:rowOff>57150</xdr:rowOff>
        </xdr:to>
        <xdr:sp macro="" textlink="">
          <xdr:nvSpPr>
            <xdr:cNvPr id="9839" name="Check Box 1647" hidden="1">
              <a:extLst>
                <a:ext uri="{63B3BB69-23CF-44E3-9099-C40C66FF867C}">
                  <a14:compatExt spid="_x0000_s9839"/>
                </a:ext>
                <a:ext uri="{FF2B5EF4-FFF2-40B4-BE49-F238E27FC236}">
                  <a16:creationId xmlns:a16="http://schemas.microsoft.com/office/drawing/2014/main" id="{00000000-0008-0000-0700-00006F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32</xdr:row>
          <xdr:rowOff>361950</xdr:rowOff>
        </xdr:from>
        <xdr:to>
          <xdr:col>16</xdr:col>
          <xdr:colOff>66675</xdr:colOff>
          <xdr:row>34</xdr:row>
          <xdr:rowOff>57150</xdr:rowOff>
        </xdr:to>
        <xdr:sp macro="" textlink="">
          <xdr:nvSpPr>
            <xdr:cNvPr id="9840" name="Check Box 1648" hidden="1">
              <a:extLst>
                <a:ext uri="{63B3BB69-23CF-44E3-9099-C40C66FF867C}">
                  <a14:compatExt spid="_x0000_s9840"/>
                </a:ext>
                <a:ext uri="{FF2B5EF4-FFF2-40B4-BE49-F238E27FC236}">
                  <a16:creationId xmlns:a16="http://schemas.microsoft.com/office/drawing/2014/main" id="{00000000-0008-0000-0700-000070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32</xdr:row>
          <xdr:rowOff>361950</xdr:rowOff>
        </xdr:from>
        <xdr:to>
          <xdr:col>19</xdr:col>
          <xdr:colOff>85725</xdr:colOff>
          <xdr:row>34</xdr:row>
          <xdr:rowOff>57150</xdr:rowOff>
        </xdr:to>
        <xdr:sp macro="" textlink="">
          <xdr:nvSpPr>
            <xdr:cNvPr id="9841" name="Check Box 1649" hidden="1">
              <a:extLst>
                <a:ext uri="{63B3BB69-23CF-44E3-9099-C40C66FF867C}">
                  <a14:compatExt spid="_x0000_s9841"/>
                </a:ext>
                <a:ext uri="{FF2B5EF4-FFF2-40B4-BE49-F238E27FC236}">
                  <a16:creationId xmlns:a16="http://schemas.microsoft.com/office/drawing/2014/main" id="{00000000-0008-0000-0700-000071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32</xdr:row>
          <xdr:rowOff>361950</xdr:rowOff>
        </xdr:from>
        <xdr:to>
          <xdr:col>20</xdr:col>
          <xdr:colOff>85725</xdr:colOff>
          <xdr:row>34</xdr:row>
          <xdr:rowOff>57150</xdr:rowOff>
        </xdr:to>
        <xdr:sp macro="" textlink="">
          <xdr:nvSpPr>
            <xdr:cNvPr id="9842" name="Check Box 1650" hidden="1">
              <a:extLst>
                <a:ext uri="{63B3BB69-23CF-44E3-9099-C40C66FF867C}">
                  <a14:compatExt spid="_x0000_s9842"/>
                </a:ext>
                <a:ext uri="{FF2B5EF4-FFF2-40B4-BE49-F238E27FC236}">
                  <a16:creationId xmlns:a16="http://schemas.microsoft.com/office/drawing/2014/main" id="{00000000-0008-0000-0700-000072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0</xdr:rowOff>
        </xdr:from>
        <xdr:to>
          <xdr:col>11</xdr:col>
          <xdr:colOff>85725</xdr:colOff>
          <xdr:row>12</xdr:row>
          <xdr:rowOff>47625</xdr:rowOff>
        </xdr:to>
        <xdr:sp macro="" textlink="">
          <xdr:nvSpPr>
            <xdr:cNvPr id="12806" name="Check Box 2566" hidden="1">
              <a:extLst>
                <a:ext uri="{63B3BB69-23CF-44E3-9099-C40C66FF867C}">
                  <a14:compatExt spid="_x0000_s12806"/>
                </a:ext>
                <a:ext uri="{FF2B5EF4-FFF2-40B4-BE49-F238E27FC236}">
                  <a16:creationId xmlns:a16="http://schemas.microsoft.com/office/drawing/2014/main" id="{00000000-0008-0000-0700-00000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361950</xdr:rowOff>
        </xdr:from>
        <xdr:to>
          <xdr:col>11</xdr:col>
          <xdr:colOff>152400</xdr:colOff>
          <xdr:row>13</xdr:row>
          <xdr:rowOff>47625</xdr:rowOff>
        </xdr:to>
        <xdr:sp macro="" textlink="">
          <xdr:nvSpPr>
            <xdr:cNvPr id="12807" name="Check Box 2567" hidden="1">
              <a:extLst>
                <a:ext uri="{63B3BB69-23CF-44E3-9099-C40C66FF867C}">
                  <a14:compatExt spid="_x0000_s12807"/>
                </a:ext>
                <a:ext uri="{FF2B5EF4-FFF2-40B4-BE49-F238E27FC236}">
                  <a16:creationId xmlns:a16="http://schemas.microsoft.com/office/drawing/2014/main" id="{00000000-0008-0000-0700-00000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0</xdr:rowOff>
        </xdr:from>
        <xdr:to>
          <xdr:col>11</xdr:col>
          <xdr:colOff>85725</xdr:colOff>
          <xdr:row>13</xdr:row>
          <xdr:rowOff>57150</xdr:rowOff>
        </xdr:to>
        <xdr:sp macro="" textlink="">
          <xdr:nvSpPr>
            <xdr:cNvPr id="12808" name="Check Box 2568" hidden="1">
              <a:extLst>
                <a:ext uri="{63B3BB69-23CF-44E3-9099-C40C66FF867C}">
                  <a14:compatExt spid="_x0000_s12808"/>
                </a:ext>
                <a:ext uri="{FF2B5EF4-FFF2-40B4-BE49-F238E27FC236}">
                  <a16:creationId xmlns:a16="http://schemas.microsoft.com/office/drawing/2014/main" id="{00000000-0008-0000-0700-00000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361950</xdr:rowOff>
        </xdr:from>
        <xdr:to>
          <xdr:col>11</xdr:col>
          <xdr:colOff>133350</xdr:colOff>
          <xdr:row>14</xdr:row>
          <xdr:rowOff>57150</xdr:rowOff>
        </xdr:to>
        <xdr:sp macro="" textlink="">
          <xdr:nvSpPr>
            <xdr:cNvPr id="12809" name="Check Box 2569" hidden="1">
              <a:extLst>
                <a:ext uri="{63B3BB69-23CF-44E3-9099-C40C66FF867C}">
                  <a14:compatExt spid="_x0000_s12809"/>
                </a:ext>
                <a:ext uri="{FF2B5EF4-FFF2-40B4-BE49-F238E27FC236}">
                  <a16:creationId xmlns:a16="http://schemas.microsoft.com/office/drawing/2014/main" id="{00000000-0008-0000-0700-00000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0</xdr:rowOff>
        </xdr:from>
        <xdr:to>
          <xdr:col>11</xdr:col>
          <xdr:colOff>85725</xdr:colOff>
          <xdr:row>14</xdr:row>
          <xdr:rowOff>57150</xdr:rowOff>
        </xdr:to>
        <xdr:sp macro="" textlink="">
          <xdr:nvSpPr>
            <xdr:cNvPr id="12810" name="Check Box 2570" hidden="1">
              <a:extLst>
                <a:ext uri="{63B3BB69-23CF-44E3-9099-C40C66FF867C}">
                  <a14:compatExt spid="_x0000_s12810"/>
                </a:ext>
                <a:ext uri="{FF2B5EF4-FFF2-40B4-BE49-F238E27FC236}">
                  <a16:creationId xmlns:a16="http://schemas.microsoft.com/office/drawing/2014/main" id="{00000000-0008-0000-0700-00000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361950</xdr:rowOff>
        </xdr:from>
        <xdr:to>
          <xdr:col>11</xdr:col>
          <xdr:colOff>133350</xdr:colOff>
          <xdr:row>15</xdr:row>
          <xdr:rowOff>57150</xdr:rowOff>
        </xdr:to>
        <xdr:sp macro="" textlink="">
          <xdr:nvSpPr>
            <xdr:cNvPr id="12811" name="Check Box 2571" hidden="1">
              <a:extLst>
                <a:ext uri="{63B3BB69-23CF-44E3-9099-C40C66FF867C}">
                  <a14:compatExt spid="_x0000_s12811"/>
                </a:ext>
                <a:ext uri="{FF2B5EF4-FFF2-40B4-BE49-F238E27FC236}">
                  <a16:creationId xmlns:a16="http://schemas.microsoft.com/office/drawing/2014/main" id="{00000000-0008-0000-0700-00000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0</xdr:rowOff>
        </xdr:from>
        <xdr:to>
          <xdr:col>11</xdr:col>
          <xdr:colOff>85725</xdr:colOff>
          <xdr:row>15</xdr:row>
          <xdr:rowOff>57150</xdr:rowOff>
        </xdr:to>
        <xdr:sp macro="" textlink="">
          <xdr:nvSpPr>
            <xdr:cNvPr id="12812" name="Check Box 2572" hidden="1">
              <a:extLst>
                <a:ext uri="{63B3BB69-23CF-44E3-9099-C40C66FF867C}">
                  <a14:compatExt spid="_x0000_s12812"/>
                </a:ext>
                <a:ext uri="{FF2B5EF4-FFF2-40B4-BE49-F238E27FC236}">
                  <a16:creationId xmlns:a16="http://schemas.microsoft.com/office/drawing/2014/main" id="{00000000-0008-0000-0700-00000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361950</xdr:rowOff>
        </xdr:from>
        <xdr:to>
          <xdr:col>11</xdr:col>
          <xdr:colOff>133350</xdr:colOff>
          <xdr:row>16</xdr:row>
          <xdr:rowOff>57150</xdr:rowOff>
        </xdr:to>
        <xdr:sp macro="" textlink="">
          <xdr:nvSpPr>
            <xdr:cNvPr id="12813" name="Check Box 2573" hidden="1">
              <a:extLst>
                <a:ext uri="{63B3BB69-23CF-44E3-9099-C40C66FF867C}">
                  <a14:compatExt spid="_x0000_s12813"/>
                </a:ext>
                <a:ext uri="{FF2B5EF4-FFF2-40B4-BE49-F238E27FC236}">
                  <a16:creationId xmlns:a16="http://schemas.microsoft.com/office/drawing/2014/main" id="{00000000-0008-0000-0700-00000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0</xdr:rowOff>
        </xdr:from>
        <xdr:to>
          <xdr:col>11</xdr:col>
          <xdr:colOff>85725</xdr:colOff>
          <xdr:row>16</xdr:row>
          <xdr:rowOff>57150</xdr:rowOff>
        </xdr:to>
        <xdr:sp macro="" textlink="">
          <xdr:nvSpPr>
            <xdr:cNvPr id="12814" name="Check Box 2574" hidden="1">
              <a:extLst>
                <a:ext uri="{63B3BB69-23CF-44E3-9099-C40C66FF867C}">
                  <a14:compatExt spid="_x0000_s12814"/>
                </a:ext>
                <a:ext uri="{FF2B5EF4-FFF2-40B4-BE49-F238E27FC236}">
                  <a16:creationId xmlns:a16="http://schemas.microsoft.com/office/drawing/2014/main" id="{00000000-0008-0000-0700-00000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xdr:row>
          <xdr:rowOff>361950</xdr:rowOff>
        </xdr:from>
        <xdr:to>
          <xdr:col>11</xdr:col>
          <xdr:colOff>133350</xdr:colOff>
          <xdr:row>17</xdr:row>
          <xdr:rowOff>57150</xdr:rowOff>
        </xdr:to>
        <xdr:sp macro="" textlink="">
          <xdr:nvSpPr>
            <xdr:cNvPr id="12815" name="Check Box 2575" hidden="1">
              <a:extLst>
                <a:ext uri="{63B3BB69-23CF-44E3-9099-C40C66FF867C}">
                  <a14:compatExt spid="_x0000_s12815"/>
                </a:ext>
                <a:ext uri="{FF2B5EF4-FFF2-40B4-BE49-F238E27FC236}">
                  <a16:creationId xmlns:a16="http://schemas.microsoft.com/office/drawing/2014/main" id="{00000000-0008-0000-0700-00000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0</xdr:rowOff>
        </xdr:from>
        <xdr:to>
          <xdr:col>11</xdr:col>
          <xdr:colOff>85725</xdr:colOff>
          <xdr:row>17</xdr:row>
          <xdr:rowOff>57150</xdr:rowOff>
        </xdr:to>
        <xdr:sp macro="" textlink="">
          <xdr:nvSpPr>
            <xdr:cNvPr id="12816" name="Check Box 2576" hidden="1">
              <a:extLst>
                <a:ext uri="{63B3BB69-23CF-44E3-9099-C40C66FF867C}">
                  <a14:compatExt spid="_x0000_s12816"/>
                </a:ext>
                <a:ext uri="{FF2B5EF4-FFF2-40B4-BE49-F238E27FC236}">
                  <a16:creationId xmlns:a16="http://schemas.microsoft.com/office/drawing/2014/main" id="{00000000-0008-0000-0700-00001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xdr:row>
          <xdr:rowOff>361950</xdr:rowOff>
        </xdr:from>
        <xdr:to>
          <xdr:col>11</xdr:col>
          <xdr:colOff>133350</xdr:colOff>
          <xdr:row>18</xdr:row>
          <xdr:rowOff>57150</xdr:rowOff>
        </xdr:to>
        <xdr:sp macro="" textlink="">
          <xdr:nvSpPr>
            <xdr:cNvPr id="12817" name="Check Box 2577" hidden="1">
              <a:extLst>
                <a:ext uri="{63B3BB69-23CF-44E3-9099-C40C66FF867C}">
                  <a14:compatExt spid="_x0000_s12817"/>
                </a:ext>
                <a:ext uri="{FF2B5EF4-FFF2-40B4-BE49-F238E27FC236}">
                  <a16:creationId xmlns:a16="http://schemas.microsoft.com/office/drawing/2014/main" id="{00000000-0008-0000-0700-00001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0</xdr:rowOff>
        </xdr:from>
        <xdr:to>
          <xdr:col>11</xdr:col>
          <xdr:colOff>85725</xdr:colOff>
          <xdr:row>18</xdr:row>
          <xdr:rowOff>57150</xdr:rowOff>
        </xdr:to>
        <xdr:sp macro="" textlink="">
          <xdr:nvSpPr>
            <xdr:cNvPr id="12818" name="Check Box 2578" hidden="1">
              <a:extLst>
                <a:ext uri="{63B3BB69-23CF-44E3-9099-C40C66FF867C}">
                  <a14:compatExt spid="_x0000_s12818"/>
                </a:ext>
                <a:ext uri="{FF2B5EF4-FFF2-40B4-BE49-F238E27FC236}">
                  <a16:creationId xmlns:a16="http://schemas.microsoft.com/office/drawing/2014/main" id="{00000000-0008-0000-0700-00001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361950</xdr:rowOff>
        </xdr:from>
        <xdr:to>
          <xdr:col>11</xdr:col>
          <xdr:colOff>133350</xdr:colOff>
          <xdr:row>19</xdr:row>
          <xdr:rowOff>57150</xdr:rowOff>
        </xdr:to>
        <xdr:sp macro="" textlink="">
          <xdr:nvSpPr>
            <xdr:cNvPr id="12819" name="Check Box 2579" hidden="1">
              <a:extLst>
                <a:ext uri="{63B3BB69-23CF-44E3-9099-C40C66FF867C}">
                  <a14:compatExt spid="_x0000_s12819"/>
                </a:ext>
                <a:ext uri="{FF2B5EF4-FFF2-40B4-BE49-F238E27FC236}">
                  <a16:creationId xmlns:a16="http://schemas.microsoft.com/office/drawing/2014/main" id="{00000000-0008-0000-0700-00001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0</xdr:rowOff>
        </xdr:from>
        <xdr:to>
          <xdr:col>11</xdr:col>
          <xdr:colOff>85725</xdr:colOff>
          <xdr:row>19</xdr:row>
          <xdr:rowOff>57150</xdr:rowOff>
        </xdr:to>
        <xdr:sp macro="" textlink="">
          <xdr:nvSpPr>
            <xdr:cNvPr id="12820" name="Check Box 2580" hidden="1">
              <a:extLst>
                <a:ext uri="{63B3BB69-23CF-44E3-9099-C40C66FF867C}">
                  <a14:compatExt spid="_x0000_s12820"/>
                </a:ext>
                <a:ext uri="{FF2B5EF4-FFF2-40B4-BE49-F238E27FC236}">
                  <a16:creationId xmlns:a16="http://schemas.microsoft.com/office/drawing/2014/main" id="{00000000-0008-0000-0700-00001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361950</xdr:rowOff>
        </xdr:from>
        <xdr:to>
          <xdr:col>11</xdr:col>
          <xdr:colOff>133350</xdr:colOff>
          <xdr:row>20</xdr:row>
          <xdr:rowOff>57150</xdr:rowOff>
        </xdr:to>
        <xdr:sp macro="" textlink="">
          <xdr:nvSpPr>
            <xdr:cNvPr id="12821" name="Check Box 2581" hidden="1">
              <a:extLst>
                <a:ext uri="{63B3BB69-23CF-44E3-9099-C40C66FF867C}">
                  <a14:compatExt spid="_x0000_s12821"/>
                </a:ext>
                <a:ext uri="{FF2B5EF4-FFF2-40B4-BE49-F238E27FC236}">
                  <a16:creationId xmlns:a16="http://schemas.microsoft.com/office/drawing/2014/main" id="{00000000-0008-0000-0700-00001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0</xdr:rowOff>
        </xdr:from>
        <xdr:to>
          <xdr:col>11</xdr:col>
          <xdr:colOff>85725</xdr:colOff>
          <xdr:row>20</xdr:row>
          <xdr:rowOff>57150</xdr:rowOff>
        </xdr:to>
        <xdr:sp macro="" textlink="">
          <xdr:nvSpPr>
            <xdr:cNvPr id="12822" name="Check Box 2582" hidden="1">
              <a:extLst>
                <a:ext uri="{63B3BB69-23CF-44E3-9099-C40C66FF867C}">
                  <a14:compatExt spid="_x0000_s12822"/>
                </a:ext>
                <a:ext uri="{FF2B5EF4-FFF2-40B4-BE49-F238E27FC236}">
                  <a16:creationId xmlns:a16="http://schemas.microsoft.com/office/drawing/2014/main" id="{00000000-0008-0000-0700-00001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361950</xdr:rowOff>
        </xdr:from>
        <xdr:to>
          <xdr:col>11</xdr:col>
          <xdr:colOff>133350</xdr:colOff>
          <xdr:row>21</xdr:row>
          <xdr:rowOff>57150</xdr:rowOff>
        </xdr:to>
        <xdr:sp macro="" textlink="">
          <xdr:nvSpPr>
            <xdr:cNvPr id="12823" name="Check Box 2583" hidden="1">
              <a:extLst>
                <a:ext uri="{63B3BB69-23CF-44E3-9099-C40C66FF867C}">
                  <a14:compatExt spid="_x0000_s12823"/>
                </a:ext>
                <a:ext uri="{FF2B5EF4-FFF2-40B4-BE49-F238E27FC236}">
                  <a16:creationId xmlns:a16="http://schemas.microsoft.com/office/drawing/2014/main" id="{00000000-0008-0000-0700-00001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11</xdr:col>
          <xdr:colOff>85725</xdr:colOff>
          <xdr:row>21</xdr:row>
          <xdr:rowOff>57150</xdr:rowOff>
        </xdr:to>
        <xdr:sp macro="" textlink="">
          <xdr:nvSpPr>
            <xdr:cNvPr id="12824" name="Check Box 2584" hidden="1">
              <a:extLst>
                <a:ext uri="{63B3BB69-23CF-44E3-9099-C40C66FF867C}">
                  <a14:compatExt spid="_x0000_s12824"/>
                </a:ext>
                <a:ext uri="{FF2B5EF4-FFF2-40B4-BE49-F238E27FC236}">
                  <a16:creationId xmlns:a16="http://schemas.microsoft.com/office/drawing/2014/main" id="{00000000-0008-0000-0700-00001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361950</xdr:rowOff>
        </xdr:from>
        <xdr:to>
          <xdr:col>11</xdr:col>
          <xdr:colOff>133350</xdr:colOff>
          <xdr:row>22</xdr:row>
          <xdr:rowOff>57150</xdr:rowOff>
        </xdr:to>
        <xdr:sp macro="" textlink="">
          <xdr:nvSpPr>
            <xdr:cNvPr id="12825" name="Check Box 2585" hidden="1">
              <a:extLst>
                <a:ext uri="{63B3BB69-23CF-44E3-9099-C40C66FF867C}">
                  <a14:compatExt spid="_x0000_s12825"/>
                </a:ext>
                <a:ext uri="{FF2B5EF4-FFF2-40B4-BE49-F238E27FC236}">
                  <a16:creationId xmlns:a16="http://schemas.microsoft.com/office/drawing/2014/main" id="{00000000-0008-0000-0700-00001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0</xdr:rowOff>
        </xdr:from>
        <xdr:to>
          <xdr:col>11</xdr:col>
          <xdr:colOff>85725</xdr:colOff>
          <xdr:row>22</xdr:row>
          <xdr:rowOff>57150</xdr:rowOff>
        </xdr:to>
        <xdr:sp macro="" textlink="">
          <xdr:nvSpPr>
            <xdr:cNvPr id="12826" name="Check Box 2586" hidden="1">
              <a:extLst>
                <a:ext uri="{63B3BB69-23CF-44E3-9099-C40C66FF867C}">
                  <a14:compatExt spid="_x0000_s12826"/>
                </a:ext>
                <a:ext uri="{FF2B5EF4-FFF2-40B4-BE49-F238E27FC236}">
                  <a16:creationId xmlns:a16="http://schemas.microsoft.com/office/drawing/2014/main" id="{00000000-0008-0000-0700-00001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361950</xdr:rowOff>
        </xdr:from>
        <xdr:to>
          <xdr:col>11</xdr:col>
          <xdr:colOff>133350</xdr:colOff>
          <xdr:row>23</xdr:row>
          <xdr:rowOff>57150</xdr:rowOff>
        </xdr:to>
        <xdr:sp macro="" textlink="">
          <xdr:nvSpPr>
            <xdr:cNvPr id="12827" name="Check Box 2587" hidden="1">
              <a:extLst>
                <a:ext uri="{63B3BB69-23CF-44E3-9099-C40C66FF867C}">
                  <a14:compatExt spid="_x0000_s12827"/>
                </a:ext>
                <a:ext uri="{FF2B5EF4-FFF2-40B4-BE49-F238E27FC236}">
                  <a16:creationId xmlns:a16="http://schemas.microsoft.com/office/drawing/2014/main" id="{00000000-0008-0000-0700-00001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0</xdr:rowOff>
        </xdr:from>
        <xdr:to>
          <xdr:col>11</xdr:col>
          <xdr:colOff>85725</xdr:colOff>
          <xdr:row>23</xdr:row>
          <xdr:rowOff>57150</xdr:rowOff>
        </xdr:to>
        <xdr:sp macro="" textlink="">
          <xdr:nvSpPr>
            <xdr:cNvPr id="12828" name="Check Box 2588" hidden="1">
              <a:extLst>
                <a:ext uri="{63B3BB69-23CF-44E3-9099-C40C66FF867C}">
                  <a14:compatExt spid="_x0000_s12828"/>
                </a:ext>
                <a:ext uri="{FF2B5EF4-FFF2-40B4-BE49-F238E27FC236}">
                  <a16:creationId xmlns:a16="http://schemas.microsoft.com/office/drawing/2014/main" id="{00000000-0008-0000-0700-00001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361950</xdr:rowOff>
        </xdr:from>
        <xdr:to>
          <xdr:col>11</xdr:col>
          <xdr:colOff>133350</xdr:colOff>
          <xdr:row>24</xdr:row>
          <xdr:rowOff>57150</xdr:rowOff>
        </xdr:to>
        <xdr:sp macro="" textlink="">
          <xdr:nvSpPr>
            <xdr:cNvPr id="12829" name="Check Box 2589" hidden="1">
              <a:extLst>
                <a:ext uri="{63B3BB69-23CF-44E3-9099-C40C66FF867C}">
                  <a14:compatExt spid="_x0000_s12829"/>
                </a:ext>
                <a:ext uri="{FF2B5EF4-FFF2-40B4-BE49-F238E27FC236}">
                  <a16:creationId xmlns:a16="http://schemas.microsoft.com/office/drawing/2014/main" id="{00000000-0008-0000-0700-00001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11</xdr:col>
          <xdr:colOff>85725</xdr:colOff>
          <xdr:row>24</xdr:row>
          <xdr:rowOff>57150</xdr:rowOff>
        </xdr:to>
        <xdr:sp macro="" textlink="">
          <xdr:nvSpPr>
            <xdr:cNvPr id="12830" name="Check Box 2590" hidden="1">
              <a:extLst>
                <a:ext uri="{63B3BB69-23CF-44E3-9099-C40C66FF867C}">
                  <a14:compatExt spid="_x0000_s12830"/>
                </a:ext>
                <a:ext uri="{FF2B5EF4-FFF2-40B4-BE49-F238E27FC236}">
                  <a16:creationId xmlns:a16="http://schemas.microsoft.com/office/drawing/2014/main" id="{00000000-0008-0000-0700-00001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361950</xdr:rowOff>
        </xdr:from>
        <xdr:to>
          <xdr:col>11</xdr:col>
          <xdr:colOff>133350</xdr:colOff>
          <xdr:row>25</xdr:row>
          <xdr:rowOff>57150</xdr:rowOff>
        </xdr:to>
        <xdr:sp macro="" textlink="">
          <xdr:nvSpPr>
            <xdr:cNvPr id="12831" name="Check Box 2591" hidden="1">
              <a:extLst>
                <a:ext uri="{63B3BB69-23CF-44E3-9099-C40C66FF867C}">
                  <a14:compatExt spid="_x0000_s12831"/>
                </a:ext>
                <a:ext uri="{FF2B5EF4-FFF2-40B4-BE49-F238E27FC236}">
                  <a16:creationId xmlns:a16="http://schemas.microsoft.com/office/drawing/2014/main" id="{00000000-0008-0000-0700-00001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0</xdr:rowOff>
        </xdr:from>
        <xdr:to>
          <xdr:col>11</xdr:col>
          <xdr:colOff>85725</xdr:colOff>
          <xdr:row>25</xdr:row>
          <xdr:rowOff>57150</xdr:rowOff>
        </xdr:to>
        <xdr:sp macro="" textlink="">
          <xdr:nvSpPr>
            <xdr:cNvPr id="12832" name="Check Box 2592" hidden="1">
              <a:extLst>
                <a:ext uri="{63B3BB69-23CF-44E3-9099-C40C66FF867C}">
                  <a14:compatExt spid="_x0000_s12832"/>
                </a:ext>
                <a:ext uri="{FF2B5EF4-FFF2-40B4-BE49-F238E27FC236}">
                  <a16:creationId xmlns:a16="http://schemas.microsoft.com/office/drawing/2014/main" id="{00000000-0008-0000-0700-00002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361950</xdr:rowOff>
        </xdr:from>
        <xdr:to>
          <xdr:col>11</xdr:col>
          <xdr:colOff>133350</xdr:colOff>
          <xdr:row>26</xdr:row>
          <xdr:rowOff>57150</xdr:rowOff>
        </xdr:to>
        <xdr:sp macro="" textlink="">
          <xdr:nvSpPr>
            <xdr:cNvPr id="12833" name="Check Box 2593" hidden="1">
              <a:extLst>
                <a:ext uri="{63B3BB69-23CF-44E3-9099-C40C66FF867C}">
                  <a14:compatExt spid="_x0000_s12833"/>
                </a:ext>
                <a:ext uri="{FF2B5EF4-FFF2-40B4-BE49-F238E27FC236}">
                  <a16:creationId xmlns:a16="http://schemas.microsoft.com/office/drawing/2014/main" id="{00000000-0008-0000-0700-00002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0</xdr:rowOff>
        </xdr:from>
        <xdr:to>
          <xdr:col>11</xdr:col>
          <xdr:colOff>85725</xdr:colOff>
          <xdr:row>26</xdr:row>
          <xdr:rowOff>57150</xdr:rowOff>
        </xdr:to>
        <xdr:sp macro="" textlink="">
          <xdr:nvSpPr>
            <xdr:cNvPr id="12834" name="Check Box 2594" hidden="1">
              <a:extLst>
                <a:ext uri="{63B3BB69-23CF-44E3-9099-C40C66FF867C}">
                  <a14:compatExt spid="_x0000_s12834"/>
                </a:ext>
                <a:ext uri="{FF2B5EF4-FFF2-40B4-BE49-F238E27FC236}">
                  <a16:creationId xmlns:a16="http://schemas.microsoft.com/office/drawing/2014/main" id="{00000000-0008-0000-0700-00002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361950</xdr:rowOff>
        </xdr:from>
        <xdr:to>
          <xdr:col>11</xdr:col>
          <xdr:colOff>133350</xdr:colOff>
          <xdr:row>27</xdr:row>
          <xdr:rowOff>57150</xdr:rowOff>
        </xdr:to>
        <xdr:sp macro="" textlink="">
          <xdr:nvSpPr>
            <xdr:cNvPr id="12835" name="Check Box 2595" hidden="1">
              <a:extLst>
                <a:ext uri="{63B3BB69-23CF-44E3-9099-C40C66FF867C}">
                  <a14:compatExt spid="_x0000_s12835"/>
                </a:ext>
                <a:ext uri="{FF2B5EF4-FFF2-40B4-BE49-F238E27FC236}">
                  <a16:creationId xmlns:a16="http://schemas.microsoft.com/office/drawing/2014/main" id="{00000000-0008-0000-0700-00002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0</xdr:rowOff>
        </xdr:from>
        <xdr:to>
          <xdr:col>11</xdr:col>
          <xdr:colOff>85725</xdr:colOff>
          <xdr:row>27</xdr:row>
          <xdr:rowOff>57150</xdr:rowOff>
        </xdr:to>
        <xdr:sp macro="" textlink="">
          <xdr:nvSpPr>
            <xdr:cNvPr id="12836" name="Check Box 2596" hidden="1">
              <a:extLst>
                <a:ext uri="{63B3BB69-23CF-44E3-9099-C40C66FF867C}">
                  <a14:compatExt spid="_x0000_s12836"/>
                </a:ext>
                <a:ext uri="{FF2B5EF4-FFF2-40B4-BE49-F238E27FC236}">
                  <a16:creationId xmlns:a16="http://schemas.microsoft.com/office/drawing/2014/main" id="{00000000-0008-0000-0700-00002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361950</xdr:rowOff>
        </xdr:from>
        <xdr:to>
          <xdr:col>11</xdr:col>
          <xdr:colOff>133350</xdr:colOff>
          <xdr:row>28</xdr:row>
          <xdr:rowOff>57150</xdr:rowOff>
        </xdr:to>
        <xdr:sp macro="" textlink="">
          <xdr:nvSpPr>
            <xdr:cNvPr id="12837" name="Check Box 2597" hidden="1">
              <a:extLst>
                <a:ext uri="{63B3BB69-23CF-44E3-9099-C40C66FF867C}">
                  <a14:compatExt spid="_x0000_s12837"/>
                </a:ext>
                <a:ext uri="{FF2B5EF4-FFF2-40B4-BE49-F238E27FC236}">
                  <a16:creationId xmlns:a16="http://schemas.microsoft.com/office/drawing/2014/main" id="{00000000-0008-0000-0700-00002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85725</xdr:colOff>
          <xdr:row>28</xdr:row>
          <xdr:rowOff>57150</xdr:rowOff>
        </xdr:to>
        <xdr:sp macro="" textlink="">
          <xdr:nvSpPr>
            <xdr:cNvPr id="12838" name="Check Box 2598" hidden="1">
              <a:extLst>
                <a:ext uri="{63B3BB69-23CF-44E3-9099-C40C66FF867C}">
                  <a14:compatExt spid="_x0000_s12838"/>
                </a:ext>
                <a:ext uri="{FF2B5EF4-FFF2-40B4-BE49-F238E27FC236}">
                  <a16:creationId xmlns:a16="http://schemas.microsoft.com/office/drawing/2014/main" id="{00000000-0008-0000-0700-00002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361950</xdr:rowOff>
        </xdr:from>
        <xdr:to>
          <xdr:col>11</xdr:col>
          <xdr:colOff>133350</xdr:colOff>
          <xdr:row>29</xdr:row>
          <xdr:rowOff>57150</xdr:rowOff>
        </xdr:to>
        <xdr:sp macro="" textlink="">
          <xdr:nvSpPr>
            <xdr:cNvPr id="12839" name="Check Box 2599" hidden="1">
              <a:extLst>
                <a:ext uri="{63B3BB69-23CF-44E3-9099-C40C66FF867C}">
                  <a14:compatExt spid="_x0000_s12839"/>
                </a:ext>
                <a:ext uri="{FF2B5EF4-FFF2-40B4-BE49-F238E27FC236}">
                  <a16:creationId xmlns:a16="http://schemas.microsoft.com/office/drawing/2014/main" id="{00000000-0008-0000-0700-00002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0</xdr:rowOff>
        </xdr:from>
        <xdr:to>
          <xdr:col>11</xdr:col>
          <xdr:colOff>85725</xdr:colOff>
          <xdr:row>29</xdr:row>
          <xdr:rowOff>57150</xdr:rowOff>
        </xdr:to>
        <xdr:sp macro="" textlink="">
          <xdr:nvSpPr>
            <xdr:cNvPr id="12840" name="Check Box 2600" hidden="1">
              <a:extLst>
                <a:ext uri="{63B3BB69-23CF-44E3-9099-C40C66FF867C}">
                  <a14:compatExt spid="_x0000_s12840"/>
                </a:ext>
                <a:ext uri="{FF2B5EF4-FFF2-40B4-BE49-F238E27FC236}">
                  <a16:creationId xmlns:a16="http://schemas.microsoft.com/office/drawing/2014/main" id="{00000000-0008-0000-0700-00002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361950</xdr:rowOff>
        </xdr:from>
        <xdr:to>
          <xdr:col>11</xdr:col>
          <xdr:colOff>133350</xdr:colOff>
          <xdr:row>30</xdr:row>
          <xdr:rowOff>57150</xdr:rowOff>
        </xdr:to>
        <xdr:sp macro="" textlink="">
          <xdr:nvSpPr>
            <xdr:cNvPr id="12841" name="Check Box 2601" hidden="1">
              <a:extLst>
                <a:ext uri="{63B3BB69-23CF-44E3-9099-C40C66FF867C}">
                  <a14:compatExt spid="_x0000_s12841"/>
                </a:ext>
                <a:ext uri="{FF2B5EF4-FFF2-40B4-BE49-F238E27FC236}">
                  <a16:creationId xmlns:a16="http://schemas.microsoft.com/office/drawing/2014/main" id="{00000000-0008-0000-0700-00002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0</xdr:rowOff>
        </xdr:from>
        <xdr:to>
          <xdr:col>11</xdr:col>
          <xdr:colOff>85725</xdr:colOff>
          <xdr:row>30</xdr:row>
          <xdr:rowOff>57150</xdr:rowOff>
        </xdr:to>
        <xdr:sp macro="" textlink="">
          <xdr:nvSpPr>
            <xdr:cNvPr id="12842" name="Check Box 2602" hidden="1">
              <a:extLst>
                <a:ext uri="{63B3BB69-23CF-44E3-9099-C40C66FF867C}">
                  <a14:compatExt spid="_x0000_s12842"/>
                </a:ext>
                <a:ext uri="{FF2B5EF4-FFF2-40B4-BE49-F238E27FC236}">
                  <a16:creationId xmlns:a16="http://schemas.microsoft.com/office/drawing/2014/main" id="{00000000-0008-0000-0700-00002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361950</xdr:rowOff>
        </xdr:from>
        <xdr:to>
          <xdr:col>11</xdr:col>
          <xdr:colOff>133350</xdr:colOff>
          <xdr:row>31</xdr:row>
          <xdr:rowOff>57150</xdr:rowOff>
        </xdr:to>
        <xdr:sp macro="" textlink="">
          <xdr:nvSpPr>
            <xdr:cNvPr id="12843" name="Check Box 2603" hidden="1">
              <a:extLst>
                <a:ext uri="{63B3BB69-23CF-44E3-9099-C40C66FF867C}">
                  <a14:compatExt spid="_x0000_s12843"/>
                </a:ext>
                <a:ext uri="{FF2B5EF4-FFF2-40B4-BE49-F238E27FC236}">
                  <a16:creationId xmlns:a16="http://schemas.microsoft.com/office/drawing/2014/main" id="{00000000-0008-0000-0700-00002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11</xdr:col>
          <xdr:colOff>85725</xdr:colOff>
          <xdr:row>31</xdr:row>
          <xdr:rowOff>57150</xdr:rowOff>
        </xdr:to>
        <xdr:sp macro="" textlink="">
          <xdr:nvSpPr>
            <xdr:cNvPr id="12844" name="Check Box 2604" hidden="1">
              <a:extLst>
                <a:ext uri="{63B3BB69-23CF-44E3-9099-C40C66FF867C}">
                  <a14:compatExt spid="_x0000_s12844"/>
                </a:ext>
                <a:ext uri="{FF2B5EF4-FFF2-40B4-BE49-F238E27FC236}">
                  <a16:creationId xmlns:a16="http://schemas.microsoft.com/office/drawing/2014/main" id="{00000000-0008-0000-0700-00002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361950</xdr:rowOff>
        </xdr:from>
        <xdr:to>
          <xdr:col>11</xdr:col>
          <xdr:colOff>133350</xdr:colOff>
          <xdr:row>32</xdr:row>
          <xdr:rowOff>57150</xdr:rowOff>
        </xdr:to>
        <xdr:sp macro="" textlink="">
          <xdr:nvSpPr>
            <xdr:cNvPr id="12845" name="Check Box 2605" hidden="1">
              <a:extLst>
                <a:ext uri="{63B3BB69-23CF-44E3-9099-C40C66FF867C}">
                  <a14:compatExt spid="_x0000_s12845"/>
                </a:ext>
                <a:ext uri="{FF2B5EF4-FFF2-40B4-BE49-F238E27FC236}">
                  <a16:creationId xmlns:a16="http://schemas.microsoft.com/office/drawing/2014/main" id="{00000000-0008-0000-0700-00002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0</xdr:rowOff>
        </xdr:from>
        <xdr:to>
          <xdr:col>11</xdr:col>
          <xdr:colOff>85725</xdr:colOff>
          <xdr:row>32</xdr:row>
          <xdr:rowOff>57150</xdr:rowOff>
        </xdr:to>
        <xdr:sp macro="" textlink="">
          <xdr:nvSpPr>
            <xdr:cNvPr id="12846" name="Check Box 2606" hidden="1">
              <a:extLst>
                <a:ext uri="{63B3BB69-23CF-44E3-9099-C40C66FF867C}">
                  <a14:compatExt spid="_x0000_s12846"/>
                </a:ext>
                <a:ext uri="{FF2B5EF4-FFF2-40B4-BE49-F238E27FC236}">
                  <a16:creationId xmlns:a16="http://schemas.microsoft.com/office/drawing/2014/main" id="{00000000-0008-0000-0700-00002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361950</xdr:rowOff>
        </xdr:from>
        <xdr:to>
          <xdr:col>11</xdr:col>
          <xdr:colOff>133350</xdr:colOff>
          <xdr:row>33</xdr:row>
          <xdr:rowOff>57150</xdr:rowOff>
        </xdr:to>
        <xdr:sp macro="" textlink="">
          <xdr:nvSpPr>
            <xdr:cNvPr id="12847" name="Check Box 2607" hidden="1">
              <a:extLst>
                <a:ext uri="{63B3BB69-23CF-44E3-9099-C40C66FF867C}">
                  <a14:compatExt spid="_x0000_s12847"/>
                </a:ext>
                <a:ext uri="{FF2B5EF4-FFF2-40B4-BE49-F238E27FC236}">
                  <a16:creationId xmlns:a16="http://schemas.microsoft.com/office/drawing/2014/main" id="{00000000-0008-0000-0700-00002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0</xdr:rowOff>
        </xdr:from>
        <xdr:to>
          <xdr:col>11</xdr:col>
          <xdr:colOff>85725</xdr:colOff>
          <xdr:row>33</xdr:row>
          <xdr:rowOff>57150</xdr:rowOff>
        </xdr:to>
        <xdr:sp macro="" textlink="">
          <xdr:nvSpPr>
            <xdr:cNvPr id="12848" name="Check Box 2608" hidden="1">
              <a:extLst>
                <a:ext uri="{63B3BB69-23CF-44E3-9099-C40C66FF867C}">
                  <a14:compatExt spid="_x0000_s12848"/>
                </a:ext>
                <a:ext uri="{FF2B5EF4-FFF2-40B4-BE49-F238E27FC236}">
                  <a16:creationId xmlns:a16="http://schemas.microsoft.com/office/drawing/2014/main" id="{00000000-0008-0000-0700-00003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361950</xdr:rowOff>
        </xdr:from>
        <xdr:to>
          <xdr:col>11</xdr:col>
          <xdr:colOff>133350</xdr:colOff>
          <xdr:row>34</xdr:row>
          <xdr:rowOff>57150</xdr:rowOff>
        </xdr:to>
        <xdr:sp macro="" textlink="">
          <xdr:nvSpPr>
            <xdr:cNvPr id="12849" name="Check Box 2609" hidden="1">
              <a:extLst>
                <a:ext uri="{63B3BB69-23CF-44E3-9099-C40C66FF867C}">
                  <a14:compatExt spid="_x0000_s12849"/>
                </a:ext>
                <a:ext uri="{FF2B5EF4-FFF2-40B4-BE49-F238E27FC236}">
                  <a16:creationId xmlns:a16="http://schemas.microsoft.com/office/drawing/2014/main" id="{00000000-0008-0000-0700-00003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23</xdr:col>
          <xdr:colOff>114300</xdr:colOff>
          <xdr:row>11</xdr:row>
          <xdr:rowOff>47625</xdr:rowOff>
        </xdr:to>
        <xdr:sp macro="" textlink="">
          <xdr:nvSpPr>
            <xdr:cNvPr id="12875" name="Check Box 2635" hidden="1">
              <a:extLst>
                <a:ext uri="{63B3BB69-23CF-44E3-9099-C40C66FF867C}">
                  <a14:compatExt spid="_x0000_s12875"/>
                </a:ext>
                <a:ext uri="{FF2B5EF4-FFF2-40B4-BE49-F238E27FC236}">
                  <a16:creationId xmlns:a16="http://schemas.microsoft.com/office/drawing/2014/main" id="{00000000-0008-0000-0700-00004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361950</xdr:rowOff>
        </xdr:from>
        <xdr:to>
          <xdr:col>23</xdr:col>
          <xdr:colOff>152400</xdr:colOff>
          <xdr:row>12</xdr:row>
          <xdr:rowOff>47625</xdr:rowOff>
        </xdr:to>
        <xdr:sp macro="" textlink="">
          <xdr:nvSpPr>
            <xdr:cNvPr id="12876" name="Check Box 2636" hidden="1">
              <a:extLst>
                <a:ext uri="{63B3BB69-23CF-44E3-9099-C40C66FF867C}">
                  <a14:compatExt spid="_x0000_s12876"/>
                </a:ext>
                <a:ext uri="{FF2B5EF4-FFF2-40B4-BE49-F238E27FC236}">
                  <a16:creationId xmlns:a16="http://schemas.microsoft.com/office/drawing/2014/main" id="{00000000-0008-0000-0700-00004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xdr:row>
          <xdr:rowOff>361950</xdr:rowOff>
        </xdr:from>
        <xdr:to>
          <xdr:col>23</xdr:col>
          <xdr:colOff>114300</xdr:colOff>
          <xdr:row>13</xdr:row>
          <xdr:rowOff>47625</xdr:rowOff>
        </xdr:to>
        <xdr:sp macro="" textlink="">
          <xdr:nvSpPr>
            <xdr:cNvPr id="12877" name="Check Box 2637" hidden="1">
              <a:extLst>
                <a:ext uri="{63B3BB69-23CF-44E3-9099-C40C66FF867C}">
                  <a14:compatExt spid="_x0000_s12877"/>
                </a:ext>
                <a:ext uri="{FF2B5EF4-FFF2-40B4-BE49-F238E27FC236}">
                  <a16:creationId xmlns:a16="http://schemas.microsoft.com/office/drawing/2014/main" id="{00000000-0008-0000-0700-00004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361950</xdr:rowOff>
        </xdr:from>
        <xdr:to>
          <xdr:col>23</xdr:col>
          <xdr:colOff>114300</xdr:colOff>
          <xdr:row>14</xdr:row>
          <xdr:rowOff>57150</xdr:rowOff>
        </xdr:to>
        <xdr:sp macro="" textlink="">
          <xdr:nvSpPr>
            <xdr:cNvPr id="12878" name="Check Box 2638" hidden="1">
              <a:extLst>
                <a:ext uri="{63B3BB69-23CF-44E3-9099-C40C66FF867C}">
                  <a14:compatExt spid="_x0000_s12878"/>
                </a:ext>
                <a:ext uri="{FF2B5EF4-FFF2-40B4-BE49-F238E27FC236}">
                  <a16:creationId xmlns:a16="http://schemas.microsoft.com/office/drawing/2014/main" id="{00000000-0008-0000-0700-00004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361950</xdr:rowOff>
        </xdr:from>
        <xdr:to>
          <xdr:col>23</xdr:col>
          <xdr:colOff>114300</xdr:colOff>
          <xdr:row>15</xdr:row>
          <xdr:rowOff>57150</xdr:rowOff>
        </xdr:to>
        <xdr:sp macro="" textlink="">
          <xdr:nvSpPr>
            <xdr:cNvPr id="12879" name="Check Box 2639" hidden="1">
              <a:extLst>
                <a:ext uri="{63B3BB69-23CF-44E3-9099-C40C66FF867C}">
                  <a14:compatExt spid="_x0000_s12879"/>
                </a:ext>
                <a:ext uri="{FF2B5EF4-FFF2-40B4-BE49-F238E27FC236}">
                  <a16:creationId xmlns:a16="http://schemas.microsoft.com/office/drawing/2014/main" id="{00000000-0008-0000-0700-00004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361950</xdr:rowOff>
        </xdr:from>
        <xdr:to>
          <xdr:col>23</xdr:col>
          <xdr:colOff>114300</xdr:colOff>
          <xdr:row>16</xdr:row>
          <xdr:rowOff>57150</xdr:rowOff>
        </xdr:to>
        <xdr:sp macro="" textlink="">
          <xdr:nvSpPr>
            <xdr:cNvPr id="12880" name="Check Box 2640" hidden="1">
              <a:extLst>
                <a:ext uri="{63B3BB69-23CF-44E3-9099-C40C66FF867C}">
                  <a14:compatExt spid="_x0000_s12880"/>
                </a:ext>
                <a:ext uri="{FF2B5EF4-FFF2-40B4-BE49-F238E27FC236}">
                  <a16:creationId xmlns:a16="http://schemas.microsoft.com/office/drawing/2014/main" id="{00000000-0008-0000-0700-00005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xdr:row>
          <xdr:rowOff>361950</xdr:rowOff>
        </xdr:from>
        <xdr:to>
          <xdr:col>23</xdr:col>
          <xdr:colOff>114300</xdr:colOff>
          <xdr:row>17</xdr:row>
          <xdr:rowOff>57150</xdr:rowOff>
        </xdr:to>
        <xdr:sp macro="" textlink="">
          <xdr:nvSpPr>
            <xdr:cNvPr id="12881" name="Check Box 2641" hidden="1">
              <a:extLst>
                <a:ext uri="{63B3BB69-23CF-44E3-9099-C40C66FF867C}">
                  <a14:compatExt spid="_x0000_s12881"/>
                </a:ext>
                <a:ext uri="{FF2B5EF4-FFF2-40B4-BE49-F238E27FC236}">
                  <a16:creationId xmlns:a16="http://schemas.microsoft.com/office/drawing/2014/main" id="{00000000-0008-0000-0700-00005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xdr:row>
          <xdr:rowOff>361950</xdr:rowOff>
        </xdr:from>
        <xdr:to>
          <xdr:col>23</xdr:col>
          <xdr:colOff>114300</xdr:colOff>
          <xdr:row>18</xdr:row>
          <xdr:rowOff>57150</xdr:rowOff>
        </xdr:to>
        <xdr:sp macro="" textlink="">
          <xdr:nvSpPr>
            <xdr:cNvPr id="12882" name="Check Box 2642" hidden="1">
              <a:extLst>
                <a:ext uri="{63B3BB69-23CF-44E3-9099-C40C66FF867C}">
                  <a14:compatExt spid="_x0000_s12882"/>
                </a:ext>
                <a:ext uri="{FF2B5EF4-FFF2-40B4-BE49-F238E27FC236}">
                  <a16:creationId xmlns:a16="http://schemas.microsoft.com/office/drawing/2014/main" id="{00000000-0008-0000-0700-00005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361950</xdr:rowOff>
        </xdr:from>
        <xdr:to>
          <xdr:col>23</xdr:col>
          <xdr:colOff>114300</xdr:colOff>
          <xdr:row>19</xdr:row>
          <xdr:rowOff>57150</xdr:rowOff>
        </xdr:to>
        <xdr:sp macro="" textlink="">
          <xdr:nvSpPr>
            <xdr:cNvPr id="12883" name="Check Box 2643" hidden="1">
              <a:extLst>
                <a:ext uri="{63B3BB69-23CF-44E3-9099-C40C66FF867C}">
                  <a14:compatExt spid="_x0000_s12883"/>
                </a:ext>
                <a:ext uri="{FF2B5EF4-FFF2-40B4-BE49-F238E27FC236}">
                  <a16:creationId xmlns:a16="http://schemas.microsoft.com/office/drawing/2014/main" id="{00000000-0008-0000-0700-00005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18</xdr:row>
          <xdr:rowOff>361950</xdr:rowOff>
        </xdr:from>
        <xdr:to>
          <xdr:col>23</xdr:col>
          <xdr:colOff>114300</xdr:colOff>
          <xdr:row>20</xdr:row>
          <xdr:rowOff>57150</xdr:rowOff>
        </xdr:to>
        <xdr:sp macro="" textlink="">
          <xdr:nvSpPr>
            <xdr:cNvPr id="12884" name="Check Box 2644" hidden="1">
              <a:extLst>
                <a:ext uri="{63B3BB69-23CF-44E3-9099-C40C66FF867C}">
                  <a14:compatExt spid="_x0000_s12884"/>
                </a:ext>
                <a:ext uri="{FF2B5EF4-FFF2-40B4-BE49-F238E27FC236}">
                  <a16:creationId xmlns:a16="http://schemas.microsoft.com/office/drawing/2014/main" id="{00000000-0008-0000-0700-00005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19</xdr:row>
          <xdr:rowOff>361950</xdr:rowOff>
        </xdr:from>
        <xdr:to>
          <xdr:col>23</xdr:col>
          <xdr:colOff>114300</xdr:colOff>
          <xdr:row>21</xdr:row>
          <xdr:rowOff>57150</xdr:rowOff>
        </xdr:to>
        <xdr:sp macro="" textlink="">
          <xdr:nvSpPr>
            <xdr:cNvPr id="12885" name="Check Box 2645" hidden="1">
              <a:extLst>
                <a:ext uri="{63B3BB69-23CF-44E3-9099-C40C66FF867C}">
                  <a14:compatExt spid="_x0000_s12885"/>
                </a:ext>
                <a:ext uri="{FF2B5EF4-FFF2-40B4-BE49-F238E27FC236}">
                  <a16:creationId xmlns:a16="http://schemas.microsoft.com/office/drawing/2014/main" id="{00000000-0008-0000-0700-00005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361950</xdr:rowOff>
        </xdr:from>
        <xdr:to>
          <xdr:col>23</xdr:col>
          <xdr:colOff>114300</xdr:colOff>
          <xdr:row>22</xdr:row>
          <xdr:rowOff>57150</xdr:rowOff>
        </xdr:to>
        <xdr:sp macro="" textlink="">
          <xdr:nvSpPr>
            <xdr:cNvPr id="12886" name="Check Box 2646" hidden="1">
              <a:extLst>
                <a:ext uri="{63B3BB69-23CF-44E3-9099-C40C66FF867C}">
                  <a14:compatExt spid="_x0000_s12886"/>
                </a:ext>
                <a:ext uri="{FF2B5EF4-FFF2-40B4-BE49-F238E27FC236}">
                  <a16:creationId xmlns:a16="http://schemas.microsoft.com/office/drawing/2014/main" id="{00000000-0008-0000-0700-00005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361950</xdr:rowOff>
        </xdr:from>
        <xdr:to>
          <xdr:col>23</xdr:col>
          <xdr:colOff>114300</xdr:colOff>
          <xdr:row>23</xdr:row>
          <xdr:rowOff>57150</xdr:rowOff>
        </xdr:to>
        <xdr:sp macro="" textlink="">
          <xdr:nvSpPr>
            <xdr:cNvPr id="12887" name="Check Box 2647" hidden="1">
              <a:extLst>
                <a:ext uri="{63B3BB69-23CF-44E3-9099-C40C66FF867C}">
                  <a14:compatExt spid="_x0000_s12887"/>
                </a:ext>
                <a:ext uri="{FF2B5EF4-FFF2-40B4-BE49-F238E27FC236}">
                  <a16:creationId xmlns:a16="http://schemas.microsoft.com/office/drawing/2014/main" id="{00000000-0008-0000-0700-00005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361950</xdr:rowOff>
        </xdr:from>
        <xdr:to>
          <xdr:col>23</xdr:col>
          <xdr:colOff>114300</xdr:colOff>
          <xdr:row>24</xdr:row>
          <xdr:rowOff>57150</xdr:rowOff>
        </xdr:to>
        <xdr:sp macro="" textlink="">
          <xdr:nvSpPr>
            <xdr:cNvPr id="12888" name="Check Box 2648" hidden="1">
              <a:extLst>
                <a:ext uri="{63B3BB69-23CF-44E3-9099-C40C66FF867C}">
                  <a14:compatExt spid="_x0000_s12888"/>
                </a:ext>
                <a:ext uri="{FF2B5EF4-FFF2-40B4-BE49-F238E27FC236}">
                  <a16:creationId xmlns:a16="http://schemas.microsoft.com/office/drawing/2014/main" id="{00000000-0008-0000-0700-00005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361950</xdr:rowOff>
        </xdr:from>
        <xdr:to>
          <xdr:col>23</xdr:col>
          <xdr:colOff>114300</xdr:colOff>
          <xdr:row>25</xdr:row>
          <xdr:rowOff>57150</xdr:rowOff>
        </xdr:to>
        <xdr:sp macro="" textlink="">
          <xdr:nvSpPr>
            <xdr:cNvPr id="12889" name="Check Box 2649" hidden="1">
              <a:extLst>
                <a:ext uri="{63B3BB69-23CF-44E3-9099-C40C66FF867C}">
                  <a14:compatExt spid="_x0000_s12889"/>
                </a:ext>
                <a:ext uri="{FF2B5EF4-FFF2-40B4-BE49-F238E27FC236}">
                  <a16:creationId xmlns:a16="http://schemas.microsoft.com/office/drawing/2014/main" id="{00000000-0008-0000-0700-00005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24</xdr:row>
          <xdr:rowOff>361950</xdr:rowOff>
        </xdr:from>
        <xdr:to>
          <xdr:col>23</xdr:col>
          <xdr:colOff>114300</xdr:colOff>
          <xdr:row>26</xdr:row>
          <xdr:rowOff>57150</xdr:rowOff>
        </xdr:to>
        <xdr:sp macro="" textlink="">
          <xdr:nvSpPr>
            <xdr:cNvPr id="12890" name="Check Box 2650" hidden="1">
              <a:extLst>
                <a:ext uri="{63B3BB69-23CF-44E3-9099-C40C66FF867C}">
                  <a14:compatExt spid="_x0000_s12890"/>
                </a:ext>
                <a:ext uri="{FF2B5EF4-FFF2-40B4-BE49-F238E27FC236}">
                  <a16:creationId xmlns:a16="http://schemas.microsoft.com/office/drawing/2014/main" id="{00000000-0008-0000-0700-00005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25</xdr:row>
          <xdr:rowOff>361950</xdr:rowOff>
        </xdr:from>
        <xdr:to>
          <xdr:col>23</xdr:col>
          <xdr:colOff>114300</xdr:colOff>
          <xdr:row>27</xdr:row>
          <xdr:rowOff>57150</xdr:rowOff>
        </xdr:to>
        <xdr:sp macro="" textlink="">
          <xdr:nvSpPr>
            <xdr:cNvPr id="12891" name="Check Box 2651" hidden="1">
              <a:extLst>
                <a:ext uri="{63B3BB69-23CF-44E3-9099-C40C66FF867C}">
                  <a14:compatExt spid="_x0000_s12891"/>
                </a:ext>
                <a:ext uri="{FF2B5EF4-FFF2-40B4-BE49-F238E27FC236}">
                  <a16:creationId xmlns:a16="http://schemas.microsoft.com/office/drawing/2014/main" id="{00000000-0008-0000-0700-00005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26</xdr:row>
          <xdr:rowOff>361950</xdr:rowOff>
        </xdr:from>
        <xdr:to>
          <xdr:col>23</xdr:col>
          <xdr:colOff>114300</xdr:colOff>
          <xdr:row>28</xdr:row>
          <xdr:rowOff>57150</xdr:rowOff>
        </xdr:to>
        <xdr:sp macro="" textlink="">
          <xdr:nvSpPr>
            <xdr:cNvPr id="12892" name="Check Box 2652" hidden="1">
              <a:extLst>
                <a:ext uri="{63B3BB69-23CF-44E3-9099-C40C66FF867C}">
                  <a14:compatExt spid="_x0000_s12892"/>
                </a:ext>
                <a:ext uri="{FF2B5EF4-FFF2-40B4-BE49-F238E27FC236}">
                  <a16:creationId xmlns:a16="http://schemas.microsoft.com/office/drawing/2014/main" id="{00000000-0008-0000-0700-00005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361950</xdr:rowOff>
        </xdr:from>
        <xdr:to>
          <xdr:col>23</xdr:col>
          <xdr:colOff>114300</xdr:colOff>
          <xdr:row>29</xdr:row>
          <xdr:rowOff>57150</xdr:rowOff>
        </xdr:to>
        <xdr:sp macro="" textlink="">
          <xdr:nvSpPr>
            <xdr:cNvPr id="12893" name="Check Box 2653" hidden="1">
              <a:extLst>
                <a:ext uri="{63B3BB69-23CF-44E3-9099-C40C66FF867C}">
                  <a14:compatExt spid="_x0000_s12893"/>
                </a:ext>
                <a:ext uri="{FF2B5EF4-FFF2-40B4-BE49-F238E27FC236}">
                  <a16:creationId xmlns:a16="http://schemas.microsoft.com/office/drawing/2014/main" id="{00000000-0008-0000-0700-00005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28</xdr:row>
          <xdr:rowOff>361950</xdr:rowOff>
        </xdr:from>
        <xdr:to>
          <xdr:col>23</xdr:col>
          <xdr:colOff>114300</xdr:colOff>
          <xdr:row>30</xdr:row>
          <xdr:rowOff>57150</xdr:rowOff>
        </xdr:to>
        <xdr:sp macro="" textlink="">
          <xdr:nvSpPr>
            <xdr:cNvPr id="12894" name="Check Box 2654" hidden="1">
              <a:extLst>
                <a:ext uri="{63B3BB69-23CF-44E3-9099-C40C66FF867C}">
                  <a14:compatExt spid="_x0000_s12894"/>
                </a:ext>
                <a:ext uri="{FF2B5EF4-FFF2-40B4-BE49-F238E27FC236}">
                  <a16:creationId xmlns:a16="http://schemas.microsoft.com/office/drawing/2014/main" id="{00000000-0008-0000-0700-00005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29</xdr:row>
          <xdr:rowOff>361950</xdr:rowOff>
        </xdr:from>
        <xdr:to>
          <xdr:col>23</xdr:col>
          <xdr:colOff>114300</xdr:colOff>
          <xdr:row>31</xdr:row>
          <xdr:rowOff>57150</xdr:rowOff>
        </xdr:to>
        <xdr:sp macro="" textlink="">
          <xdr:nvSpPr>
            <xdr:cNvPr id="12895" name="Check Box 2655" hidden="1">
              <a:extLst>
                <a:ext uri="{63B3BB69-23CF-44E3-9099-C40C66FF867C}">
                  <a14:compatExt spid="_x0000_s12895"/>
                </a:ext>
                <a:ext uri="{FF2B5EF4-FFF2-40B4-BE49-F238E27FC236}">
                  <a16:creationId xmlns:a16="http://schemas.microsoft.com/office/drawing/2014/main" id="{00000000-0008-0000-0700-00005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361950</xdr:rowOff>
        </xdr:from>
        <xdr:to>
          <xdr:col>23</xdr:col>
          <xdr:colOff>114300</xdr:colOff>
          <xdr:row>32</xdr:row>
          <xdr:rowOff>57150</xdr:rowOff>
        </xdr:to>
        <xdr:sp macro="" textlink="">
          <xdr:nvSpPr>
            <xdr:cNvPr id="12896" name="Check Box 2656" hidden="1">
              <a:extLst>
                <a:ext uri="{63B3BB69-23CF-44E3-9099-C40C66FF867C}">
                  <a14:compatExt spid="_x0000_s12896"/>
                </a:ext>
                <a:ext uri="{FF2B5EF4-FFF2-40B4-BE49-F238E27FC236}">
                  <a16:creationId xmlns:a16="http://schemas.microsoft.com/office/drawing/2014/main" id="{00000000-0008-0000-0700-00006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361950</xdr:rowOff>
        </xdr:from>
        <xdr:to>
          <xdr:col>23</xdr:col>
          <xdr:colOff>114300</xdr:colOff>
          <xdr:row>33</xdr:row>
          <xdr:rowOff>57150</xdr:rowOff>
        </xdr:to>
        <xdr:sp macro="" textlink="">
          <xdr:nvSpPr>
            <xdr:cNvPr id="12897" name="Check Box 2657" hidden="1">
              <a:extLst>
                <a:ext uri="{63B3BB69-23CF-44E3-9099-C40C66FF867C}">
                  <a14:compatExt spid="_x0000_s12897"/>
                </a:ext>
                <a:ext uri="{FF2B5EF4-FFF2-40B4-BE49-F238E27FC236}">
                  <a16:creationId xmlns:a16="http://schemas.microsoft.com/office/drawing/2014/main" id="{00000000-0008-0000-0700-00006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361950</xdr:rowOff>
        </xdr:from>
        <xdr:to>
          <xdr:col>23</xdr:col>
          <xdr:colOff>114300</xdr:colOff>
          <xdr:row>34</xdr:row>
          <xdr:rowOff>57150</xdr:rowOff>
        </xdr:to>
        <xdr:sp macro="" textlink="">
          <xdr:nvSpPr>
            <xdr:cNvPr id="12898" name="Check Box 2658" hidden="1">
              <a:extLst>
                <a:ext uri="{63B3BB69-23CF-44E3-9099-C40C66FF867C}">
                  <a14:compatExt spid="_x0000_s12898"/>
                </a:ext>
                <a:ext uri="{FF2B5EF4-FFF2-40B4-BE49-F238E27FC236}">
                  <a16:creationId xmlns:a16="http://schemas.microsoft.com/office/drawing/2014/main" id="{00000000-0008-0000-0700-00006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33</xdr:row>
          <xdr:rowOff>361950</xdr:rowOff>
        </xdr:from>
        <xdr:to>
          <xdr:col>23</xdr:col>
          <xdr:colOff>114300</xdr:colOff>
          <xdr:row>35</xdr:row>
          <xdr:rowOff>57150</xdr:rowOff>
        </xdr:to>
        <xdr:sp macro="" textlink="">
          <xdr:nvSpPr>
            <xdr:cNvPr id="12900" name="Check Box 2660" hidden="1">
              <a:extLst>
                <a:ext uri="{63B3BB69-23CF-44E3-9099-C40C66FF867C}">
                  <a14:compatExt spid="_x0000_s12900"/>
                </a:ext>
                <a:ext uri="{FF2B5EF4-FFF2-40B4-BE49-F238E27FC236}">
                  <a16:creationId xmlns:a16="http://schemas.microsoft.com/office/drawing/2014/main" id="{00000000-0008-0000-0700-00006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361950</xdr:rowOff>
        </xdr:from>
        <xdr:to>
          <xdr:col>23</xdr:col>
          <xdr:colOff>114300</xdr:colOff>
          <xdr:row>34</xdr:row>
          <xdr:rowOff>57150</xdr:rowOff>
        </xdr:to>
        <xdr:sp macro="" textlink="">
          <xdr:nvSpPr>
            <xdr:cNvPr id="12902" name="Check Box 2662" hidden="1">
              <a:extLst>
                <a:ext uri="{63B3BB69-23CF-44E3-9099-C40C66FF867C}">
                  <a14:compatExt spid="_x0000_s12902"/>
                </a:ext>
                <a:ext uri="{FF2B5EF4-FFF2-40B4-BE49-F238E27FC236}">
                  <a16:creationId xmlns:a16="http://schemas.microsoft.com/office/drawing/2014/main" id="{00000000-0008-0000-0700-00006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10</xdr:row>
          <xdr:rowOff>0</xdr:rowOff>
        </xdr:from>
        <xdr:to>
          <xdr:col>24</xdr:col>
          <xdr:colOff>114300</xdr:colOff>
          <xdr:row>11</xdr:row>
          <xdr:rowOff>47625</xdr:rowOff>
        </xdr:to>
        <xdr:sp macro="" textlink="">
          <xdr:nvSpPr>
            <xdr:cNvPr id="12904" name="Check Box 2664" hidden="1">
              <a:extLst>
                <a:ext uri="{63B3BB69-23CF-44E3-9099-C40C66FF867C}">
                  <a14:compatExt spid="_x0000_s12904"/>
                </a:ext>
                <a:ext uri="{FF2B5EF4-FFF2-40B4-BE49-F238E27FC236}">
                  <a16:creationId xmlns:a16="http://schemas.microsoft.com/office/drawing/2014/main" id="{00000000-0008-0000-0700-00006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10</xdr:row>
          <xdr:rowOff>361950</xdr:rowOff>
        </xdr:from>
        <xdr:to>
          <xdr:col>24</xdr:col>
          <xdr:colOff>152400</xdr:colOff>
          <xdr:row>12</xdr:row>
          <xdr:rowOff>47625</xdr:rowOff>
        </xdr:to>
        <xdr:sp macro="" textlink="">
          <xdr:nvSpPr>
            <xdr:cNvPr id="12905" name="Check Box 2665" hidden="1">
              <a:extLst>
                <a:ext uri="{63B3BB69-23CF-44E3-9099-C40C66FF867C}">
                  <a14:compatExt spid="_x0000_s12905"/>
                </a:ext>
                <a:ext uri="{FF2B5EF4-FFF2-40B4-BE49-F238E27FC236}">
                  <a16:creationId xmlns:a16="http://schemas.microsoft.com/office/drawing/2014/main" id="{00000000-0008-0000-0700-00006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361950</xdr:rowOff>
        </xdr:from>
        <xdr:to>
          <xdr:col>24</xdr:col>
          <xdr:colOff>114300</xdr:colOff>
          <xdr:row>13</xdr:row>
          <xdr:rowOff>47625</xdr:rowOff>
        </xdr:to>
        <xdr:sp macro="" textlink="">
          <xdr:nvSpPr>
            <xdr:cNvPr id="12906" name="Check Box 2666" hidden="1">
              <a:extLst>
                <a:ext uri="{63B3BB69-23CF-44E3-9099-C40C66FF867C}">
                  <a14:compatExt spid="_x0000_s12906"/>
                </a:ext>
                <a:ext uri="{FF2B5EF4-FFF2-40B4-BE49-F238E27FC236}">
                  <a16:creationId xmlns:a16="http://schemas.microsoft.com/office/drawing/2014/main" id="{00000000-0008-0000-0700-00006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xdr:row>
          <xdr:rowOff>361950</xdr:rowOff>
        </xdr:from>
        <xdr:to>
          <xdr:col>24</xdr:col>
          <xdr:colOff>114300</xdr:colOff>
          <xdr:row>14</xdr:row>
          <xdr:rowOff>47625</xdr:rowOff>
        </xdr:to>
        <xdr:sp macro="" textlink="">
          <xdr:nvSpPr>
            <xdr:cNvPr id="12907" name="Check Box 2667" hidden="1">
              <a:extLst>
                <a:ext uri="{63B3BB69-23CF-44E3-9099-C40C66FF867C}">
                  <a14:compatExt spid="_x0000_s12907"/>
                </a:ext>
                <a:ext uri="{FF2B5EF4-FFF2-40B4-BE49-F238E27FC236}">
                  <a16:creationId xmlns:a16="http://schemas.microsoft.com/office/drawing/2014/main" id="{00000000-0008-0000-0700-00006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361950</xdr:rowOff>
        </xdr:from>
        <xdr:to>
          <xdr:col>24</xdr:col>
          <xdr:colOff>114300</xdr:colOff>
          <xdr:row>15</xdr:row>
          <xdr:rowOff>47625</xdr:rowOff>
        </xdr:to>
        <xdr:sp macro="" textlink="">
          <xdr:nvSpPr>
            <xdr:cNvPr id="12908" name="Check Box 2668" hidden="1">
              <a:extLst>
                <a:ext uri="{63B3BB69-23CF-44E3-9099-C40C66FF867C}">
                  <a14:compatExt spid="_x0000_s12908"/>
                </a:ext>
                <a:ext uri="{FF2B5EF4-FFF2-40B4-BE49-F238E27FC236}">
                  <a16:creationId xmlns:a16="http://schemas.microsoft.com/office/drawing/2014/main" id="{00000000-0008-0000-0700-00006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xdr:row>
          <xdr:rowOff>361950</xdr:rowOff>
        </xdr:from>
        <xdr:to>
          <xdr:col>24</xdr:col>
          <xdr:colOff>114300</xdr:colOff>
          <xdr:row>16</xdr:row>
          <xdr:rowOff>47625</xdr:rowOff>
        </xdr:to>
        <xdr:sp macro="" textlink="">
          <xdr:nvSpPr>
            <xdr:cNvPr id="12909" name="Check Box 2669" hidden="1">
              <a:extLst>
                <a:ext uri="{63B3BB69-23CF-44E3-9099-C40C66FF867C}">
                  <a14:compatExt spid="_x0000_s12909"/>
                </a:ext>
                <a:ext uri="{FF2B5EF4-FFF2-40B4-BE49-F238E27FC236}">
                  <a16:creationId xmlns:a16="http://schemas.microsoft.com/office/drawing/2014/main" id="{00000000-0008-0000-0700-00006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361950</xdr:rowOff>
        </xdr:from>
        <xdr:to>
          <xdr:col>24</xdr:col>
          <xdr:colOff>114300</xdr:colOff>
          <xdr:row>17</xdr:row>
          <xdr:rowOff>47625</xdr:rowOff>
        </xdr:to>
        <xdr:sp macro="" textlink="">
          <xdr:nvSpPr>
            <xdr:cNvPr id="12910" name="Check Box 2670" hidden="1">
              <a:extLst>
                <a:ext uri="{63B3BB69-23CF-44E3-9099-C40C66FF867C}">
                  <a14:compatExt spid="_x0000_s12910"/>
                </a:ext>
                <a:ext uri="{FF2B5EF4-FFF2-40B4-BE49-F238E27FC236}">
                  <a16:creationId xmlns:a16="http://schemas.microsoft.com/office/drawing/2014/main" id="{00000000-0008-0000-0700-00006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16</xdr:row>
          <xdr:rowOff>361950</xdr:rowOff>
        </xdr:from>
        <xdr:to>
          <xdr:col>24</xdr:col>
          <xdr:colOff>114300</xdr:colOff>
          <xdr:row>18</xdr:row>
          <xdr:rowOff>47625</xdr:rowOff>
        </xdr:to>
        <xdr:sp macro="" textlink="">
          <xdr:nvSpPr>
            <xdr:cNvPr id="12911" name="Check Box 2671" hidden="1">
              <a:extLst>
                <a:ext uri="{63B3BB69-23CF-44E3-9099-C40C66FF867C}">
                  <a14:compatExt spid="_x0000_s12911"/>
                </a:ext>
                <a:ext uri="{FF2B5EF4-FFF2-40B4-BE49-F238E27FC236}">
                  <a16:creationId xmlns:a16="http://schemas.microsoft.com/office/drawing/2014/main" id="{00000000-0008-0000-0700-00006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361950</xdr:rowOff>
        </xdr:from>
        <xdr:to>
          <xdr:col>24</xdr:col>
          <xdr:colOff>114300</xdr:colOff>
          <xdr:row>19</xdr:row>
          <xdr:rowOff>47625</xdr:rowOff>
        </xdr:to>
        <xdr:sp macro="" textlink="">
          <xdr:nvSpPr>
            <xdr:cNvPr id="12912" name="Check Box 2672" hidden="1">
              <a:extLst>
                <a:ext uri="{63B3BB69-23CF-44E3-9099-C40C66FF867C}">
                  <a14:compatExt spid="_x0000_s12912"/>
                </a:ext>
                <a:ext uri="{FF2B5EF4-FFF2-40B4-BE49-F238E27FC236}">
                  <a16:creationId xmlns:a16="http://schemas.microsoft.com/office/drawing/2014/main" id="{00000000-0008-0000-0700-00007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18</xdr:row>
          <xdr:rowOff>361950</xdr:rowOff>
        </xdr:from>
        <xdr:to>
          <xdr:col>24</xdr:col>
          <xdr:colOff>114300</xdr:colOff>
          <xdr:row>20</xdr:row>
          <xdr:rowOff>47625</xdr:rowOff>
        </xdr:to>
        <xdr:sp macro="" textlink="">
          <xdr:nvSpPr>
            <xdr:cNvPr id="12913" name="Check Box 2673" hidden="1">
              <a:extLst>
                <a:ext uri="{63B3BB69-23CF-44E3-9099-C40C66FF867C}">
                  <a14:compatExt spid="_x0000_s12913"/>
                </a:ext>
                <a:ext uri="{FF2B5EF4-FFF2-40B4-BE49-F238E27FC236}">
                  <a16:creationId xmlns:a16="http://schemas.microsoft.com/office/drawing/2014/main" id="{00000000-0008-0000-0700-00007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361950</xdr:rowOff>
        </xdr:from>
        <xdr:to>
          <xdr:col>24</xdr:col>
          <xdr:colOff>114300</xdr:colOff>
          <xdr:row>21</xdr:row>
          <xdr:rowOff>47625</xdr:rowOff>
        </xdr:to>
        <xdr:sp macro="" textlink="">
          <xdr:nvSpPr>
            <xdr:cNvPr id="12914" name="Check Box 2674" hidden="1">
              <a:extLst>
                <a:ext uri="{63B3BB69-23CF-44E3-9099-C40C66FF867C}">
                  <a14:compatExt spid="_x0000_s12914"/>
                </a:ext>
                <a:ext uri="{FF2B5EF4-FFF2-40B4-BE49-F238E27FC236}">
                  <a16:creationId xmlns:a16="http://schemas.microsoft.com/office/drawing/2014/main" id="{00000000-0008-0000-0700-00007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361950</xdr:rowOff>
        </xdr:from>
        <xdr:to>
          <xdr:col>24</xdr:col>
          <xdr:colOff>114300</xdr:colOff>
          <xdr:row>22</xdr:row>
          <xdr:rowOff>47625</xdr:rowOff>
        </xdr:to>
        <xdr:sp macro="" textlink="">
          <xdr:nvSpPr>
            <xdr:cNvPr id="12915" name="Check Box 2675" hidden="1">
              <a:extLst>
                <a:ext uri="{63B3BB69-23CF-44E3-9099-C40C66FF867C}">
                  <a14:compatExt spid="_x0000_s12915"/>
                </a:ext>
                <a:ext uri="{FF2B5EF4-FFF2-40B4-BE49-F238E27FC236}">
                  <a16:creationId xmlns:a16="http://schemas.microsoft.com/office/drawing/2014/main" id="{00000000-0008-0000-0700-00007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21</xdr:row>
          <xdr:rowOff>361950</xdr:rowOff>
        </xdr:from>
        <xdr:to>
          <xdr:col>24</xdr:col>
          <xdr:colOff>114300</xdr:colOff>
          <xdr:row>23</xdr:row>
          <xdr:rowOff>47625</xdr:rowOff>
        </xdr:to>
        <xdr:sp macro="" textlink="">
          <xdr:nvSpPr>
            <xdr:cNvPr id="12916" name="Check Box 2676" hidden="1">
              <a:extLst>
                <a:ext uri="{63B3BB69-23CF-44E3-9099-C40C66FF867C}">
                  <a14:compatExt spid="_x0000_s12916"/>
                </a:ext>
                <a:ext uri="{FF2B5EF4-FFF2-40B4-BE49-F238E27FC236}">
                  <a16:creationId xmlns:a16="http://schemas.microsoft.com/office/drawing/2014/main" id="{00000000-0008-0000-0700-00007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xdr:row>
          <xdr:rowOff>361950</xdr:rowOff>
        </xdr:from>
        <xdr:to>
          <xdr:col>24</xdr:col>
          <xdr:colOff>114300</xdr:colOff>
          <xdr:row>24</xdr:row>
          <xdr:rowOff>47625</xdr:rowOff>
        </xdr:to>
        <xdr:sp macro="" textlink="">
          <xdr:nvSpPr>
            <xdr:cNvPr id="12917" name="Check Box 2677" hidden="1">
              <a:extLst>
                <a:ext uri="{63B3BB69-23CF-44E3-9099-C40C66FF867C}">
                  <a14:compatExt spid="_x0000_s12917"/>
                </a:ext>
                <a:ext uri="{FF2B5EF4-FFF2-40B4-BE49-F238E27FC236}">
                  <a16:creationId xmlns:a16="http://schemas.microsoft.com/office/drawing/2014/main" id="{00000000-0008-0000-0700-00007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23</xdr:row>
          <xdr:rowOff>361950</xdr:rowOff>
        </xdr:from>
        <xdr:to>
          <xdr:col>24</xdr:col>
          <xdr:colOff>114300</xdr:colOff>
          <xdr:row>25</xdr:row>
          <xdr:rowOff>47625</xdr:rowOff>
        </xdr:to>
        <xdr:sp macro="" textlink="">
          <xdr:nvSpPr>
            <xdr:cNvPr id="12918" name="Check Box 2678" hidden="1">
              <a:extLst>
                <a:ext uri="{63B3BB69-23CF-44E3-9099-C40C66FF867C}">
                  <a14:compatExt spid="_x0000_s12918"/>
                </a:ext>
                <a:ext uri="{FF2B5EF4-FFF2-40B4-BE49-F238E27FC236}">
                  <a16:creationId xmlns:a16="http://schemas.microsoft.com/office/drawing/2014/main" id="{00000000-0008-0000-0700-00007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24</xdr:row>
          <xdr:rowOff>361950</xdr:rowOff>
        </xdr:from>
        <xdr:to>
          <xdr:col>24</xdr:col>
          <xdr:colOff>114300</xdr:colOff>
          <xdr:row>26</xdr:row>
          <xdr:rowOff>47625</xdr:rowOff>
        </xdr:to>
        <xdr:sp macro="" textlink="">
          <xdr:nvSpPr>
            <xdr:cNvPr id="12919" name="Check Box 2679" hidden="1">
              <a:extLst>
                <a:ext uri="{63B3BB69-23CF-44E3-9099-C40C66FF867C}">
                  <a14:compatExt spid="_x0000_s12919"/>
                </a:ext>
                <a:ext uri="{FF2B5EF4-FFF2-40B4-BE49-F238E27FC236}">
                  <a16:creationId xmlns:a16="http://schemas.microsoft.com/office/drawing/2014/main" id="{00000000-0008-0000-0700-00007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25</xdr:row>
          <xdr:rowOff>361950</xdr:rowOff>
        </xdr:from>
        <xdr:to>
          <xdr:col>24</xdr:col>
          <xdr:colOff>114300</xdr:colOff>
          <xdr:row>27</xdr:row>
          <xdr:rowOff>47625</xdr:rowOff>
        </xdr:to>
        <xdr:sp macro="" textlink="">
          <xdr:nvSpPr>
            <xdr:cNvPr id="12920" name="Check Box 2680" hidden="1">
              <a:extLst>
                <a:ext uri="{63B3BB69-23CF-44E3-9099-C40C66FF867C}">
                  <a14:compatExt spid="_x0000_s12920"/>
                </a:ext>
                <a:ext uri="{FF2B5EF4-FFF2-40B4-BE49-F238E27FC236}">
                  <a16:creationId xmlns:a16="http://schemas.microsoft.com/office/drawing/2014/main" id="{00000000-0008-0000-0700-00007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26</xdr:row>
          <xdr:rowOff>361950</xdr:rowOff>
        </xdr:from>
        <xdr:to>
          <xdr:col>24</xdr:col>
          <xdr:colOff>114300</xdr:colOff>
          <xdr:row>28</xdr:row>
          <xdr:rowOff>47625</xdr:rowOff>
        </xdr:to>
        <xdr:sp macro="" textlink="">
          <xdr:nvSpPr>
            <xdr:cNvPr id="12921" name="Check Box 2681" hidden="1">
              <a:extLst>
                <a:ext uri="{63B3BB69-23CF-44E3-9099-C40C66FF867C}">
                  <a14:compatExt spid="_x0000_s12921"/>
                </a:ext>
                <a:ext uri="{FF2B5EF4-FFF2-40B4-BE49-F238E27FC236}">
                  <a16:creationId xmlns:a16="http://schemas.microsoft.com/office/drawing/2014/main" id="{00000000-0008-0000-0700-00007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27</xdr:row>
          <xdr:rowOff>361950</xdr:rowOff>
        </xdr:from>
        <xdr:to>
          <xdr:col>24</xdr:col>
          <xdr:colOff>114300</xdr:colOff>
          <xdr:row>29</xdr:row>
          <xdr:rowOff>47625</xdr:rowOff>
        </xdr:to>
        <xdr:sp macro="" textlink="">
          <xdr:nvSpPr>
            <xdr:cNvPr id="12922" name="Check Box 2682" hidden="1">
              <a:extLst>
                <a:ext uri="{63B3BB69-23CF-44E3-9099-C40C66FF867C}">
                  <a14:compatExt spid="_x0000_s12922"/>
                </a:ext>
                <a:ext uri="{FF2B5EF4-FFF2-40B4-BE49-F238E27FC236}">
                  <a16:creationId xmlns:a16="http://schemas.microsoft.com/office/drawing/2014/main" id="{00000000-0008-0000-0700-00007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28</xdr:row>
          <xdr:rowOff>361950</xdr:rowOff>
        </xdr:from>
        <xdr:to>
          <xdr:col>24</xdr:col>
          <xdr:colOff>114300</xdr:colOff>
          <xdr:row>30</xdr:row>
          <xdr:rowOff>47625</xdr:rowOff>
        </xdr:to>
        <xdr:sp macro="" textlink="">
          <xdr:nvSpPr>
            <xdr:cNvPr id="12923" name="Check Box 2683" hidden="1">
              <a:extLst>
                <a:ext uri="{63B3BB69-23CF-44E3-9099-C40C66FF867C}">
                  <a14:compatExt spid="_x0000_s12923"/>
                </a:ext>
                <a:ext uri="{FF2B5EF4-FFF2-40B4-BE49-F238E27FC236}">
                  <a16:creationId xmlns:a16="http://schemas.microsoft.com/office/drawing/2014/main" id="{00000000-0008-0000-0700-00007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29</xdr:row>
          <xdr:rowOff>361950</xdr:rowOff>
        </xdr:from>
        <xdr:to>
          <xdr:col>24</xdr:col>
          <xdr:colOff>114300</xdr:colOff>
          <xdr:row>31</xdr:row>
          <xdr:rowOff>47625</xdr:rowOff>
        </xdr:to>
        <xdr:sp macro="" textlink="">
          <xdr:nvSpPr>
            <xdr:cNvPr id="12924" name="Check Box 2684" hidden="1">
              <a:extLst>
                <a:ext uri="{63B3BB69-23CF-44E3-9099-C40C66FF867C}">
                  <a14:compatExt spid="_x0000_s12924"/>
                </a:ext>
                <a:ext uri="{FF2B5EF4-FFF2-40B4-BE49-F238E27FC236}">
                  <a16:creationId xmlns:a16="http://schemas.microsoft.com/office/drawing/2014/main" id="{00000000-0008-0000-0700-00007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30</xdr:row>
          <xdr:rowOff>361950</xdr:rowOff>
        </xdr:from>
        <xdr:to>
          <xdr:col>24</xdr:col>
          <xdr:colOff>114300</xdr:colOff>
          <xdr:row>32</xdr:row>
          <xdr:rowOff>47625</xdr:rowOff>
        </xdr:to>
        <xdr:sp macro="" textlink="">
          <xdr:nvSpPr>
            <xdr:cNvPr id="12925" name="Check Box 2685" hidden="1">
              <a:extLst>
                <a:ext uri="{63B3BB69-23CF-44E3-9099-C40C66FF867C}">
                  <a14:compatExt spid="_x0000_s12925"/>
                </a:ext>
                <a:ext uri="{FF2B5EF4-FFF2-40B4-BE49-F238E27FC236}">
                  <a16:creationId xmlns:a16="http://schemas.microsoft.com/office/drawing/2014/main" id="{00000000-0008-0000-0700-00007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361950</xdr:rowOff>
        </xdr:from>
        <xdr:to>
          <xdr:col>24</xdr:col>
          <xdr:colOff>114300</xdr:colOff>
          <xdr:row>33</xdr:row>
          <xdr:rowOff>47625</xdr:rowOff>
        </xdr:to>
        <xdr:sp macro="" textlink="">
          <xdr:nvSpPr>
            <xdr:cNvPr id="12926" name="Check Box 2686" hidden="1">
              <a:extLst>
                <a:ext uri="{63B3BB69-23CF-44E3-9099-C40C66FF867C}">
                  <a14:compatExt spid="_x0000_s12926"/>
                </a:ext>
                <a:ext uri="{FF2B5EF4-FFF2-40B4-BE49-F238E27FC236}">
                  <a16:creationId xmlns:a16="http://schemas.microsoft.com/office/drawing/2014/main" id="{00000000-0008-0000-0700-00007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361950</xdr:rowOff>
        </xdr:from>
        <xdr:to>
          <xdr:col>24</xdr:col>
          <xdr:colOff>114300</xdr:colOff>
          <xdr:row>34</xdr:row>
          <xdr:rowOff>47625</xdr:rowOff>
        </xdr:to>
        <xdr:sp macro="" textlink="">
          <xdr:nvSpPr>
            <xdr:cNvPr id="12927" name="Check Box 2687" hidden="1">
              <a:extLst>
                <a:ext uri="{63B3BB69-23CF-44E3-9099-C40C66FF867C}">
                  <a14:compatExt spid="_x0000_s12927"/>
                </a:ext>
                <a:ext uri="{FF2B5EF4-FFF2-40B4-BE49-F238E27FC236}">
                  <a16:creationId xmlns:a16="http://schemas.microsoft.com/office/drawing/2014/main" id="{00000000-0008-0000-0700-00007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33</xdr:row>
          <xdr:rowOff>361950</xdr:rowOff>
        </xdr:from>
        <xdr:to>
          <xdr:col>24</xdr:col>
          <xdr:colOff>114300</xdr:colOff>
          <xdr:row>35</xdr:row>
          <xdr:rowOff>47625</xdr:rowOff>
        </xdr:to>
        <xdr:sp macro="" textlink="">
          <xdr:nvSpPr>
            <xdr:cNvPr id="12928" name="Check Box 2688" hidden="1">
              <a:extLst>
                <a:ext uri="{63B3BB69-23CF-44E3-9099-C40C66FF867C}">
                  <a14:compatExt spid="_x0000_s12928"/>
                </a:ext>
                <a:ext uri="{FF2B5EF4-FFF2-40B4-BE49-F238E27FC236}">
                  <a16:creationId xmlns:a16="http://schemas.microsoft.com/office/drawing/2014/main" id="{00000000-0008-0000-0700-00008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32</xdr:row>
          <xdr:rowOff>361950</xdr:rowOff>
        </xdr:from>
        <xdr:to>
          <xdr:col>24</xdr:col>
          <xdr:colOff>114300</xdr:colOff>
          <xdr:row>34</xdr:row>
          <xdr:rowOff>47625</xdr:rowOff>
        </xdr:to>
        <xdr:sp macro="" textlink="">
          <xdr:nvSpPr>
            <xdr:cNvPr id="12929" name="Check Box 2689" hidden="1">
              <a:extLst>
                <a:ext uri="{63B3BB69-23CF-44E3-9099-C40C66FF867C}">
                  <a14:compatExt spid="_x0000_s12929"/>
                </a:ext>
                <a:ext uri="{FF2B5EF4-FFF2-40B4-BE49-F238E27FC236}">
                  <a16:creationId xmlns:a16="http://schemas.microsoft.com/office/drawing/2014/main" id="{00000000-0008-0000-0700-00008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44</xdr:row>
          <xdr:rowOff>0</xdr:rowOff>
        </xdr:from>
        <xdr:to>
          <xdr:col>11</xdr:col>
          <xdr:colOff>85725</xdr:colOff>
          <xdr:row>45</xdr:row>
          <xdr:rowOff>47625</xdr:rowOff>
        </xdr:to>
        <xdr:sp macro="" textlink="">
          <xdr:nvSpPr>
            <xdr:cNvPr id="13184" name="Check Box 2944" hidden="1">
              <a:extLst>
                <a:ext uri="{63B3BB69-23CF-44E3-9099-C40C66FF867C}">
                  <a14:compatExt spid="_x0000_s13184"/>
                </a:ext>
                <a:ext uri="{FF2B5EF4-FFF2-40B4-BE49-F238E27FC236}">
                  <a16:creationId xmlns:a16="http://schemas.microsoft.com/office/drawing/2014/main" id="{00000000-0008-0000-0700-00008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44</xdr:row>
          <xdr:rowOff>361950</xdr:rowOff>
        </xdr:from>
        <xdr:to>
          <xdr:col>11</xdr:col>
          <xdr:colOff>114300</xdr:colOff>
          <xdr:row>46</xdr:row>
          <xdr:rowOff>47625</xdr:rowOff>
        </xdr:to>
        <xdr:sp macro="" textlink="">
          <xdr:nvSpPr>
            <xdr:cNvPr id="13185" name="Check Box 2945" hidden="1">
              <a:extLst>
                <a:ext uri="{63B3BB69-23CF-44E3-9099-C40C66FF867C}">
                  <a14:compatExt spid="_x0000_s13185"/>
                </a:ext>
                <a:ext uri="{FF2B5EF4-FFF2-40B4-BE49-F238E27FC236}">
                  <a16:creationId xmlns:a16="http://schemas.microsoft.com/office/drawing/2014/main" id="{00000000-0008-0000-0700-00008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45</xdr:row>
          <xdr:rowOff>361950</xdr:rowOff>
        </xdr:from>
        <xdr:to>
          <xdr:col>11</xdr:col>
          <xdr:colOff>85725</xdr:colOff>
          <xdr:row>47</xdr:row>
          <xdr:rowOff>47625</xdr:rowOff>
        </xdr:to>
        <xdr:sp macro="" textlink="">
          <xdr:nvSpPr>
            <xdr:cNvPr id="13186" name="Check Box 2946" hidden="1">
              <a:extLst>
                <a:ext uri="{63B3BB69-23CF-44E3-9099-C40C66FF867C}">
                  <a14:compatExt spid="_x0000_s13186"/>
                </a:ext>
                <a:ext uri="{FF2B5EF4-FFF2-40B4-BE49-F238E27FC236}">
                  <a16:creationId xmlns:a16="http://schemas.microsoft.com/office/drawing/2014/main" id="{00000000-0008-0000-0700-00008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361950</xdr:rowOff>
        </xdr:from>
        <xdr:to>
          <xdr:col>11</xdr:col>
          <xdr:colOff>85725</xdr:colOff>
          <xdr:row>48</xdr:row>
          <xdr:rowOff>47625</xdr:rowOff>
        </xdr:to>
        <xdr:sp macro="" textlink="">
          <xdr:nvSpPr>
            <xdr:cNvPr id="13187" name="Check Box 2947" hidden="1">
              <a:extLst>
                <a:ext uri="{63B3BB69-23CF-44E3-9099-C40C66FF867C}">
                  <a14:compatExt spid="_x0000_s13187"/>
                </a:ext>
                <a:ext uri="{FF2B5EF4-FFF2-40B4-BE49-F238E27FC236}">
                  <a16:creationId xmlns:a16="http://schemas.microsoft.com/office/drawing/2014/main" id="{00000000-0008-0000-0700-00008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47</xdr:row>
          <xdr:rowOff>361950</xdr:rowOff>
        </xdr:from>
        <xdr:to>
          <xdr:col>11</xdr:col>
          <xdr:colOff>85725</xdr:colOff>
          <xdr:row>49</xdr:row>
          <xdr:rowOff>47625</xdr:rowOff>
        </xdr:to>
        <xdr:sp macro="" textlink="">
          <xdr:nvSpPr>
            <xdr:cNvPr id="13188" name="Check Box 2948" hidden="1">
              <a:extLst>
                <a:ext uri="{63B3BB69-23CF-44E3-9099-C40C66FF867C}">
                  <a14:compatExt spid="_x0000_s13188"/>
                </a:ext>
                <a:ext uri="{FF2B5EF4-FFF2-40B4-BE49-F238E27FC236}">
                  <a16:creationId xmlns:a16="http://schemas.microsoft.com/office/drawing/2014/main" id="{00000000-0008-0000-0700-00008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48</xdr:row>
          <xdr:rowOff>361950</xdr:rowOff>
        </xdr:from>
        <xdr:to>
          <xdr:col>11</xdr:col>
          <xdr:colOff>85725</xdr:colOff>
          <xdr:row>50</xdr:row>
          <xdr:rowOff>47625</xdr:rowOff>
        </xdr:to>
        <xdr:sp macro="" textlink="">
          <xdr:nvSpPr>
            <xdr:cNvPr id="13189" name="Check Box 2949" hidden="1">
              <a:extLst>
                <a:ext uri="{63B3BB69-23CF-44E3-9099-C40C66FF867C}">
                  <a14:compatExt spid="_x0000_s13189"/>
                </a:ext>
                <a:ext uri="{FF2B5EF4-FFF2-40B4-BE49-F238E27FC236}">
                  <a16:creationId xmlns:a16="http://schemas.microsoft.com/office/drawing/2014/main" id="{00000000-0008-0000-0700-00008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361950</xdr:rowOff>
        </xdr:from>
        <xdr:to>
          <xdr:col>11</xdr:col>
          <xdr:colOff>85725</xdr:colOff>
          <xdr:row>51</xdr:row>
          <xdr:rowOff>47625</xdr:rowOff>
        </xdr:to>
        <xdr:sp macro="" textlink="">
          <xdr:nvSpPr>
            <xdr:cNvPr id="13190" name="Check Box 2950" hidden="1">
              <a:extLst>
                <a:ext uri="{63B3BB69-23CF-44E3-9099-C40C66FF867C}">
                  <a14:compatExt spid="_x0000_s13190"/>
                </a:ext>
                <a:ext uri="{FF2B5EF4-FFF2-40B4-BE49-F238E27FC236}">
                  <a16:creationId xmlns:a16="http://schemas.microsoft.com/office/drawing/2014/main" id="{00000000-0008-0000-0700-00008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50</xdr:row>
          <xdr:rowOff>361950</xdr:rowOff>
        </xdr:from>
        <xdr:to>
          <xdr:col>11</xdr:col>
          <xdr:colOff>85725</xdr:colOff>
          <xdr:row>52</xdr:row>
          <xdr:rowOff>47625</xdr:rowOff>
        </xdr:to>
        <xdr:sp macro="" textlink="">
          <xdr:nvSpPr>
            <xdr:cNvPr id="13191" name="Check Box 2951" hidden="1">
              <a:extLst>
                <a:ext uri="{63B3BB69-23CF-44E3-9099-C40C66FF867C}">
                  <a14:compatExt spid="_x0000_s13191"/>
                </a:ext>
                <a:ext uri="{FF2B5EF4-FFF2-40B4-BE49-F238E27FC236}">
                  <a16:creationId xmlns:a16="http://schemas.microsoft.com/office/drawing/2014/main" id="{00000000-0008-0000-0700-00008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361950</xdr:rowOff>
        </xdr:from>
        <xdr:to>
          <xdr:col>11</xdr:col>
          <xdr:colOff>85725</xdr:colOff>
          <xdr:row>53</xdr:row>
          <xdr:rowOff>47625</xdr:rowOff>
        </xdr:to>
        <xdr:sp macro="" textlink="">
          <xdr:nvSpPr>
            <xdr:cNvPr id="13192" name="Check Box 2952" hidden="1">
              <a:extLst>
                <a:ext uri="{63B3BB69-23CF-44E3-9099-C40C66FF867C}">
                  <a14:compatExt spid="_x0000_s13192"/>
                </a:ext>
                <a:ext uri="{FF2B5EF4-FFF2-40B4-BE49-F238E27FC236}">
                  <a16:creationId xmlns:a16="http://schemas.microsoft.com/office/drawing/2014/main" id="{00000000-0008-0000-0700-00008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361950</xdr:rowOff>
        </xdr:from>
        <xdr:to>
          <xdr:col>11</xdr:col>
          <xdr:colOff>85725</xdr:colOff>
          <xdr:row>54</xdr:row>
          <xdr:rowOff>47625</xdr:rowOff>
        </xdr:to>
        <xdr:sp macro="" textlink="">
          <xdr:nvSpPr>
            <xdr:cNvPr id="13193" name="Check Box 2953" hidden="1">
              <a:extLst>
                <a:ext uri="{63B3BB69-23CF-44E3-9099-C40C66FF867C}">
                  <a14:compatExt spid="_x0000_s13193"/>
                </a:ext>
                <a:ext uri="{FF2B5EF4-FFF2-40B4-BE49-F238E27FC236}">
                  <a16:creationId xmlns:a16="http://schemas.microsoft.com/office/drawing/2014/main" id="{00000000-0008-0000-0700-00008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361950</xdr:rowOff>
        </xdr:from>
        <xdr:to>
          <xdr:col>11</xdr:col>
          <xdr:colOff>85725</xdr:colOff>
          <xdr:row>55</xdr:row>
          <xdr:rowOff>47625</xdr:rowOff>
        </xdr:to>
        <xdr:sp macro="" textlink="">
          <xdr:nvSpPr>
            <xdr:cNvPr id="13194" name="Check Box 2954" hidden="1">
              <a:extLst>
                <a:ext uri="{63B3BB69-23CF-44E3-9099-C40C66FF867C}">
                  <a14:compatExt spid="_x0000_s13194"/>
                </a:ext>
                <a:ext uri="{FF2B5EF4-FFF2-40B4-BE49-F238E27FC236}">
                  <a16:creationId xmlns:a16="http://schemas.microsoft.com/office/drawing/2014/main" id="{00000000-0008-0000-0700-00008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54</xdr:row>
          <xdr:rowOff>361950</xdr:rowOff>
        </xdr:from>
        <xdr:to>
          <xdr:col>11</xdr:col>
          <xdr:colOff>85725</xdr:colOff>
          <xdr:row>56</xdr:row>
          <xdr:rowOff>47625</xdr:rowOff>
        </xdr:to>
        <xdr:sp macro="" textlink="">
          <xdr:nvSpPr>
            <xdr:cNvPr id="13195" name="Check Box 2955" hidden="1">
              <a:extLst>
                <a:ext uri="{63B3BB69-23CF-44E3-9099-C40C66FF867C}">
                  <a14:compatExt spid="_x0000_s13195"/>
                </a:ext>
                <a:ext uri="{FF2B5EF4-FFF2-40B4-BE49-F238E27FC236}">
                  <a16:creationId xmlns:a16="http://schemas.microsoft.com/office/drawing/2014/main" id="{00000000-0008-0000-0700-00008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55</xdr:row>
          <xdr:rowOff>361950</xdr:rowOff>
        </xdr:from>
        <xdr:to>
          <xdr:col>11</xdr:col>
          <xdr:colOff>85725</xdr:colOff>
          <xdr:row>57</xdr:row>
          <xdr:rowOff>47625</xdr:rowOff>
        </xdr:to>
        <xdr:sp macro="" textlink="">
          <xdr:nvSpPr>
            <xdr:cNvPr id="13196" name="Check Box 2956" hidden="1">
              <a:extLst>
                <a:ext uri="{63B3BB69-23CF-44E3-9099-C40C66FF867C}">
                  <a14:compatExt spid="_x0000_s13196"/>
                </a:ext>
                <a:ext uri="{FF2B5EF4-FFF2-40B4-BE49-F238E27FC236}">
                  <a16:creationId xmlns:a16="http://schemas.microsoft.com/office/drawing/2014/main" id="{00000000-0008-0000-0700-00008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361950</xdr:rowOff>
        </xdr:from>
        <xdr:to>
          <xdr:col>11</xdr:col>
          <xdr:colOff>85725</xdr:colOff>
          <xdr:row>58</xdr:row>
          <xdr:rowOff>47625</xdr:rowOff>
        </xdr:to>
        <xdr:sp macro="" textlink="">
          <xdr:nvSpPr>
            <xdr:cNvPr id="13197" name="Check Box 2957" hidden="1">
              <a:extLst>
                <a:ext uri="{63B3BB69-23CF-44E3-9099-C40C66FF867C}">
                  <a14:compatExt spid="_x0000_s13197"/>
                </a:ext>
                <a:ext uri="{FF2B5EF4-FFF2-40B4-BE49-F238E27FC236}">
                  <a16:creationId xmlns:a16="http://schemas.microsoft.com/office/drawing/2014/main" id="{00000000-0008-0000-0700-00008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361950</xdr:rowOff>
        </xdr:from>
        <xdr:to>
          <xdr:col>11</xdr:col>
          <xdr:colOff>85725</xdr:colOff>
          <xdr:row>59</xdr:row>
          <xdr:rowOff>47625</xdr:rowOff>
        </xdr:to>
        <xdr:sp macro="" textlink="">
          <xdr:nvSpPr>
            <xdr:cNvPr id="13198" name="Check Box 2958" hidden="1">
              <a:extLst>
                <a:ext uri="{63B3BB69-23CF-44E3-9099-C40C66FF867C}">
                  <a14:compatExt spid="_x0000_s13198"/>
                </a:ext>
                <a:ext uri="{FF2B5EF4-FFF2-40B4-BE49-F238E27FC236}">
                  <a16:creationId xmlns:a16="http://schemas.microsoft.com/office/drawing/2014/main" id="{00000000-0008-0000-0700-00008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361950</xdr:rowOff>
        </xdr:from>
        <xdr:to>
          <xdr:col>11</xdr:col>
          <xdr:colOff>85725</xdr:colOff>
          <xdr:row>60</xdr:row>
          <xdr:rowOff>47625</xdr:rowOff>
        </xdr:to>
        <xdr:sp macro="" textlink="">
          <xdr:nvSpPr>
            <xdr:cNvPr id="13199" name="Check Box 2959" hidden="1">
              <a:extLst>
                <a:ext uri="{63B3BB69-23CF-44E3-9099-C40C66FF867C}">
                  <a14:compatExt spid="_x0000_s13199"/>
                </a:ext>
                <a:ext uri="{FF2B5EF4-FFF2-40B4-BE49-F238E27FC236}">
                  <a16:creationId xmlns:a16="http://schemas.microsoft.com/office/drawing/2014/main" id="{00000000-0008-0000-0700-00008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59</xdr:row>
          <xdr:rowOff>361950</xdr:rowOff>
        </xdr:from>
        <xdr:to>
          <xdr:col>11</xdr:col>
          <xdr:colOff>85725</xdr:colOff>
          <xdr:row>61</xdr:row>
          <xdr:rowOff>47625</xdr:rowOff>
        </xdr:to>
        <xdr:sp macro="" textlink="">
          <xdr:nvSpPr>
            <xdr:cNvPr id="13200" name="Check Box 2960" hidden="1">
              <a:extLst>
                <a:ext uri="{63B3BB69-23CF-44E3-9099-C40C66FF867C}">
                  <a14:compatExt spid="_x0000_s13200"/>
                </a:ext>
                <a:ext uri="{FF2B5EF4-FFF2-40B4-BE49-F238E27FC236}">
                  <a16:creationId xmlns:a16="http://schemas.microsoft.com/office/drawing/2014/main" id="{00000000-0008-0000-0700-00009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60</xdr:row>
          <xdr:rowOff>361950</xdr:rowOff>
        </xdr:from>
        <xdr:to>
          <xdr:col>11</xdr:col>
          <xdr:colOff>85725</xdr:colOff>
          <xdr:row>62</xdr:row>
          <xdr:rowOff>47625</xdr:rowOff>
        </xdr:to>
        <xdr:sp macro="" textlink="">
          <xdr:nvSpPr>
            <xdr:cNvPr id="13201" name="Check Box 2961" hidden="1">
              <a:extLst>
                <a:ext uri="{63B3BB69-23CF-44E3-9099-C40C66FF867C}">
                  <a14:compatExt spid="_x0000_s13201"/>
                </a:ext>
                <a:ext uri="{FF2B5EF4-FFF2-40B4-BE49-F238E27FC236}">
                  <a16:creationId xmlns:a16="http://schemas.microsoft.com/office/drawing/2014/main" id="{00000000-0008-0000-0700-00009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61</xdr:row>
          <xdr:rowOff>361950</xdr:rowOff>
        </xdr:from>
        <xdr:to>
          <xdr:col>11</xdr:col>
          <xdr:colOff>85725</xdr:colOff>
          <xdr:row>63</xdr:row>
          <xdr:rowOff>47625</xdr:rowOff>
        </xdr:to>
        <xdr:sp macro="" textlink="">
          <xdr:nvSpPr>
            <xdr:cNvPr id="13202" name="Check Box 2962" hidden="1">
              <a:extLst>
                <a:ext uri="{63B3BB69-23CF-44E3-9099-C40C66FF867C}">
                  <a14:compatExt spid="_x0000_s13202"/>
                </a:ext>
                <a:ext uri="{FF2B5EF4-FFF2-40B4-BE49-F238E27FC236}">
                  <a16:creationId xmlns:a16="http://schemas.microsoft.com/office/drawing/2014/main" id="{00000000-0008-0000-0700-00009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62</xdr:row>
          <xdr:rowOff>361950</xdr:rowOff>
        </xdr:from>
        <xdr:to>
          <xdr:col>11</xdr:col>
          <xdr:colOff>85725</xdr:colOff>
          <xdr:row>64</xdr:row>
          <xdr:rowOff>47625</xdr:rowOff>
        </xdr:to>
        <xdr:sp macro="" textlink="">
          <xdr:nvSpPr>
            <xdr:cNvPr id="13203" name="Check Box 2963" hidden="1">
              <a:extLst>
                <a:ext uri="{63B3BB69-23CF-44E3-9099-C40C66FF867C}">
                  <a14:compatExt spid="_x0000_s13203"/>
                </a:ext>
                <a:ext uri="{FF2B5EF4-FFF2-40B4-BE49-F238E27FC236}">
                  <a16:creationId xmlns:a16="http://schemas.microsoft.com/office/drawing/2014/main" id="{00000000-0008-0000-0700-00009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63</xdr:row>
          <xdr:rowOff>361950</xdr:rowOff>
        </xdr:from>
        <xdr:to>
          <xdr:col>11</xdr:col>
          <xdr:colOff>85725</xdr:colOff>
          <xdr:row>65</xdr:row>
          <xdr:rowOff>47625</xdr:rowOff>
        </xdr:to>
        <xdr:sp macro="" textlink="">
          <xdr:nvSpPr>
            <xdr:cNvPr id="13204" name="Check Box 2964" hidden="1">
              <a:extLst>
                <a:ext uri="{63B3BB69-23CF-44E3-9099-C40C66FF867C}">
                  <a14:compatExt spid="_x0000_s13204"/>
                </a:ext>
                <a:ext uri="{FF2B5EF4-FFF2-40B4-BE49-F238E27FC236}">
                  <a16:creationId xmlns:a16="http://schemas.microsoft.com/office/drawing/2014/main" id="{00000000-0008-0000-0700-00009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64</xdr:row>
          <xdr:rowOff>361950</xdr:rowOff>
        </xdr:from>
        <xdr:to>
          <xdr:col>11</xdr:col>
          <xdr:colOff>85725</xdr:colOff>
          <xdr:row>66</xdr:row>
          <xdr:rowOff>47625</xdr:rowOff>
        </xdr:to>
        <xdr:sp macro="" textlink="">
          <xdr:nvSpPr>
            <xdr:cNvPr id="13205" name="Check Box 2965" hidden="1">
              <a:extLst>
                <a:ext uri="{63B3BB69-23CF-44E3-9099-C40C66FF867C}">
                  <a14:compatExt spid="_x0000_s13205"/>
                </a:ext>
                <a:ext uri="{FF2B5EF4-FFF2-40B4-BE49-F238E27FC236}">
                  <a16:creationId xmlns:a16="http://schemas.microsoft.com/office/drawing/2014/main" id="{00000000-0008-0000-0700-00009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65</xdr:row>
          <xdr:rowOff>361950</xdr:rowOff>
        </xdr:from>
        <xdr:to>
          <xdr:col>11</xdr:col>
          <xdr:colOff>85725</xdr:colOff>
          <xdr:row>67</xdr:row>
          <xdr:rowOff>47625</xdr:rowOff>
        </xdr:to>
        <xdr:sp macro="" textlink="">
          <xdr:nvSpPr>
            <xdr:cNvPr id="13206" name="Check Box 2966" hidden="1">
              <a:extLst>
                <a:ext uri="{63B3BB69-23CF-44E3-9099-C40C66FF867C}">
                  <a14:compatExt spid="_x0000_s13206"/>
                </a:ext>
                <a:ext uri="{FF2B5EF4-FFF2-40B4-BE49-F238E27FC236}">
                  <a16:creationId xmlns:a16="http://schemas.microsoft.com/office/drawing/2014/main" id="{00000000-0008-0000-0700-00009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66</xdr:row>
          <xdr:rowOff>361950</xdr:rowOff>
        </xdr:from>
        <xdr:to>
          <xdr:col>11</xdr:col>
          <xdr:colOff>85725</xdr:colOff>
          <xdr:row>68</xdr:row>
          <xdr:rowOff>47625</xdr:rowOff>
        </xdr:to>
        <xdr:sp macro="" textlink="">
          <xdr:nvSpPr>
            <xdr:cNvPr id="13207" name="Check Box 2967" hidden="1">
              <a:extLst>
                <a:ext uri="{63B3BB69-23CF-44E3-9099-C40C66FF867C}">
                  <a14:compatExt spid="_x0000_s13207"/>
                </a:ext>
                <a:ext uri="{FF2B5EF4-FFF2-40B4-BE49-F238E27FC236}">
                  <a16:creationId xmlns:a16="http://schemas.microsoft.com/office/drawing/2014/main" id="{00000000-0008-0000-0700-00009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44</xdr:row>
          <xdr:rowOff>0</xdr:rowOff>
        </xdr:from>
        <xdr:to>
          <xdr:col>12</xdr:col>
          <xdr:colOff>85725</xdr:colOff>
          <xdr:row>45</xdr:row>
          <xdr:rowOff>47625</xdr:rowOff>
        </xdr:to>
        <xdr:sp macro="" textlink="">
          <xdr:nvSpPr>
            <xdr:cNvPr id="13208" name="Check Box 2968" hidden="1">
              <a:extLst>
                <a:ext uri="{63B3BB69-23CF-44E3-9099-C40C66FF867C}">
                  <a14:compatExt spid="_x0000_s13208"/>
                </a:ext>
                <a:ext uri="{FF2B5EF4-FFF2-40B4-BE49-F238E27FC236}">
                  <a16:creationId xmlns:a16="http://schemas.microsoft.com/office/drawing/2014/main" id="{00000000-0008-0000-0700-00009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44</xdr:row>
          <xdr:rowOff>361950</xdr:rowOff>
        </xdr:from>
        <xdr:to>
          <xdr:col>12</xdr:col>
          <xdr:colOff>114300</xdr:colOff>
          <xdr:row>46</xdr:row>
          <xdr:rowOff>47625</xdr:rowOff>
        </xdr:to>
        <xdr:sp macro="" textlink="">
          <xdr:nvSpPr>
            <xdr:cNvPr id="13209" name="Check Box 2969" hidden="1">
              <a:extLst>
                <a:ext uri="{63B3BB69-23CF-44E3-9099-C40C66FF867C}">
                  <a14:compatExt spid="_x0000_s13209"/>
                </a:ext>
                <a:ext uri="{FF2B5EF4-FFF2-40B4-BE49-F238E27FC236}">
                  <a16:creationId xmlns:a16="http://schemas.microsoft.com/office/drawing/2014/main" id="{00000000-0008-0000-0700-00009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361950</xdr:rowOff>
        </xdr:from>
        <xdr:to>
          <xdr:col>12</xdr:col>
          <xdr:colOff>85725</xdr:colOff>
          <xdr:row>47</xdr:row>
          <xdr:rowOff>47625</xdr:rowOff>
        </xdr:to>
        <xdr:sp macro="" textlink="">
          <xdr:nvSpPr>
            <xdr:cNvPr id="13210" name="Check Box 2970" hidden="1">
              <a:extLst>
                <a:ext uri="{63B3BB69-23CF-44E3-9099-C40C66FF867C}">
                  <a14:compatExt spid="_x0000_s13210"/>
                </a:ext>
                <a:ext uri="{FF2B5EF4-FFF2-40B4-BE49-F238E27FC236}">
                  <a16:creationId xmlns:a16="http://schemas.microsoft.com/office/drawing/2014/main" id="{00000000-0008-0000-0700-00009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46</xdr:row>
          <xdr:rowOff>361950</xdr:rowOff>
        </xdr:from>
        <xdr:to>
          <xdr:col>12</xdr:col>
          <xdr:colOff>85725</xdr:colOff>
          <xdr:row>48</xdr:row>
          <xdr:rowOff>47625</xdr:rowOff>
        </xdr:to>
        <xdr:sp macro="" textlink="">
          <xdr:nvSpPr>
            <xdr:cNvPr id="13211" name="Check Box 2971" hidden="1">
              <a:extLst>
                <a:ext uri="{63B3BB69-23CF-44E3-9099-C40C66FF867C}">
                  <a14:compatExt spid="_x0000_s13211"/>
                </a:ext>
                <a:ext uri="{FF2B5EF4-FFF2-40B4-BE49-F238E27FC236}">
                  <a16:creationId xmlns:a16="http://schemas.microsoft.com/office/drawing/2014/main" id="{00000000-0008-0000-0700-00009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47</xdr:row>
          <xdr:rowOff>361950</xdr:rowOff>
        </xdr:from>
        <xdr:to>
          <xdr:col>12</xdr:col>
          <xdr:colOff>85725</xdr:colOff>
          <xdr:row>49</xdr:row>
          <xdr:rowOff>47625</xdr:rowOff>
        </xdr:to>
        <xdr:sp macro="" textlink="">
          <xdr:nvSpPr>
            <xdr:cNvPr id="13212" name="Check Box 2972" hidden="1">
              <a:extLst>
                <a:ext uri="{63B3BB69-23CF-44E3-9099-C40C66FF867C}">
                  <a14:compatExt spid="_x0000_s13212"/>
                </a:ext>
                <a:ext uri="{FF2B5EF4-FFF2-40B4-BE49-F238E27FC236}">
                  <a16:creationId xmlns:a16="http://schemas.microsoft.com/office/drawing/2014/main" id="{00000000-0008-0000-0700-00009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48</xdr:row>
          <xdr:rowOff>361950</xdr:rowOff>
        </xdr:from>
        <xdr:to>
          <xdr:col>12</xdr:col>
          <xdr:colOff>85725</xdr:colOff>
          <xdr:row>50</xdr:row>
          <xdr:rowOff>47625</xdr:rowOff>
        </xdr:to>
        <xdr:sp macro="" textlink="">
          <xdr:nvSpPr>
            <xdr:cNvPr id="13213" name="Check Box 2973" hidden="1">
              <a:extLst>
                <a:ext uri="{63B3BB69-23CF-44E3-9099-C40C66FF867C}">
                  <a14:compatExt spid="_x0000_s13213"/>
                </a:ext>
                <a:ext uri="{FF2B5EF4-FFF2-40B4-BE49-F238E27FC236}">
                  <a16:creationId xmlns:a16="http://schemas.microsoft.com/office/drawing/2014/main" id="{00000000-0008-0000-0700-00009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49</xdr:row>
          <xdr:rowOff>361950</xdr:rowOff>
        </xdr:from>
        <xdr:to>
          <xdr:col>12</xdr:col>
          <xdr:colOff>85725</xdr:colOff>
          <xdr:row>51</xdr:row>
          <xdr:rowOff>47625</xdr:rowOff>
        </xdr:to>
        <xdr:sp macro="" textlink="">
          <xdr:nvSpPr>
            <xdr:cNvPr id="13214" name="Check Box 2974" hidden="1">
              <a:extLst>
                <a:ext uri="{63B3BB69-23CF-44E3-9099-C40C66FF867C}">
                  <a14:compatExt spid="_x0000_s13214"/>
                </a:ext>
                <a:ext uri="{FF2B5EF4-FFF2-40B4-BE49-F238E27FC236}">
                  <a16:creationId xmlns:a16="http://schemas.microsoft.com/office/drawing/2014/main" id="{00000000-0008-0000-0700-00009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50</xdr:row>
          <xdr:rowOff>361950</xdr:rowOff>
        </xdr:from>
        <xdr:to>
          <xdr:col>12</xdr:col>
          <xdr:colOff>85725</xdr:colOff>
          <xdr:row>52</xdr:row>
          <xdr:rowOff>47625</xdr:rowOff>
        </xdr:to>
        <xdr:sp macro="" textlink="">
          <xdr:nvSpPr>
            <xdr:cNvPr id="13215" name="Check Box 2975" hidden="1">
              <a:extLst>
                <a:ext uri="{63B3BB69-23CF-44E3-9099-C40C66FF867C}">
                  <a14:compatExt spid="_x0000_s13215"/>
                </a:ext>
                <a:ext uri="{FF2B5EF4-FFF2-40B4-BE49-F238E27FC236}">
                  <a16:creationId xmlns:a16="http://schemas.microsoft.com/office/drawing/2014/main" id="{00000000-0008-0000-0700-00009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51</xdr:row>
          <xdr:rowOff>361950</xdr:rowOff>
        </xdr:from>
        <xdr:to>
          <xdr:col>12</xdr:col>
          <xdr:colOff>85725</xdr:colOff>
          <xdr:row>53</xdr:row>
          <xdr:rowOff>47625</xdr:rowOff>
        </xdr:to>
        <xdr:sp macro="" textlink="">
          <xdr:nvSpPr>
            <xdr:cNvPr id="13216" name="Check Box 2976" hidden="1">
              <a:extLst>
                <a:ext uri="{63B3BB69-23CF-44E3-9099-C40C66FF867C}">
                  <a14:compatExt spid="_x0000_s13216"/>
                </a:ext>
                <a:ext uri="{FF2B5EF4-FFF2-40B4-BE49-F238E27FC236}">
                  <a16:creationId xmlns:a16="http://schemas.microsoft.com/office/drawing/2014/main" id="{00000000-0008-0000-0700-0000A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xdr:row>
          <xdr:rowOff>361950</xdr:rowOff>
        </xdr:from>
        <xdr:to>
          <xdr:col>12</xdr:col>
          <xdr:colOff>85725</xdr:colOff>
          <xdr:row>54</xdr:row>
          <xdr:rowOff>47625</xdr:rowOff>
        </xdr:to>
        <xdr:sp macro="" textlink="">
          <xdr:nvSpPr>
            <xdr:cNvPr id="13217" name="Check Box 2977" hidden="1">
              <a:extLst>
                <a:ext uri="{63B3BB69-23CF-44E3-9099-C40C66FF867C}">
                  <a14:compatExt spid="_x0000_s13217"/>
                </a:ext>
                <a:ext uri="{FF2B5EF4-FFF2-40B4-BE49-F238E27FC236}">
                  <a16:creationId xmlns:a16="http://schemas.microsoft.com/office/drawing/2014/main" id="{00000000-0008-0000-0700-0000A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53</xdr:row>
          <xdr:rowOff>361950</xdr:rowOff>
        </xdr:from>
        <xdr:to>
          <xdr:col>12</xdr:col>
          <xdr:colOff>85725</xdr:colOff>
          <xdr:row>55</xdr:row>
          <xdr:rowOff>47625</xdr:rowOff>
        </xdr:to>
        <xdr:sp macro="" textlink="">
          <xdr:nvSpPr>
            <xdr:cNvPr id="13218" name="Check Box 2978" hidden="1">
              <a:extLst>
                <a:ext uri="{63B3BB69-23CF-44E3-9099-C40C66FF867C}">
                  <a14:compatExt spid="_x0000_s13218"/>
                </a:ext>
                <a:ext uri="{FF2B5EF4-FFF2-40B4-BE49-F238E27FC236}">
                  <a16:creationId xmlns:a16="http://schemas.microsoft.com/office/drawing/2014/main" id="{00000000-0008-0000-0700-0000A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54</xdr:row>
          <xdr:rowOff>361950</xdr:rowOff>
        </xdr:from>
        <xdr:to>
          <xdr:col>12</xdr:col>
          <xdr:colOff>85725</xdr:colOff>
          <xdr:row>56</xdr:row>
          <xdr:rowOff>47625</xdr:rowOff>
        </xdr:to>
        <xdr:sp macro="" textlink="">
          <xdr:nvSpPr>
            <xdr:cNvPr id="13219" name="Check Box 2979" hidden="1">
              <a:extLst>
                <a:ext uri="{63B3BB69-23CF-44E3-9099-C40C66FF867C}">
                  <a14:compatExt spid="_x0000_s13219"/>
                </a:ext>
                <a:ext uri="{FF2B5EF4-FFF2-40B4-BE49-F238E27FC236}">
                  <a16:creationId xmlns:a16="http://schemas.microsoft.com/office/drawing/2014/main" id="{00000000-0008-0000-0700-0000A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55</xdr:row>
          <xdr:rowOff>361950</xdr:rowOff>
        </xdr:from>
        <xdr:to>
          <xdr:col>12</xdr:col>
          <xdr:colOff>85725</xdr:colOff>
          <xdr:row>57</xdr:row>
          <xdr:rowOff>47625</xdr:rowOff>
        </xdr:to>
        <xdr:sp macro="" textlink="">
          <xdr:nvSpPr>
            <xdr:cNvPr id="13220" name="Check Box 2980" hidden="1">
              <a:extLst>
                <a:ext uri="{63B3BB69-23CF-44E3-9099-C40C66FF867C}">
                  <a14:compatExt spid="_x0000_s13220"/>
                </a:ext>
                <a:ext uri="{FF2B5EF4-FFF2-40B4-BE49-F238E27FC236}">
                  <a16:creationId xmlns:a16="http://schemas.microsoft.com/office/drawing/2014/main" id="{00000000-0008-0000-0700-0000A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56</xdr:row>
          <xdr:rowOff>361950</xdr:rowOff>
        </xdr:from>
        <xdr:to>
          <xdr:col>12</xdr:col>
          <xdr:colOff>85725</xdr:colOff>
          <xdr:row>58</xdr:row>
          <xdr:rowOff>47625</xdr:rowOff>
        </xdr:to>
        <xdr:sp macro="" textlink="">
          <xdr:nvSpPr>
            <xdr:cNvPr id="13221" name="Check Box 2981" hidden="1">
              <a:extLst>
                <a:ext uri="{63B3BB69-23CF-44E3-9099-C40C66FF867C}">
                  <a14:compatExt spid="_x0000_s13221"/>
                </a:ext>
                <a:ext uri="{FF2B5EF4-FFF2-40B4-BE49-F238E27FC236}">
                  <a16:creationId xmlns:a16="http://schemas.microsoft.com/office/drawing/2014/main" id="{00000000-0008-0000-0700-0000A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57</xdr:row>
          <xdr:rowOff>361950</xdr:rowOff>
        </xdr:from>
        <xdr:to>
          <xdr:col>12</xdr:col>
          <xdr:colOff>85725</xdr:colOff>
          <xdr:row>59</xdr:row>
          <xdr:rowOff>47625</xdr:rowOff>
        </xdr:to>
        <xdr:sp macro="" textlink="">
          <xdr:nvSpPr>
            <xdr:cNvPr id="13222" name="Check Box 2982" hidden="1">
              <a:extLst>
                <a:ext uri="{63B3BB69-23CF-44E3-9099-C40C66FF867C}">
                  <a14:compatExt spid="_x0000_s13222"/>
                </a:ext>
                <a:ext uri="{FF2B5EF4-FFF2-40B4-BE49-F238E27FC236}">
                  <a16:creationId xmlns:a16="http://schemas.microsoft.com/office/drawing/2014/main" id="{00000000-0008-0000-0700-0000A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58</xdr:row>
          <xdr:rowOff>361950</xdr:rowOff>
        </xdr:from>
        <xdr:to>
          <xdr:col>12</xdr:col>
          <xdr:colOff>85725</xdr:colOff>
          <xdr:row>60</xdr:row>
          <xdr:rowOff>47625</xdr:rowOff>
        </xdr:to>
        <xdr:sp macro="" textlink="">
          <xdr:nvSpPr>
            <xdr:cNvPr id="13223" name="Check Box 2983" hidden="1">
              <a:extLst>
                <a:ext uri="{63B3BB69-23CF-44E3-9099-C40C66FF867C}">
                  <a14:compatExt spid="_x0000_s13223"/>
                </a:ext>
                <a:ext uri="{FF2B5EF4-FFF2-40B4-BE49-F238E27FC236}">
                  <a16:creationId xmlns:a16="http://schemas.microsoft.com/office/drawing/2014/main" id="{00000000-0008-0000-0700-0000A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59</xdr:row>
          <xdr:rowOff>361950</xdr:rowOff>
        </xdr:from>
        <xdr:to>
          <xdr:col>12</xdr:col>
          <xdr:colOff>85725</xdr:colOff>
          <xdr:row>61</xdr:row>
          <xdr:rowOff>47625</xdr:rowOff>
        </xdr:to>
        <xdr:sp macro="" textlink="">
          <xdr:nvSpPr>
            <xdr:cNvPr id="13224" name="Check Box 2984" hidden="1">
              <a:extLst>
                <a:ext uri="{63B3BB69-23CF-44E3-9099-C40C66FF867C}">
                  <a14:compatExt spid="_x0000_s13224"/>
                </a:ext>
                <a:ext uri="{FF2B5EF4-FFF2-40B4-BE49-F238E27FC236}">
                  <a16:creationId xmlns:a16="http://schemas.microsoft.com/office/drawing/2014/main" id="{00000000-0008-0000-0700-0000A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60</xdr:row>
          <xdr:rowOff>361950</xdr:rowOff>
        </xdr:from>
        <xdr:to>
          <xdr:col>12</xdr:col>
          <xdr:colOff>85725</xdr:colOff>
          <xdr:row>62</xdr:row>
          <xdr:rowOff>47625</xdr:rowOff>
        </xdr:to>
        <xdr:sp macro="" textlink="">
          <xdr:nvSpPr>
            <xdr:cNvPr id="13225" name="Check Box 2985" hidden="1">
              <a:extLst>
                <a:ext uri="{63B3BB69-23CF-44E3-9099-C40C66FF867C}">
                  <a14:compatExt spid="_x0000_s13225"/>
                </a:ext>
                <a:ext uri="{FF2B5EF4-FFF2-40B4-BE49-F238E27FC236}">
                  <a16:creationId xmlns:a16="http://schemas.microsoft.com/office/drawing/2014/main" id="{00000000-0008-0000-0700-0000A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61</xdr:row>
          <xdr:rowOff>361950</xdr:rowOff>
        </xdr:from>
        <xdr:to>
          <xdr:col>12</xdr:col>
          <xdr:colOff>85725</xdr:colOff>
          <xdr:row>63</xdr:row>
          <xdr:rowOff>47625</xdr:rowOff>
        </xdr:to>
        <xdr:sp macro="" textlink="">
          <xdr:nvSpPr>
            <xdr:cNvPr id="13226" name="Check Box 2986" hidden="1">
              <a:extLst>
                <a:ext uri="{63B3BB69-23CF-44E3-9099-C40C66FF867C}">
                  <a14:compatExt spid="_x0000_s13226"/>
                </a:ext>
                <a:ext uri="{FF2B5EF4-FFF2-40B4-BE49-F238E27FC236}">
                  <a16:creationId xmlns:a16="http://schemas.microsoft.com/office/drawing/2014/main" id="{00000000-0008-0000-0700-0000A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62</xdr:row>
          <xdr:rowOff>361950</xdr:rowOff>
        </xdr:from>
        <xdr:to>
          <xdr:col>12</xdr:col>
          <xdr:colOff>85725</xdr:colOff>
          <xdr:row>64</xdr:row>
          <xdr:rowOff>47625</xdr:rowOff>
        </xdr:to>
        <xdr:sp macro="" textlink="">
          <xdr:nvSpPr>
            <xdr:cNvPr id="13227" name="Check Box 2987" hidden="1">
              <a:extLst>
                <a:ext uri="{63B3BB69-23CF-44E3-9099-C40C66FF867C}">
                  <a14:compatExt spid="_x0000_s13227"/>
                </a:ext>
                <a:ext uri="{FF2B5EF4-FFF2-40B4-BE49-F238E27FC236}">
                  <a16:creationId xmlns:a16="http://schemas.microsoft.com/office/drawing/2014/main" id="{00000000-0008-0000-0700-0000A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63</xdr:row>
          <xdr:rowOff>361950</xdr:rowOff>
        </xdr:from>
        <xdr:to>
          <xdr:col>12</xdr:col>
          <xdr:colOff>85725</xdr:colOff>
          <xdr:row>65</xdr:row>
          <xdr:rowOff>47625</xdr:rowOff>
        </xdr:to>
        <xdr:sp macro="" textlink="">
          <xdr:nvSpPr>
            <xdr:cNvPr id="13228" name="Check Box 2988" hidden="1">
              <a:extLst>
                <a:ext uri="{63B3BB69-23CF-44E3-9099-C40C66FF867C}">
                  <a14:compatExt spid="_x0000_s13228"/>
                </a:ext>
                <a:ext uri="{FF2B5EF4-FFF2-40B4-BE49-F238E27FC236}">
                  <a16:creationId xmlns:a16="http://schemas.microsoft.com/office/drawing/2014/main" id="{00000000-0008-0000-0700-0000A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64</xdr:row>
          <xdr:rowOff>361950</xdr:rowOff>
        </xdr:from>
        <xdr:to>
          <xdr:col>12</xdr:col>
          <xdr:colOff>85725</xdr:colOff>
          <xdr:row>66</xdr:row>
          <xdr:rowOff>47625</xdr:rowOff>
        </xdr:to>
        <xdr:sp macro="" textlink="">
          <xdr:nvSpPr>
            <xdr:cNvPr id="13229" name="Check Box 2989" hidden="1">
              <a:extLst>
                <a:ext uri="{63B3BB69-23CF-44E3-9099-C40C66FF867C}">
                  <a14:compatExt spid="_x0000_s13229"/>
                </a:ext>
                <a:ext uri="{FF2B5EF4-FFF2-40B4-BE49-F238E27FC236}">
                  <a16:creationId xmlns:a16="http://schemas.microsoft.com/office/drawing/2014/main" id="{00000000-0008-0000-0700-0000A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65</xdr:row>
          <xdr:rowOff>361950</xdr:rowOff>
        </xdr:from>
        <xdr:to>
          <xdr:col>12</xdr:col>
          <xdr:colOff>85725</xdr:colOff>
          <xdr:row>67</xdr:row>
          <xdr:rowOff>47625</xdr:rowOff>
        </xdr:to>
        <xdr:sp macro="" textlink="">
          <xdr:nvSpPr>
            <xdr:cNvPr id="13230" name="Check Box 2990" hidden="1">
              <a:extLst>
                <a:ext uri="{63B3BB69-23CF-44E3-9099-C40C66FF867C}">
                  <a14:compatExt spid="_x0000_s13230"/>
                </a:ext>
                <a:ext uri="{FF2B5EF4-FFF2-40B4-BE49-F238E27FC236}">
                  <a16:creationId xmlns:a16="http://schemas.microsoft.com/office/drawing/2014/main" id="{00000000-0008-0000-0700-0000A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66</xdr:row>
          <xdr:rowOff>361950</xdr:rowOff>
        </xdr:from>
        <xdr:to>
          <xdr:col>12</xdr:col>
          <xdr:colOff>85725</xdr:colOff>
          <xdr:row>68</xdr:row>
          <xdr:rowOff>47625</xdr:rowOff>
        </xdr:to>
        <xdr:sp macro="" textlink="">
          <xdr:nvSpPr>
            <xdr:cNvPr id="13231" name="Check Box 2991" hidden="1">
              <a:extLst>
                <a:ext uri="{63B3BB69-23CF-44E3-9099-C40C66FF867C}">
                  <a14:compatExt spid="_x0000_s13231"/>
                </a:ext>
                <a:ext uri="{FF2B5EF4-FFF2-40B4-BE49-F238E27FC236}">
                  <a16:creationId xmlns:a16="http://schemas.microsoft.com/office/drawing/2014/main" id="{00000000-0008-0000-0700-0000A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44</xdr:row>
          <xdr:rowOff>0</xdr:rowOff>
        </xdr:from>
        <xdr:to>
          <xdr:col>15</xdr:col>
          <xdr:colOff>85725</xdr:colOff>
          <xdr:row>45</xdr:row>
          <xdr:rowOff>47625</xdr:rowOff>
        </xdr:to>
        <xdr:sp macro="" textlink="">
          <xdr:nvSpPr>
            <xdr:cNvPr id="13232" name="Check Box 2992" hidden="1">
              <a:extLst>
                <a:ext uri="{63B3BB69-23CF-44E3-9099-C40C66FF867C}">
                  <a14:compatExt spid="_x0000_s13232"/>
                </a:ext>
                <a:ext uri="{FF2B5EF4-FFF2-40B4-BE49-F238E27FC236}">
                  <a16:creationId xmlns:a16="http://schemas.microsoft.com/office/drawing/2014/main" id="{00000000-0008-0000-0700-0000B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44</xdr:row>
          <xdr:rowOff>361950</xdr:rowOff>
        </xdr:from>
        <xdr:to>
          <xdr:col>15</xdr:col>
          <xdr:colOff>114300</xdr:colOff>
          <xdr:row>46</xdr:row>
          <xdr:rowOff>47625</xdr:rowOff>
        </xdr:to>
        <xdr:sp macro="" textlink="">
          <xdr:nvSpPr>
            <xdr:cNvPr id="13233" name="Check Box 2993" hidden="1">
              <a:extLst>
                <a:ext uri="{63B3BB69-23CF-44E3-9099-C40C66FF867C}">
                  <a14:compatExt spid="_x0000_s13233"/>
                </a:ext>
                <a:ext uri="{FF2B5EF4-FFF2-40B4-BE49-F238E27FC236}">
                  <a16:creationId xmlns:a16="http://schemas.microsoft.com/office/drawing/2014/main" id="{00000000-0008-0000-0700-0000B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361950</xdr:rowOff>
        </xdr:from>
        <xdr:to>
          <xdr:col>15</xdr:col>
          <xdr:colOff>85725</xdr:colOff>
          <xdr:row>47</xdr:row>
          <xdr:rowOff>47625</xdr:rowOff>
        </xdr:to>
        <xdr:sp macro="" textlink="">
          <xdr:nvSpPr>
            <xdr:cNvPr id="13234" name="Check Box 2994" hidden="1">
              <a:extLst>
                <a:ext uri="{63B3BB69-23CF-44E3-9099-C40C66FF867C}">
                  <a14:compatExt spid="_x0000_s13234"/>
                </a:ext>
                <a:ext uri="{FF2B5EF4-FFF2-40B4-BE49-F238E27FC236}">
                  <a16:creationId xmlns:a16="http://schemas.microsoft.com/office/drawing/2014/main" id="{00000000-0008-0000-0700-0000B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361950</xdr:rowOff>
        </xdr:from>
        <xdr:to>
          <xdr:col>15</xdr:col>
          <xdr:colOff>85725</xdr:colOff>
          <xdr:row>48</xdr:row>
          <xdr:rowOff>47625</xdr:rowOff>
        </xdr:to>
        <xdr:sp macro="" textlink="">
          <xdr:nvSpPr>
            <xdr:cNvPr id="13235" name="Check Box 2995" hidden="1">
              <a:extLst>
                <a:ext uri="{63B3BB69-23CF-44E3-9099-C40C66FF867C}">
                  <a14:compatExt spid="_x0000_s13235"/>
                </a:ext>
                <a:ext uri="{FF2B5EF4-FFF2-40B4-BE49-F238E27FC236}">
                  <a16:creationId xmlns:a16="http://schemas.microsoft.com/office/drawing/2014/main" id="{00000000-0008-0000-0700-0000B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47</xdr:row>
          <xdr:rowOff>361950</xdr:rowOff>
        </xdr:from>
        <xdr:to>
          <xdr:col>15</xdr:col>
          <xdr:colOff>85725</xdr:colOff>
          <xdr:row>49</xdr:row>
          <xdr:rowOff>47625</xdr:rowOff>
        </xdr:to>
        <xdr:sp macro="" textlink="">
          <xdr:nvSpPr>
            <xdr:cNvPr id="13236" name="Check Box 2996" hidden="1">
              <a:extLst>
                <a:ext uri="{63B3BB69-23CF-44E3-9099-C40C66FF867C}">
                  <a14:compatExt spid="_x0000_s13236"/>
                </a:ext>
                <a:ext uri="{FF2B5EF4-FFF2-40B4-BE49-F238E27FC236}">
                  <a16:creationId xmlns:a16="http://schemas.microsoft.com/office/drawing/2014/main" id="{00000000-0008-0000-0700-0000B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48</xdr:row>
          <xdr:rowOff>361950</xdr:rowOff>
        </xdr:from>
        <xdr:to>
          <xdr:col>15</xdr:col>
          <xdr:colOff>85725</xdr:colOff>
          <xdr:row>50</xdr:row>
          <xdr:rowOff>47625</xdr:rowOff>
        </xdr:to>
        <xdr:sp macro="" textlink="">
          <xdr:nvSpPr>
            <xdr:cNvPr id="13237" name="Check Box 2997" hidden="1">
              <a:extLst>
                <a:ext uri="{63B3BB69-23CF-44E3-9099-C40C66FF867C}">
                  <a14:compatExt spid="_x0000_s13237"/>
                </a:ext>
                <a:ext uri="{FF2B5EF4-FFF2-40B4-BE49-F238E27FC236}">
                  <a16:creationId xmlns:a16="http://schemas.microsoft.com/office/drawing/2014/main" id="{00000000-0008-0000-0700-0000B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49</xdr:row>
          <xdr:rowOff>361950</xdr:rowOff>
        </xdr:from>
        <xdr:to>
          <xdr:col>15</xdr:col>
          <xdr:colOff>85725</xdr:colOff>
          <xdr:row>51</xdr:row>
          <xdr:rowOff>47625</xdr:rowOff>
        </xdr:to>
        <xdr:sp macro="" textlink="">
          <xdr:nvSpPr>
            <xdr:cNvPr id="13238" name="Check Box 2998" hidden="1">
              <a:extLst>
                <a:ext uri="{63B3BB69-23CF-44E3-9099-C40C66FF867C}">
                  <a14:compatExt spid="_x0000_s13238"/>
                </a:ext>
                <a:ext uri="{FF2B5EF4-FFF2-40B4-BE49-F238E27FC236}">
                  <a16:creationId xmlns:a16="http://schemas.microsoft.com/office/drawing/2014/main" id="{00000000-0008-0000-0700-0000B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50</xdr:row>
          <xdr:rowOff>361950</xdr:rowOff>
        </xdr:from>
        <xdr:to>
          <xdr:col>15</xdr:col>
          <xdr:colOff>85725</xdr:colOff>
          <xdr:row>52</xdr:row>
          <xdr:rowOff>47625</xdr:rowOff>
        </xdr:to>
        <xdr:sp macro="" textlink="">
          <xdr:nvSpPr>
            <xdr:cNvPr id="13239" name="Check Box 2999" hidden="1">
              <a:extLst>
                <a:ext uri="{63B3BB69-23CF-44E3-9099-C40C66FF867C}">
                  <a14:compatExt spid="_x0000_s13239"/>
                </a:ext>
                <a:ext uri="{FF2B5EF4-FFF2-40B4-BE49-F238E27FC236}">
                  <a16:creationId xmlns:a16="http://schemas.microsoft.com/office/drawing/2014/main" id="{00000000-0008-0000-0700-0000B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51</xdr:row>
          <xdr:rowOff>361950</xdr:rowOff>
        </xdr:from>
        <xdr:to>
          <xdr:col>15</xdr:col>
          <xdr:colOff>85725</xdr:colOff>
          <xdr:row>53</xdr:row>
          <xdr:rowOff>47625</xdr:rowOff>
        </xdr:to>
        <xdr:sp macro="" textlink="">
          <xdr:nvSpPr>
            <xdr:cNvPr id="13240" name="Check Box 3000" hidden="1">
              <a:extLst>
                <a:ext uri="{63B3BB69-23CF-44E3-9099-C40C66FF867C}">
                  <a14:compatExt spid="_x0000_s13240"/>
                </a:ext>
                <a:ext uri="{FF2B5EF4-FFF2-40B4-BE49-F238E27FC236}">
                  <a16:creationId xmlns:a16="http://schemas.microsoft.com/office/drawing/2014/main" id="{00000000-0008-0000-0700-0000B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52</xdr:row>
          <xdr:rowOff>361950</xdr:rowOff>
        </xdr:from>
        <xdr:to>
          <xdr:col>15</xdr:col>
          <xdr:colOff>85725</xdr:colOff>
          <xdr:row>54</xdr:row>
          <xdr:rowOff>47625</xdr:rowOff>
        </xdr:to>
        <xdr:sp macro="" textlink="">
          <xdr:nvSpPr>
            <xdr:cNvPr id="13241" name="Check Box 3001" hidden="1">
              <a:extLst>
                <a:ext uri="{63B3BB69-23CF-44E3-9099-C40C66FF867C}">
                  <a14:compatExt spid="_x0000_s13241"/>
                </a:ext>
                <a:ext uri="{FF2B5EF4-FFF2-40B4-BE49-F238E27FC236}">
                  <a16:creationId xmlns:a16="http://schemas.microsoft.com/office/drawing/2014/main" id="{00000000-0008-0000-0700-0000B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53</xdr:row>
          <xdr:rowOff>361950</xdr:rowOff>
        </xdr:from>
        <xdr:to>
          <xdr:col>15</xdr:col>
          <xdr:colOff>85725</xdr:colOff>
          <xdr:row>55</xdr:row>
          <xdr:rowOff>47625</xdr:rowOff>
        </xdr:to>
        <xdr:sp macro="" textlink="">
          <xdr:nvSpPr>
            <xdr:cNvPr id="13242" name="Check Box 3002" hidden="1">
              <a:extLst>
                <a:ext uri="{63B3BB69-23CF-44E3-9099-C40C66FF867C}">
                  <a14:compatExt spid="_x0000_s13242"/>
                </a:ext>
                <a:ext uri="{FF2B5EF4-FFF2-40B4-BE49-F238E27FC236}">
                  <a16:creationId xmlns:a16="http://schemas.microsoft.com/office/drawing/2014/main" id="{00000000-0008-0000-0700-0000B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54</xdr:row>
          <xdr:rowOff>361950</xdr:rowOff>
        </xdr:from>
        <xdr:to>
          <xdr:col>15</xdr:col>
          <xdr:colOff>85725</xdr:colOff>
          <xdr:row>56</xdr:row>
          <xdr:rowOff>47625</xdr:rowOff>
        </xdr:to>
        <xdr:sp macro="" textlink="">
          <xdr:nvSpPr>
            <xdr:cNvPr id="13243" name="Check Box 3003" hidden="1">
              <a:extLst>
                <a:ext uri="{63B3BB69-23CF-44E3-9099-C40C66FF867C}">
                  <a14:compatExt spid="_x0000_s13243"/>
                </a:ext>
                <a:ext uri="{FF2B5EF4-FFF2-40B4-BE49-F238E27FC236}">
                  <a16:creationId xmlns:a16="http://schemas.microsoft.com/office/drawing/2014/main" id="{00000000-0008-0000-0700-0000B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361950</xdr:rowOff>
        </xdr:from>
        <xdr:to>
          <xdr:col>15</xdr:col>
          <xdr:colOff>85725</xdr:colOff>
          <xdr:row>57</xdr:row>
          <xdr:rowOff>47625</xdr:rowOff>
        </xdr:to>
        <xdr:sp macro="" textlink="">
          <xdr:nvSpPr>
            <xdr:cNvPr id="13244" name="Check Box 3004" hidden="1">
              <a:extLst>
                <a:ext uri="{63B3BB69-23CF-44E3-9099-C40C66FF867C}">
                  <a14:compatExt spid="_x0000_s13244"/>
                </a:ext>
                <a:ext uri="{FF2B5EF4-FFF2-40B4-BE49-F238E27FC236}">
                  <a16:creationId xmlns:a16="http://schemas.microsoft.com/office/drawing/2014/main" id="{00000000-0008-0000-0700-0000B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56</xdr:row>
          <xdr:rowOff>361950</xdr:rowOff>
        </xdr:from>
        <xdr:to>
          <xdr:col>15</xdr:col>
          <xdr:colOff>85725</xdr:colOff>
          <xdr:row>58</xdr:row>
          <xdr:rowOff>47625</xdr:rowOff>
        </xdr:to>
        <xdr:sp macro="" textlink="">
          <xdr:nvSpPr>
            <xdr:cNvPr id="13245" name="Check Box 3005" hidden="1">
              <a:extLst>
                <a:ext uri="{63B3BB69-23CF-44E3-9099-C40C66FF867C}">
                  <a14:compatExt spid="_x0000_s13245"/>
                </a:ext>
                <a:ext uri="{FF2B5EF4-FFF2-40B4-BE49-F238E27FC236}">
                  <a16:creationId xmlns:a16="http://schemas.microsoft.com/office/drawing/2014/main" id="{00000000-0008-0000-0700-0000B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57</xdr:row>
          <xdr:rowOff>361950</xdr:rowOff>
        </xdr:from>
        <xdr:to>
          <xdr:col>15</xdr:col>
          <xdr:colOff>85725</xdr:colOff>
          <xdr:row>59</xdr:row>
          <xdr:rowOff>47625</xdr:rowOff>
        </xdr:to>
        <xdr:sp macro="" textlink="">
          <xdr:nvSpPr>
            <xdr:cNvPr id="13246" name="Check Box 3006" hidden="1">
              <a:extLst>
                <a:ext uri="{63B3BB69-23CF-44E3-9099-C40C66FF867C}">
                  <a14:compatExt spid="_x0000_s13246"/>
                </a:ext>
                <a:ext uri="{FF2B5EF4-FFF2-40B4-BE49-F238E27FC236}">
                  <a16:creationId xmlns:a16="http://schemas.microsoft.com/office/drawing/2014/main" id="{00000000-0008-0000-0700-0000B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58</xdr:row>
          <xdr:rowOff>361950</xdr:rowOff>
        </xdr:from>
        <xdr:to>
          <xdr:col>15</xdr:col>
          <xdr:colOff>85725</xdr:colOff>
          <xdr:row>60</xdr:row>
          <xdr:rowOff>47625</xdr:rowOff>
        </xdr:to>
        <xdr:sp macro="" textlink="">
          <xdr:nvSpPr>
            <xdr:cNvPr id="13247" name="Check Box 3007" hidden="1">
              <a:extLst>
                <a:ext uri="{63B3BB69-23CF-44E3-9099-C40C66FF867C}">
                  <a14:compatExt spid="_x0000_s13247"/>
                </a:ext>
                <a:ext uri="{FF2B5EF4-FFF2-40B4-BE49-F238E27FC236}">
                  <a16:creationId xmlns:a16="http://schemas.microsoft.com/office/drawing/2014/main" id="{00000000-0008-0000-0700-0000B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59</xdr:row>
          <xdr:rowOff>361950</xdr:rowOff>
        </xdr:from>
        <xdr:to>
          <xdr:col>15</xdr:col>
          <xdr:colOff>85725</xdr:colOff>
          <xdr:row>61</xdr:row>
          <xdr:rowOff>47625</xdr:rowOff>
        </xdr:to>
        <xdr:sp macro="" textlink="">
          <xdr:nvSpPr>
            <xdr:cNvPr id="13248" name="Check Box 3008" hidden="1">
              <a:extLst>
                <a:ext uri="{63B3BB69-23CF-44E3-9099-C40C66FF867C}">
                  <a14:compatExt spid="_x0000_s13248"/>
                </a:ext>
                <a:ext uri="{FF2B5EF4-FFF2-40B4-BE49-F238E27FC236}">
                  <a16:creationId xmlns:a16="http://schemas.microsoft.com/office/drawing/2014/main" id="{00000000-0008-0000-0700-0000C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60</xdr:row>
          <xdr:rowOff>361950</xdr:rowOff>
        </xdr:from>
        <xdr:to>
          <xdr:col>15</xdr:col>
          <xdr:colOff>85725</xdr:colOff>
          <xdr:row>62</xdr:row>
          <xdr:rowOff>47625</xdr:rowOff>
        </xdr:to>
        <xdr:sp macro="" textlink="">
          <xdr:nvSpPr>
            <xdr:cNvPr id="13249" name="Check Box 3009" hidden="1">
              <a:extLst>
                <a:ext uri="{63B3BB69-23CF-44E3-9099-C40C66FF867C}">
                  <a14:compatExt spid="_x0000_s13249"/>
                </a:ext>
                <a:ext uri="{FF2B5EF4-FFF2-40B4-BE49-F238E27FC236}">
                  <a16:creationId xmlns:a16="http://schemas.microsoft.com/office/drawing/2014/main" id="{00000000-0008-0000-0700-0000C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61</xdr:row>
          <xdr:rowOff>361950</xdr:rowOff>
        </xdr:from>
        <xdr:to>
          <xdr:col>15</xdr:col>
          <xdr:colOff>85725</xdr:colOff>
          <xdr:row>63</xdr:row>
          <xdr:rowOff>47625</xdr:rowOff>
        </xdr:to>
        <xdr:sp macro="" textlink="">
          <xdr:nvSpPr>
            <xdr:cNvPr id="13250" name="Check Box 3010" hidden="1">
              <a:extLst>
                <a:ext uri="{63B3BB69-23CF-44E3-9099-C40C66FF867C}">
                  <a14:compatExt spid="_x0000_s13250"/>
                </a:ext>
                <a:ext uri="{FF2B5EF4-FFF2-40B4-BE49-F238E27FC236}">
                  <a16:creationId xmlns:a16="http://schemas.microsoft.com/office/drawing/2014/main" id="{00000000-0008-0000-0700-0000C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62</xdr:row>
          <xdr:rowOff>361950</xdr:rowOff>
        </xdr:from>
        <xdr:to>
          <xdr:col>15</xdr:col>
          <xdr:colOff>85725</xdr:colOff>
          <xdr:row>64</xdr:row>
          <xdr:rowOff>47625</xdr:rowOff>
        </xdr:to>
        <xdr:sp macro="" textlink="">
          <xdr:nvSpPr>
            <xdr:cNvPr id="13251" name="Check Box 3011" hidden="1">
              <a:extLst>
                <a:ext uri="{63B3BB69-23CF-44E3-9099-C40C66FF867C}">
                  <a14:compatExt spid="_x0000_s13251"/>
                </a:ext>
                <a:ext uri="{FF2B5EF4-FFF2-40B4-BE49-F238E27FC236}">
                  <a16:creationId xmlns:a16="http://schemas.microsoft.com/office/drawing/2014/main" id="{00000000-0008-0000-0700-0000C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63</xdr:row>
          <xdr:rowOff>361950</xdr:rowOff>
        </xdr:from>
        <xdr:to>
          <xdr:col>15</xdr:col>
          <xdr:colOff>85725</xdr:colOff>
          <xdr:row>65</xdr:row>
          <xdr:rowOff>47625</xdr:rowOff>
        </xdr:to>
        <xdr:sp macro="" textlink="">
          <xdr:nvSpPr>
            <xdr:cNvPr id="13252" name="Check Box 3012" hidden="1">
              <a:extLst>
                <a:ext uri="{63B3BB69-23CF-44E3-9099-C40C66FF867C}">
                  <a14:compatExt spid="_x0000_s13252"/>
                </a:ext>
                <a:ext uri="{FF2B5EF4-FFF2-40B4-BE49-F238E27FC236}">
                  <a16:creationId xmlns:a16="http://schemas.microsoft.com/office/drawing/2014/main" id="{00000000-0008-0000-0700-0000C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64</xdr:row>
          <xdr:rowOff>361950</xdr:rowOff>
        </xdr:from>
        <xdr:to>
          <xdr:col>15</xdr:col>
          <xdr:colOff>85725</xdr:colOff>
          <xdr:row>66</xdr:row>
          <xdr:rowOff>47625</xdr:rowOff>
        </xdr:to>
        <xdr:sp macro="" textlink="">
          <xdr:nvSpPr>
            <xdr:cNvPr id="13253" name="Check Box 3013" hidden="1">
              <a:extLst>
                <a:ext uri="{63B3BB69-23CF-44E3-9099-C40C66FF867C}">
                  <a14:compatExt spid="_x0000_s13253"/>
                </a:ext>
                <a:ext uri="{FF2B5EF4-FFF2-40B4-BE49-F238E27FC236}">
                  <a16:creationId xmlns:a16="http://schemas.microsoft.com/office/drawing/2014/main" id="{00000000-0008-0000-0700-0000C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65</xdr:row>
          <xdr:rowOff>361950</xdr:rowOff>
        </xdr:from>
        <xdr:to>
          <xdr:col>15</xdr:col>
          <xdr:colOff>85725</xdr:colOff>
          <xdr:row>67</xdr:row>
          <xdr:rowOff>47625</xdr:rowOff>
        </xdr:to>
        <xdr:sp macro="" textlink="">
          <xdr:nvSpPr>
            <xdr:cNvPr id="13254" name="Check Box 3014" hidden="1">
              <a:extLst>
                <a:ext uri="{63B3BB69-23CF-44E3-9099-C40C66FF867C}">
                  <a14:compatExt spid="_x0000_s13254"/>
                </a:ext>
                <a:ext uri="{FF2B5EF4-FFF2-40B4-BE49-F238E27FC236}">
                  <a16:creationId xmlns:a16="http://schemas.microsoft.com/office/drawing/2014/main" id="{00000000-0008-0000-0700-0000C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66</xdr:row>
          <xdr:rowOff>361950</xdr:rowOff>
        </xdr:from>
        <xdr:to>
          <xdr:col>15</xdr:col>
          <xdr:colOff>85725</xdr:colOff>
          <xdr:row>68</xdr:row>
          <xdr:rowOff>47625</xdr:rowOff>
        </xdr:to>
        <xdr:sp macro="" textlink="">
          <xdr:nvSpPr>
            <xdr:cNvPr id="13255" name="Check Box 3015" hidden="1">
              <a:extLst>
                <a:ext uri="{63B3BB69-23CF-44E3-9099-C40C66FF867C}">
                  <a14:compatExt spid="_x0000_s13255"/>
                </a:ext>
                <a:ext uri="{FF2B5EF4-FFF2-40B4-BE49-F238E27FC236}">
                  <a16:creationId xmlns:a16="http://schemas.microsoft.com/office/drawing/2014/main" id="{00000000-0008-0000-0700-0000C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44</xdr:row>
          <xdr:rowOff>0</xdr:rowOff>
        </xdr:from>
        <xdr:to>
          <xdr:col>16</xdr:col>
          <xdr:colOff>66675</xdr:colOff>
          <xdr:row>45</xdr:row>
          <xdr:rowOff>47625</xdr:rowOff>
        </xdr:to>
        <xdr:sp macro="" textlink="">
          <xdr:nvSpPr>
            <xdr:cNvPr id="13256" name="Check Box 3016" hidden="1">
              <a:extLst>
                <a:ext uri="{63B3BB69-23CF-44E3-9099-C40C66FF867C}">
                  <a14:compatExt spid="_x0000_s13256"/>
                </a:ext>
                <a:ext uri="{FF2B5EF4-FFF2-40B4-BE49-F238E27FC236}">
                  <a16:creationId xmlns:a16="http://schemas.microsoft.com/office/drawing/2014/main" id="{00000000-0008-0000-0700-0000C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44</xdr:row>
          <xdr:rowOff>361950</xdr:rowOff>
        </xdr:from>
        <xdr:to>
          <xdr:col>16</xdr:col>
          <xdr:colOff>85725</xdr:colOff>
          <xdr:row>46</xdr:row>
          <xdr:rowOff>47625</xdr:rowOff>
        </xdr:to>
        <xdr:sp macro="" textlink="">
          <xdr:nvSpPr>
            <xdr:cNvPr id="13257" name="Check Box 3017" hidden="1">
              <a:extLst>
                <a:ext uri="{63B3BB69-23CF-44E3-9099-C40C66FF867C}">
                  <a14:compatExt spid="_x0000_s13257"/>
                </a:ext>
                <a:ext uri="{FF2B5EF4-FFF2-40B4-BE49-F238E27FC236}">
                  <a16:creationId xmlns:a16="http://schemas.microsoft.com/office/drawing/2014/main" id="{00000000-0008-0000-0700-0000C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45</xdr:row>
          <xdr:rowOff>361950</xdr:rowOff>
        </xdr:from>
        <xdr:to>
          <xdr:col>16</xdr:col>
          <xdr:colOff>66675</xdr:colOff>
          <xdr:row>47</xdr:row>
          <xdr:rowOff>47625</xdr:rowOff>
        </xdr:to>
        <xdr:sp macro="" textlink="">
          <xdr:nvSpPr>
            <xdr:cNvPr id="13258" name="Check Box 3018" hidden="1">
              <a:extLst>
                <a:ext uri="{63B3BB69-23CF-44E3-9099-C40C66FF867C}">
                  <a14:compatExt spid="_x0000_s13258"/>
                </a:ext>
                <a:ext uri="{FF2B5EF4-FFF2-40B4-BE49-F238E27FC236}">
                  <a16:creationId xmlns:a16="http://schemas.microsoft.com/office/drawing/2014/main" id="{00000000-0008-0000-0700-0000C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46</xdr:row>
          <xdr:rowOff>361950</xdr:rowOff>
        </xdr:from>
        <xdr:to>
          <xdr:col>16</xdr:col>
          <xdr:colOff>66675</xdr:colOff>
          <xdr:row>48</xdr:row>
          <xdr:rowOff>47625</xdr:rowOff>
        </xdr:to>
        <xdr:sp macro="" textlink="">
          <xdr:nvSpPr>
            <xdr:cNvPr id="13259" name="Check Box 3019" hidden="1">
              <a:extLst>
                <a:ext uri="{63B3BB69-23CF-44E3-9099-C40C66FF867C}">
                  <a14:compatExt spid="_x0000_s13259"/>
                </a:ext>
                <a:ext uri="{FF2B5EF4-FFF2-40B4-BE49-F238E27FC236}">
                  <a16:creationId xmlns:a16="http://schemas.microsoft.com/office/drawing/2014/main" id="{00000000-0008-0000-0700-0000C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47</xdr:row>
          <xdr:rowOff>361950</xdr:rowOff>
        </xdr:from>
        <xdr:to>
          <xdr:col>16</xdr:col>
          <xdr:colOff>66675</xdr:colOff>
          <xdr:row>49</xdr:row>
          <xdr:rowOff>47625</xdr:rowOff>
        </xdr:to>
        <xdr:sp macro="" textlink="">
          <xdr:nvSpPr>
            <xdr:cNvPr id="13260" name="Check Box 3020" hidden="1">
              <a:extLst>
                <a:ext uri="{63B3BB69-23CF-44E3-9099-C40C66FF867C}">
                  <a14:compatExt spid="_x0000_s13260"/>
                </a:ext>
                <a:ext uri="{FF2B5EF4-FFF2-40B4-BE49-F238E27FC236}">
                  <a16:creationId xmlns:a16="http://schemas.microsoft.com/office/drawing/2014/main" id="{00000000-0008-0000-0700-0000C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48</xdr:row>
          <xdr:rowOff>361950</xdr:rowOff>
        </xdr:from>
        <xdr:to>
          <xdr:col>16</xdr:col>
          <xdr:colOff>66675</xdr:colOff>
          <xdr:row>50</xdr:row>
          <xdr:rowOff>47625</xdr:rowOff>
        </xdr:to>
        <xdr:sp macro="" textlink="">
          <xdr:nvSpPr>
            <xdr:cNvPr id="13261" name="Check Box 3021" hidden="1">
              <a:extLst>
                <a:ext uri="{63B3BB69-23CF-44E3-9099-C40C66FF867C}">
                  <a14:compatExt spid="_x0000_s13261"/>
                </a:ext>
                <a:ext uri="{FF2B5EF4-FFF2-40B4-BE49-F238E27FC236}">
                  <a16:creationId xmlns:a16="http://schemas.microsoft.com/office/drawing/2014/main" id="{00000000-0008-0000-0700-0000C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49</xdr:row>
          <xdr:rowOff>361950</xdr:rowOff>
        </xdr:from>
        <xdr:to>
          <xdr:col>16</xdr:col>
          <xdr:colOff>66675</xdr:colOff>
          <xdr:row>51</xdr:row>
          <xdr:rowOff>47625</xdr:rowOff>
        </xdr:to>
        <xdr:sp macro="" textlink="">
          <xdr:nvSpPr>
            <xdr:cNvPr id="13262" name="Check Box 3022" hidden="1">
              <a:extLst>
                <a:ext uri="{63B3BB69-23CF-44E3-9099-C40C66FF867C}">
                  <a14:compatExt spid="_x0000_s13262"/>
                </a:ext>
                <a:ext uri="{FF2B5EF4-FFF2-40B4-BE49-F238E27FC236}">
                  <a16:creationId xmlns:a16="http://schemas.microsoft.com/office/drawing/2014/main" id="{00000000-0008-0000-0700-0000C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50</xdr:row>
          <xdr:rowOff>361950</xdr:rowOff>
        </xdr:from>
        <xdr:to>
          <xdr:col>16</xdr:col>
          <xdr:colOff>66675</xdr:colOff>
          <xdr:row>52</xdr:row>
          <xdr:rowOff>47625</xdr:rowOff>
        </xdr:to>
        <xdr:sp macro="" textlink="">
          <xdr:nvSpPr>
            <xdr:cNvPr id="13263" name="Check Box 3023" hidden="1">
              <a:extLst>
                <a:ext uri="{63B3BB69-23CF-44E3-9099-C40C66FF867C}">
                  <a14:compatExt spid="_x0000_s13263"/>
                </a:ext>
                <a:ext uri="{FF2B5EF4-FFF2-40B4-BE49-F238E27FC236}">
                  <a16:creationId xmlns:a16="http://schemas.microsoft.com/office/drawing/2014/main" id="{00000000-0008-0000-0700-0000C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51</xdr:row>
          <xdr:rowOff>361950</xdr:rowOff>
        </xdr:from>
        <xdr:to>
          <xdr:col>16</xdr:col>
          <xdr:colOff>66675</xdr:colOff>
          <xdr:row>53</xdr:row>
          <xdr:rowOff>47625</xdr:rowOff>
        </xdr:to>
        <xdr:sp macro="" textlink="">
          <xdr:nvSpPr>
            <xdr:cNvPr id="13264" name="Check Box 3024" hidden="1">
              <a:extLst>
                <a:ext uri="{63B3BB69-23CF-44E3-9099-C40C66FF867C}">
                  <a14:compatExt spid="_x0000_s13264"/>
                </a:ext>
                <a:ext uri="{FF2B5EF4-FFF2-40B4-BE49-F238E27FC236}">
                  <a16:creationId xmlns:a16="http://schemas.microsoft.com/office/drawing/2014/main" id="{00000000-0008-0000-0700-0000D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52</xdr:row>
          <xdr:rowOff>361950</xdr:rowOff>
        </xdr:from>
        <xdr:to>
          <xdr:col>16</xdr:col>
          <xdr:colOff>66675</xdr:colOff>
          <xdr:row>54</xdr:row>
          <xdr:rowOff>47625</xdr:rowOff>
        </xdr:to>
        <xdr:sp macro="" textlink="">
          <xdr:nvSpPr>
            <xdr:cNvPr id="13265" name="Check Box 3025" hidden="1">
              <a:extLst>
                <a:ext uri="{63B3BB69-23CF-44E3-9099-C40C66FF867C}">
                  <a14:compatExt spid="_x0000_s13265"/>
                </a:ext>
                <a:ext uri="{FF2B5EF4-FFF2-40B4-BE49-F238E27FC236}">
                  <a16:creationId xmlns:a16="http://schemas.microsoft.com/office/drawing/2014/main" id="{00000000-0008-0000-0700-0000D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53</xdr:row>
          <xdr:rowOff>361950</xdr:rowOff>
        </xdr:from>
        <xdr:to>
          <xdr:col>16</xdr:col>
          <xdr:colOff>66675</xdr:colOff>
          <xdr:row>55</xdr:row>
          <xdr:rowOff>47625</xdr:rowOff>
        </xdr:to>
        <xdr:sp macro="" textlink="">
          <xdr:nvSpPr>
            <xdr:cNvPr id="13266" name="Check Box 3026" hidden="1">
              <a:extLst>
                <a:ext uri="{63B3BB69-23CF-44E3-9099-C40C66FF867C}">
                  <a14:compatExt spid="_x0000_s13266"/>
                </a:ext>
                <a:ext uri="{FF2B5EF4-FFF2-40B4-BE49-F238E27FC236}">
                  <a16:creationId xmlns:a16="http://schemas.microsoft.com/office/drawing/2014/main" id="{00000000-0008-0000-0700-0000D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54</xdr:row>
          <xdr:rowOff>361950</xdr:rowOff>
        </xdr:from>
        <xdr:to>
          <xdr:col>16</xdr:col>
          <xdr:colOff>66675</xdr:colOff>
          <xdr:row>56</xdr:row>
          <xdr:rowOff>47625</xdr:rowOff>
        </xdr:to>
        <xdr:sp macro="" textlink="">
          <xdr:nvSpPr>
            <xdr:cNvPr id="13267" name="Check Box 3027" hidden="1">
              <a:extLst>
                <a:ext uri="{63B3BB69-23CF-44E3-9099-C40C66FF867C}">
                  <a14:compatExt spid="_x0000_s13267"/>
                </a:ext>
                <a:ext uri="{FF2B5EF4-FFF2-40B4-BE49-F238E27FC236}">
                  <a16:creationId xmlns:a16="http://schemas.microsoft.com/office/drawing/2014/main" id="{00000000-0008-0000-0700-0000D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55</xdr:row>
          <xdr:rowOff>361950</xdr:rowOff>
        </xdr:from>
        <xdr:to>
          <xdr:col>16</xdr:col>
          <xdr:colOff>66675</xdr:colOff>
          <xdr:row>57</xdr:row>
          <xdr:rowOff>47625</xdr:rowOff>
        </xdr:to>
        <xdr:sp macro="" textlink="">
          <xdr:nvSpPr>
            <xdr:cNvPr id="13268" name="Check Box 3028" hidden="1">
              <a:extLst>
                <a:ext uri="{63B3BB69-23CF-44E3-9099-C40C66FF867C}">
                  <a14:compatExt spid="_x0000_s13268"/>
                </a:ext>
                <a:ext uri="{FF2B5EF4-FFF2-40B4-BE49-F238E27FC236}">
                  <a16:creationId xmlns:a16="http://schemas.microsoft.com/office/drawing/2014/main" id="{00000000-0008-0000-0700-0000D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56</xdr:row>
          <xdr:rowOff>361950</xdr:rowOff>
        </xdr:from>
        <xdr:to>
          <xdr:col>16</xdr:col>
          <xdr:colOff>66675</xdr:colOff>
          <xdr:row>58</xdr:row>
          <xdr:rowOff>47625</xdr:rowOff>
        </xdr:to>
        <xdr:sp macro="" textlink="">
          <xdr:nvSpPr>
            <xdr:cNvPr id="13269" name="Check Box 3029" hidden="1">
              <a:extLst>
                <a:ext uri="{63B3BB69-23CF-44E3-9099-C40C66FF867C}">
                  <a14:compatExt spid="_x0000_s13269"/>
                </a:ext>
                <a:ext uri="{FF2B5EF4-FFF2-40B4-BE49-F238E27FC236}">
                  <a16:creationId xmlns:a16="http://schemas.microsoft.com/office/drawing/2014/main" id="{00000000-0008-0000-0700-0000D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57</xdr:row>
          <xdr:rowOff>361950</xdr:rowOff>
        </xdr:from>
        <xdr:to>
          <xdr:col>16</xdr:col>
          <xdr:colOff>66675</xdr:colOff>
          <xdr:row>59</xdr:row>
          <xdr:rowOff>47625</xdr:rowOff>
        </xdr:to>
        <xdr:sp macro="" textlink="">
          <xdr:nvSpPr>
            <xdr:cNvPr id="13270" name="Check Box 3030" hidden="1">
              <a:extLst>
                <a:ext uri="{63B3BB69-23CF-44E3-9099-C40C66FF867C}">
                  <a14:compatExt spid="_x0000_s13270"/>
                </a:ext>
                <a:ext uri="{FF2B5EF4-FFF2-40B4-BE49-F238E27FC236}">
                  <a16:creationId xmlns:a16="http://schemas.microsoft.com/office/drawing/2014/main" id="{00000000-0008-0000-0700-0000D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58</xdr:row>
          <xdr:rowOff>361950</xdr:rowOff>
        </xdr:from>
        <xdr:to>
          <xdr:col>16</xdr:col>
          <xdr:colOff>66675</xdr:colOff>
          <xdr:row>60</xdr:row>
          <xdr:rowOff>47625</xdr:rowOff>
        </xdr:to>
        <xdr:sp macro="" textlink="">
          <xdr:nvSpPr>
            <xdr:cNvPr id="13271" name="Check Box 3031" hidden="1">
              <a:extLst>
                <a:ext uri="{63B3BB69-23CF-44E3-9099-C40C66FF867C}">
                  <a14:compatExt spid="_x0000_s13271"/>
                </a:ext>
                <a:ext uri="{FF2B5EF4-FFF2-40B4-BE49-F238E27FC236}">
                  <a16:creationId xmlns:a16="http://schemas.microsoft.com/office/drawing/2014/main" id="{00000000-0008-0000-0700-0000D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361950</xdr:rowOff>
        </xdr:from>
        <xdr:to>
          <xdr:col>16</xdr:col>
          <xdr:colOff>66675</xdr:colOff>
          <xdr:row>61</xdr:row>
          <xdr:rowOff>47625</xdr:rowOff>
        </xdr:to>
        <xdr:sp macro="" textlink="">
          <xdr:nvSpPr>
            <xdr:cNvPr id="13272" name="Check Box 3032" hidden="1">
              <a:extLst>
                <a:ext uri="{63B3BB69-23CF-44E3-9099-C40C66FF867C}">
                  <a14:compatExt spid="_x0000_s13272"/>
                </a:ext>
                <a:ext uri="{FF2B5EF4-FFF2-40B4-BE49-F238E27FC236}">
                  <a16:creationId xmlns:a16="http://schemas.microsoft.com/office/drawing/2014/main" id="{00000000-0008-0000-0700-0000D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361950</xdr:rowOff>
        </xdr:from>
        <xdr:to>
          <xdr:col>16</xdr:col>
          <xdr:colOff>66675</xdr:colOff>
          <xdr:row>62</xdr:row>
          <xdr:rowOff>47625</xdr:rowOff>
        </xdr:to>
        <xdr:sp macro="" textlink="">
          <xdr:nvSpPr>
            <xdr:cNvPr id="13273" name="Check Box 3033" hidden="1">
              <a:extLst>
                <a:ext uri="{63B3BB69-23CF-44E3-9099-C40C66FF867C}">
                  <a14:compatExt spid="_x0000_s13273"/>
                </a:ext>
                <a:ext uri="{FF2B5EF4-FFF2-40B4-BE49-F238E27FC236}">
                  <a16:creationId xmlns:a16="http://schemas.microsoft.com/office/drawing/2014/main" id="{00000000-0008-0000-0700-0000D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61</xdr:row>
          <xdr:rowOff>361950</xdr:rowOff>
        </xdr:from>
        <xdr:to>
          <xdr:col>16</xdr:col>
          <xdr:colOff>66675</xdr:colOff>
          <xdr:row>63</xdr:row>
          <xdr:rowOff>47625</xdr:rowOff>
        </xdr:to>
        <xdr:sp macro="" textlink="">
          <xdr:nvSpPr>
            <xdr:cNvPr id="13274" name="Check Box 3034" hidden="1">
              <a:extLst>
                <a:ext uri="{63B3BB69-23CF-44E3-9099-C40C66FF867C}">
                  <a14:compatExt spid="_x0000_s13274"/>
                </a:ext>
                <a:ext uri="{FF2B5EF4-FFF2-40B4-BE49-F238E27FC236}">
                  <a16:creationId xmlns:a16="http://schemas.microsoft.com/office/drawing/2014/main" id="{00000000-0008-0000-0700-0000D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62</xdr:row>
          <xdr:rowOff>361950</xdr:rowOff>
        </xdr:from>
        <xdr:to>
          <xdr:col>16</xdr:col>
          <xdr:colOff>66675</xdr:colOff>
          <xdr:row>64</xdr:row>
          <xdr:rowOff>47625</xdr:rowOff>
        </xdr:to>
        <xdr:sp macro="" textlink="">
          <xdr:nvSpPr>
            <xdr:cNvPr id="13275" name="Check Box 3035" hidden="1">
              <a:extLst>
                <a:ext uri="{63B3BB69-23CF-44E3-9099-C40C66FF867C}">
                  <a14:compatExt spid="_x0000_s13275"/>
                </a:ext>
                <a:ext uri="{FF2B5EF4-FFF2-40B4-BE49-F238E27FC236}">
                  <a16:creationId xmlns:a16="http://schemas.microsoft.com/office/drawing/2014/main" id="{00000000-0008-0000-0700-0000D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63</xdr:row>
          <xdr:rowOff>361950</xdr:rowOff>
        </xdr:from>
        <xdr:to>
          <xdr:col>16</xdr:col>
          <xdr:colOff>66675</xdr:colOff>
          <xdr:row>65</xdr:row>
          <xdr:rowOff>47625</xdr:rowOff>
        </xdr:to>
        <xdr:sp macro="" textlink="">
          <xdr:nvSpPr>
            <xdr:cNvPr id="13276" name="Check Box 3036" hidden="1">
              <a:extLst>
                <a:ext uri="{63B3BB69-23CF-44E3-9099-C40C66FF867C}">
                  <a14:compatExt spid="_x0000_s13276"/>
                </a:ext>
                <a:ext uri="{FF2B5EF4-FFF2-40B4-BE49-F238E27FC236}">
                  <a16:creationId xmlns:a16="http://schemas.microsoft.com/office/drawing/2014/main" id="{00000000-0008-0000-0700-0000D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64</xdr:row>
          <xdr:rowOff>361950</xdr:rowOff>
        </xdr:from>
        <xdr:to>
          <xdr:col>16</xdr:col>
          <xdr:colOff>66675</xdr:colOff>
          <xdr:row>66</xdr:row>
          <xdr:rowOff>47625</xdr:rowOff>
        </xdr:to>
        <xdr:sp macro="" textlink="">
          <xdr:nvSpPr>
            <xdr:cNvPr id="13277" name="Check Box 3037" hidden="1">
              <a:extLst>
                <a:ext uri="{63B3BB69-23CF-44E3-9099-C40C66FF867C}">
                  <a14:compatExt spid="_x0000_s13277"/>
                </a:ext>
                <a:ext uri="{FF2B5EF4-FFF2-40B4-BE49-F238E27FC236}">
                  <a16:creationId xmlns:a16="http://schemas.microsoft.com/office/drawing/2014/main" id="{00000000-0008-0000-0700-0000D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65</xdr:row>
          <xdr:rowOff>361950</xdr:rowOff>
        </xdr:from>
        <xdr:to>
          <xdr:col>16</xdr:col>
          <xdr:colOff>66675</xdr:colOff>
          <xdr:row>67</xdr:row>
          <xdr:rowOff>47625</xdr:rowOff>
        </xdr:to>
        <xdr:sp macro="" textlink="">
          <xdr:nvSpPr>
            <xdr:cNvPr id="13278" name="Check Box 3038" hidden="1">
              <a:extLst>
                <a:ext uri="{63B3BB69-23CF-44E3-9099-C40C66FF867C}">
                  <a14:compatExt spid="_x0000_s13278"/>
                </a:ext>
                <a:ext uri="{FF2B5EF4-FFF2-40B4-BE49-F238E27FC236}">
                  <a16:creationId xmlns:a16="http://schemas.microsoft.com/office/drawing/2014/main" id="{00000000-0008-0000-0700-0000D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66</xdr:row>
          <xdr:rowOff>361950</xdr:rowOff>
        </xdr:from>
        <xdr:to>
          <xdr:col>16</xdr:col>
          <xdr:colOff>66675</xdr:colOff>
          <xdr:row>68</xdr:row>
          <xdr:rowOff>47625</xdr:rowOff>
        </xdr:to>
        <xdr:sp macro="" textlink="">
          <xdr:nvSpPr>
            <xdr:cNvPr id="13279" name="Check Box 3039" hidden="1">
              <a:extLst>
                <a:ext uri="{63B3BB69-23CF-44E3-9099-C40C66FF867C}">
                  <a14:compatExt spid="_x0000_s13279"/>
                </a:ext>
                <a:ext uri="{FF2B5EF4-FFF2-40B4-BE49-F238E27FC236}">
                  <a16:creationId xmlns:a16="http://schemas.microsoft.com/office/drawing/2014/main" id="{00000000-0008-0000-0700-0000D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44</xdr:row>
          <xdr:rowOff>0</xdr:rowOff>
        </xdr:from>
        <xdr:to>
          <xdr:col>19</xdr:col>
          <xdr:colOff>85725</xdr:colOff>
          <xdr:row>45</xdr:row>
          <xdr:rowOff>47625</xdr:rowOff>
        </xdr:to>
        <xdr:sp macro="" textlink="">
          <xdr:nvSpPr>
            <xdr:cNvPr id="13280" name="Check Box 3040" hidden="1">
              <a:extLst>
                <a:ext uri="{63B3BB69-23CF-44E3-9099-C40C66FF867C}">
                  <a14:compatExt spid="_x0000_s13280"/>
                </a:ext>
                <a:ext uri="{FF2B5EF4-FFF2-40B4-BE49-F238E27FC236}">
                  <a16:creationId xmlns:a16="http://schemas.microsoft.com/office/drawing/2014/main" id="{00000000-0008-0000-0700-0000E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44</xdr:row>
          <xdr:rowOff>361950</xdr:rowOff>
        </xdr:from>
        <xdr:to>
          <xdr:col>19</xdr:col>
          <xdr:colOff>114300</xdr:colOff>
          <xdr:row>46</xdr:row>
          <xdr:rowOff>47625</xdr:rowOff>
        </xdr:to>
        <xdr:sp macro="" textlink="">
          <xdr:nvSpPr>
            <xdr:cNvPr id="13281" name="Check Box 3041" hidden="1">
              <a:extLst>
                <a:ext uri="{63B3BB69-23CF-44E3-9099-C40C66FF867C}">
                  <a14:compatExt spid="_x0000_s13281"/>
                </a:ext>
                <a:ext uri="{FF2B5EF4-FFF2-40B4-BE49-F238E27FC236}">
                  <a16:creationId xmlns:a16="http://schemas.microsoft.com/office/drawing/2014/main" id="{00000000-0008-0000-0700-0000E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45</xdr:row>
          <xdr:rowOff>361950</xdr:rowOff>
        </xdr:from>
        <xdr:to>
          <xdr:col>19</xdr:col>
          <xdr:colOff>85725</xdr:colOff>
          <xdr:row>47</xdr:row>
          <xdr:rowOff>47625</xdr:rowOff>
        </xdr:to>
        <xdr:sp macro="" textlink="">
          <xdr:nvSpPr>
            <xdr:cNvPr id="13282" name="Check Box 3042" hidden="1">
              <a:extLst>
                <a:ext uri="{63B3BB69-23CF-44E3-9099-C40C66FF867C}">
                  <a14:compatExt spid="_x0000_s13282"/>
                </a:ext>
                <a:ext uri="{FF2B5EF4-FFF2-40B4-BE49-F238E27FC236}">
                  <a16:creationId xmlns:a16="http://schemas.microsoft.com/office/drawing/2014/main" id="{00000000-0008-0000-0700-0000E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46</xdr:row>
          <xdr:rowOff>361950</xdr:rowOff>
        </xdr:from>
        <xdr:to>
          <xdr:col>19</xdr:col>
          <xdr:colOff>85725</xdr:colOff>
          <xdr:row>48</xdr:row>
          <xdr:rowOff>47625</xdr:rowOff>
        </xdr:to>
        <xdr:sp macro="" textlink="">
          <xdr:nvSpPr>
            <xdr:cNvPr id="13283" name="Check Box 3043" hidden="1">
              <a:extLst>
                <a:ext uri="{63B3BB69-23CF-44E3-9099-C40C66FF867C}">
                  <a14:compatExt spid="_x0000_s13283"/>
                </a:ext>
                <a:ext uri="{FF2B5EF4-FFF2-40B4-BE49-F238E27FC236}">
                  <a16:creationId xmlns:a16="http://schemas.microsoft.com/office/drawing/2014/main" id="{00000000-0008-0000-0700-0000E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47</xdr:row>
          <xdr:rowOff>361950</xdr:rowOff>
        </xdr:from>
        <xdr:to>
          <xdr:col>19</xdr:col>
          <xdr:colOff>85725</xdr:colOff>
          <xdr:row>49</xdr:row>
          <xdr:rowOff>47625</xdr:rowOff>
        </xdr:to>
        <xdr:sp macro="" textlink="">
          <xdr:nvSpPr>
            <xdr:cNvPr id="13284" name="Check Box 3044" hidden="1">
              <a:extLst>
                <a:ext uri="{63B3BB69-23CF-44E3-9099-C40C66FF867C}">
                  <a14:compatExt spid="_x0000_s13284"/>
                </a:ext>
                <a:ext uri="{FF2B5EF4-FFF2-40B4-BE49-F238E27FC236}">
                  <a16:creationId xmlns:a16="http://schemas.microsoft.com/office/drawing/2014/main" id="{00000000-0008-0000-0700-0000E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361950</xdr:rowOff>
        </xdr:from>
        <xdr:to>
          <xdr:col>19</xdr:col>
          <xdr:colOff>85725</xdr:colOff>
          <xdr:row>50</xdr:row>
          <xdr:rowOff>47625</xdr:rowOff>
        </xdr:to>
        <xdr:sp macro="" textlink="">
          <xdr:nvSpPr>
            <xdr:cNvPr id="13285" name="Check Box 3045" hidden="1">
              <a:extLst>
                <a:ext uri="{63B3BB69-23CF-44E3-9099-C40C66FF867C}">
                  <a14:compatExt spid="_x0000_s13285"/>
                </a:ext>
                <a:ext uri="{FF2B5EF4-FFF2-40B4-BE49-F238E27FC236}">
                  <a16:creationId xmlns:a16="http://schemas.microsoft.com/office/drawing/2014/main" id="{00000000-0008-0000-0700-0000E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49</xdr:row>
          <xdr:rowOff>361950</xdr:rowOff>
        </xdr:from>
        <xdr:to>
          <xdr:col>19</xdr:col>
          <xdr:colOff>85725</xdr:colOff>
          <xdr:row>51</xdr:row>
          <xdr:rowOff>47625</xdr:rowOff>
        </xdr:to>
        <xdr:sp macro="" textlink="">
          <xdr:nvSpPr>
            <xdr:cNvPr id="13286" name="Check Box 3046" hidden="1">
              <a:extLst>
                <a:ext uri="{63B3BB69-23CF-44E3-9099-C40C66FF867C}">
                  <a14:compatExt spid="_x0000_s13286"/>
                </a:ext>
                <a:ext uri="{FF2B5EF4-FFF2-40B4-BE49-F238E27FC236}">
                  <a16:creationId xmlns:a16="http://schemas.microsoft.com/office/drawing/2014/main" id="{00000000-0008-0000-0700-0000E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50</xdr:row>
          <xdr:rowOff>361950</xdr:rowOff>
        </xdr:from>
        <xdr:to>
          <xdr:col>19</xdr:col>
          <xdr:colOff>85725</xdr:colOff>
          <xdr:row>52</xdr:row>
          <xdr:rowOff>47625</xdr:rowOff>
        </xdr:to>
        <xdr:sp macro="" textlink="">
          <xdr:nvSpPr>
            <xdr:cNvPr id="13287" name="Check Box 3047" hidden="1">
              <a:extLst>
                <a:ext uri="{63B3BB69-23CF-44E3-9099-C40C66FF867C}">
                  <a14:compatExt spid="_x0000_s13287"/>
                </a:ext>
                <a:ext uri="{FF2B5EF4-FFF2-40B4-BE49-F238E27FC236}">
                  <a16:creationId xmlns:a16="http://schemas.microsoft.com/office/drawing/2014/main" id="{00000000-0008-0000-0700-0000E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51</xdr:row>
          <xdr:rowOff>361950</xdr:rowOff>
        </xdr:from>
        <xdr:to>
          <xdr:col>19</xdr:col>
          <xdr:colOff>85725</xdr:colOff>
          <xdr:row>53</xdr:row>
          <xdr:rowOff>47625</xdr:rowOff>
        </xdr:to>
        <xdr:sp macro="" textlink="">
          <xdr:nvSpPr>
            <xdr:cNvPr id="13288" name="Check Box 3048" hidden="1">
              <a:extLst>
                <a:ext uri="{63B3BB69-23CF-44E3-9099-C40C66FF867C}">
                  <a14:compatExt spid="_x0000_s13288"/>
                </a:ext>
                <a:ext uri="{FF2B5EF4-FFF2-40B4-BE49-F238E27FC236}">
                  <a16:creationId xmlns:a16="http://schemas.microsoft.com/office/drawing/2014/main" id="{00000000-0008-0000-0700-0000E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52</xdr:row>
          <xdr:rowOff>361950</xdr:rowOff>
        </xdr:from>
        <xdr:to>
          <xdr:col>19</xdr:col>
          <xdr:colOff>85725</xdr:colOff>
          <xdr:row>54</xdr:row>
          <xdr:rowOff>47625</xdr:rowOff>
        </xdr:to>
        <xdr:sp macro="" textlink="">
          <xdr:nvSpPr>
            <xdr:cNvPr id="13289" name="Check Box 3049" hidden="1">
              <a:extLst>
                <a:ext uri="{63B3BB69-23CF-44E3-9099-C40C66FF867C}">
                  <a14:compatExt spid="_x0000_s13289"/>
                </a:ext>
                <a:ext uri="{FF2B5EF4-FFF2-40B4-BE49-F238E27FC236}">
                  <a16:creationId xmlns:a16="http://schemas.microsoft.com/office/drawing/2014/main" id="{00000000-0008-0000-0700-0000E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53</xdr:row>
          <xdr:rowOff>361950</xdr:rowOff>
        </xdr:from>
        <xdr:to>
          <xdr:col>19</xdr:col>
          <xdr:colOff>85725</xdr:colOff>
          <xdr:row>55</xdr:row>
          <xdr:rowOff>47625</xdr:rowOff>
        </xdr:to>
        <xdr:sp macro="" textlink="">
          <xdr:nvSpPr>
            <xdr:cNvPr id="13290" name="Check Box 3050" hidden="1">
              <a:extLst>
                <a:ext uri="{63B3BB69-23CF-44E3-9099-C40C66FF867C}">
                  <a14:compatExt spid="_x0000_s13290"/>
                </a:ext>
                <a:ext uri="{FF2B5EF4-FFF2-40B4-BE49-F238E27FC236}">
                  <a16:creationId xmlns:a16="http://schemas.microsoft.com/office/drawing/2014/main" id="{00000000-0008-0000-0700-0000E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54</xdr:row>
          <xdr:rowOff>361950</xdr:rowOff>
        </xdr:from>
        <xdr:to>
          <xdr:col>19</xdr:col>
          <xdr:colOff>85725</xdr:colOff>
          <xdr:row>56</xdr:row>
          <xdr:rowOff>47625</xdr:rowOff>
        </xdr:to>
        <xdr:sp macro="" textlink="">
          <xdr:nvSpPr>
            <xdr:cNvPr id="13291" name="Check Box 3051" hidden="1">
              <a:extLst>
                <a:ext uri="{63B3BB69-23CF-44E3-9099-C40C66FF867C}">
                  <a14:compatExt spid="_x0000_s13291"/>
                </a:ext>
                <a:ext uri="{FF2B5EF4-FFF2-40B4-BE49-F238E27FC236}">
                  <a16:creationId xmlns:a16="http://schemas.microsoft.com/office/drawing/2014/main" id="{00000000-0008-0000-0700-0000E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55</xdr:row>
          <xdr:rowOff>361950</xdr:rowOff>
        </xdr:from>
        <xdr:to>
          <xdr:col>19</xdr:col>
          <xdr:colOff>85725</xdr:colOff>
          <xdr:row>57</xdr:row>
          <xdr:rowOff>47625</xdr:rowOff>
        </xdr:to>
        <xdr:sp macro="" textlink="">
          <xdr:nvSpPr>
            <xdr:cNvPr id="13292" name="Check Box 3052" hidden="1">
              <a:extLst>
                <a:ext uri="{63B3BB69-23CF-44E3-9099-C40C66FF867C}">
                  <a14:compatExt spid="_x0000_s13292"/>
                </a:ext>
                <a:ext uri="{FF2B5EF4-FFF2-40B4-BE49-F238E27FC236}">
                  <a16:creationId xmlns:a16="http://schemas.microsoft.com/office/drawing/2014/main" id="{00000000-0008-0000-0700-0000E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56</xdr:row>
          <xdr:rowOff>361950</xdr:rowOff>
        </xdr:from>
        <xdr:to>
          <xdr:col>19</xdr:col>
          <xdr:colOff>85725</xdr:colOff>
          <xdr:row>58</xdr:row>
          <xdr:rowOff>47625</xdr:rowOff>
        </xdr:to>
        <xdr:sp macro="" textlink="">
          <xdr:nvSpPr>
            <xdr:cNvPr id="13293" name="Check Box 3053" hidden="1">
              <a:extLst>
                <a:ext uri="{63B3BB69-23CF-44E3-9099-C40C66FF867C}">
                  <a14:compatExt spid="_x0000_s13293"/>
                </a:ext>
                <a:ext uri="{FF2B5EF4-FFF2-40B4-BE49-F238E27FC236}">
                  <a16:creationId xmlns:a16="http://schemas.microsoft.com/office/drawing/2014/main" id="{00000000-0008-0000-0700-0000E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57</xdr:row>
          <xdr:rowOff>361950</xdr:rowOff>
        </xdr:from>
        <xdr:to>
          <xdr:col>19</xdr:col>
          <xdr:colOff>85725</xdr:colOff>
          <xdr:row>59</xdr:row>
          <xdr:rowOff>47625</xdr:rowOff>
        </xdr:to>
        <xdr:sp macro="" textlink="">
          <xdr:nvSpPr>
            <xdr:cNvPr id="13294" name="Check Box 3054" hidden="1">
              <a:extLst>
                <a:ext uri="{63B3BB69-23CF-44E3-9099-C40C66FF867C}">
                  <a14:compatExt spid="_x0000_s13294"/>
                </a:ext>
                <a:ext uri="{FF2B5EF4-FFF2-40B4-BE49-F238E27FC236}">
                  <a16:creationId xmlns:a16="http://schemas.microsoft.com/office/drawing/2014/main" id="{00000000-0008-0000-0700-0000E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58</xdr:row>
          <xdr:rowOff>361950</xdr:rowOff>
        </xdr:from>
        <xdr:to>
          <xdr:col>19</xdr:col>
          <xdr:colOff>85725</xdr:colOff>
          <xdr:row>60</xdr:row>
          <xdr:rowOff>47625</xdr:rowOff>
        </xdr:to>
        <xdr:sp macro="" textlink="">
          <xdr:nvSpPr>
            <xdr:cNvPr id="13295" name="Check Box 3055" hidden="1">
              <a:extLst>
                <a:ext uri="{63B3BB69-23CF-44E3-9099-C40C66FF867C}">
                  <a14:compatExt spid="_x0000_s13295"/>
                </a:ext>
                <a:ext uri="{FF2B5EF4-FFF2-40B4-BE49-F238E27FC236}">
                  <a16:creationId xmlns:a16="http://schemas.microsoft.com/office/drawing/2014/main" id="{00000000-0008-0000-0700-0000E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59</xdr:row>
          <xdr:rowOff>361950</xdr:rowOff>
        </xdr:from>
        <xdr:to>
          <xdr:col>19</xdr:col>
          <xdr:colOff>85725</xdr:colOff>
          <xdr:row>61</xdr:row>
          <xdr:rowOff>47625</xdr:rowOff>
        </xdr:to>
        <xdr:sp macro="" textlink="">
          <xdr:nvSpPr>
            <xdr:cNvPr id="13296" name="Check Box 3056" hidden="1">
              <a:extLst>
                <a:ext uri="{63B3BB69-23CF-44E3-9099-C40C66FF867C}">
                  <a14:compatExt spid="_x0000_s13296"/>
                </a:ext>
                <a:ext uri="{FF2B5EF4-FFF2-40B4-BE49-F238E27FC236}">
                  <a16:creationId xmlns:a16="http://schemas.microsoft.com/office/drawing/2014/main" id="{00000000-0008-0000-0700-0000F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60</xdr:row>
          <xdr:rowOff>361950</xdr:rowOff>
        </xdr:from>
        <xdr:to>
          <xdr:col>19</xdr:col>
          <xdr:colOff>85725</xdr:colOff>
          <xdr:row>62</xdr:row>
          <xdr:rowOff>47625</xdr:rowOff>
        </xdr:to>
        <xdr:sp macro="" textlink="">
          <xdr:nvSpPr>
            <xdr:cNvPr id="13297" name="Check Box 3057" hidden="1">
              <a:extLst>
                <a:ext uri="{63B3BB69-23CF-44E3-9099-C40C66FF867C}">
                  <a14:compatExt spid="_x0000_s13297"/>
                </a:ext>
                <a:ext uri="{FF2B5EF4-FFF2-40B4-BE49-F238E27FC236}">
                  <a16:creationId xmlns:a16="http://schemas.microsoft.com/office/drawing/2014/main" id="{00000000-0008-0000-0700-0000F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61</xdr:row>
          <xdr:rowOff>361950</xdr:rowOff>
        </xdr:from>
        <xdr:to>
          <xdr:col>19</xdr:col>
          <xdr:colOff>85725</xdr:colOff>
          <xdr:row>63</xdr:row>
          <xdr:rowOff>47625</xdr:rowOff>
        </xdr:to>
        <xdr:sp macro="" textlink="">
          <xdr:nvSpPr>
            <xdr:cNvPr id="13298" name="Check Box 3058" hidden="1">
              <a:extLst>
                <a:ext uri="{63B3BB69-23CF-44E3-9099-C40C66FF867C}">
                  <a14:compatExt spid="_x0000_s13298"/>
                </a:ext>
                <a:ext uri="{FF2B5EF4-FFF2-40B4-BE49-F238E27FC236}">
                  <a16:creationId xmlns:a16="http://schemas.microsoft.com/office/drawing/2014/main" id="{00000000-0008-0000-0700-0000F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62</xdr:row>
          <xdr:rowOff>361950</xdr:rowOff>
        </xdr:from>
        <xdr:to>
          <xdr:col>19</xdr:col>
          <xdr:colOff>85725</xdr:colOff>
          <xdr:row>64</xdr:row>
          <xdr:rowOff>47625</xdr:rowOff>
        </xdr:to>
        <xdr:sp macro="" textlink="">
          <xdr:nvSpPr>
            <xdr:cNvPr id="13299" name="Check Box 3059" hidden="1">
              <a:extLst>
                <a:ext uri="{63B3BB69-23CF-44E3-9099-C40C66FF867C}">
                  <a14:compatExt spid="_x0000_s13299"/>
                </a:ext>
                <a:ext uri="{FF2B5EF4-FFF2-40B4-BE49-F238E27FC236}">
                  <a16:creationId xmlns:a16="http://schemas.microsoft.com/office/drawing/2014/main" id="{00000000-0008-0000-0700-0000F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63</xdr:row>
          <xdr:rowOff>361950</xdr:rowOff>
        </xdr:from>
        <xdr:to>
          <xdr:col>19</xdr:col>
          <xdr:colOff>85725</xdr:colOff>
          <xdr:row>65</xdr:row>
          <xdr:rowOff>47625</xdr:rowOff>
        </xdr:to>
        <xdr:sp macro="" textlink="">
          <xdr:nvSpPr>
            <xdr:cNvPr id="13300" name="Check Box 3060" hidden="1">
              <a:extLst>
                <a:ext uri="{63B3BB69-23CF-44E3-9099-C40C66FF867C}">
                  <a14:compatExt spid="_x0000_s13300"/>
                </a:ext>
                <a:ext uri="{FF2B5EF4-FFF2-40B4-BE49-F238E27FC236}">
                  <a16:creationId xmlns:a16="http://schemas.microsoft.com/office/drawing/2014/main" id="{00000000-0008-0000-0700-0000F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64</xdr:row>
          <xdr:rowOff>361950</xdr:rowOff>
        </xdr:from>
        <xdr:to>
          <xdr:col>19</xdr:col>
          <xdr:colOff>85725</xdr:colOff>
          <xdr:row>66</xdr:row>
          <xdr:rowOff>47625</xdr:rowOff>
        </xdr:to>
        <xdr:sp macro="" textlink="">
          <xdr:nvSpPr>
            <xdr:cNvPr id="13301" name="Check Box 3061" hidden="1">
              <a:extLst>
                <a:ext uri="{63B3BB69-23CF-44E3-9099-C40C66FF867C}">
                  <a14:compatExt spid="_x0000_s13301"/>
                </a:ext>
                <a:ext uri="{FF2B5EF4-FFF2-40B4-BE49-F238E27FC236}">
                  <a16:creationId xmlns:a16="http://schemas.microsoft.com/office/drawing/2014/main" id="{00000000-0008-0000-0700-0000F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65</xdr:row>
          <xdr:rowOff>361950</xdr:rowOff>
        </xdr:from>
        <xdr:to>
          <xdr:col>19</xdr:col>
          <xdr:colOff>85725</xdr:colOff>
          <xdr:row>67</xdr:row>
          <xdr:rowOff>47625</xdr:rowOff>
        </xdr:to>
        <xdr:sp macro="" textlink="">
          <xdr:nvSpPr>
            <xdr:cNvPr id="13302" name="Check Box 3062" hidden="1">
              <a:extLst>
                <a:ext uri="{63B3BB69-23CF-44E3-9099-C40C66FF867C}">
                  <a14:compatExt spid="_x0000_s13302"/>
                </a:ext>
                <a:ext uri="{FF2B5EF4-FFF2-40B4-BE49-F238E27FC236}">
                  <a16:creationId xmlns:a16="http://schemas.microsoft.com/office/drawing/2014/main" id="{00000000-0008-0000-0700-0000F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66</xdr:row>
          <xdr:rowOff>361950</xdr:rowOff>
        </xdr:from>
        <xdr:to>
          <xdr:col>19</xdr:col>
          <xdr:colOff>85725</xdr:colOff>
          <xdr:row>68</xdr:row>
          <xdr:rowOff>47625</xdr:rowOff>
        </xdr:to>
        <xdr:sp macro="" textlink="">
          <xdr:nvSpPr>
            <xdr:cNvPr id="13303" name="Check Box 3063" hidden="1">
              <a:extLst>
                <a:ext uri="{63B3BB69-23CF-44E3-9099-C40C66FF867C}">
                  <a14:compatExt spid="_x0000_s13303"/>
                </a:ext>
                <a:ext uri="{FF2B5EF4-FFF2-40B4-BE49-F238E27FC236}">
                  <a16:creationId xmlns:a16="http://schemas.microsoft.com/office/drawing/2014/main" id="{00000000-0008-0000-0700-0000F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0</xdr:rowOff>
        </xdr:from>
        <xdr:to>
          <xdr:col>20</xdr:col>
          <xdr:colOff>85725</xdr:colOff>
          <xdr:row>45</xdr:row>
          <xdr:rowOff>47625</xdr:rowOff>
        </xdr:to>
        <xdr:sp macro="" textlink="">
          <xdr:nvSpPr>
            <xdr:cNvPr id="13304" name="Check Box 3064" hidden="1">
              <a:extLst>
                <a:ext uri="{63B3BB69-23CF-44E3-9099-C40C66FF867C}">
                  <a14:compatExt spid="_x0000_s13304"/>
                </a:ext>
                <a:ext uri="{FF2B5EF4-FFF2-40B4-BE49-F238E27FC236}">
                  <a16:creationId xmlns:a16="http://schemas.microsoft.com/office/drawing/2014/main" id="{00000000-0008-0000-0700-0000F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361950</xdr:rowOff>
        </xdr:from>
        <xdr:to>
          <xdr:col>20</xdr:col>
          <xdr:colOff>114300</xdr:colOff>
          <xdr:row>46</xdr:row>
          <xdr:rowOff>47625</xdr:rowOff>
        </xdr:to>
        <xdr:sp macro="" textlink="">
          <xdr:nvSpPr>
            <xdr:cNvPr id="13305" name="Check Box 3065" hidden="1">
              <a:extLst>
                <a:ext uri="{63B3BB69-23CF-44E3-9099-C40C66FF867C}">
                  <a14:compatExt spid="_x0000_s13305"/>
                </a:ext>
                <a:ext uri="{FF2B5EF4-FFF2-40B4-BE49-F238E27FC236}">
                  <a16:creationId xmlns:a16="http://schemas.microsoft.com/office/drawing/2014/main" id="{00000000-0008-0000-0700-0000F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361950</xdr:rowOff>
        </xdr:from>
        <xdr:to>
          <xdr:col>20</xdr:col>
          <xdr:colOff>85725</xdr:colOff>
          <xdr:row>47</xdr:row>
          <xdr:rowOff>47625</xdr:rowOff>
        </xdr:to>
        <xdr:sp macro="" textlink="">
          <xdr:nvSpPr>
            <xdr:cNvPr id="13306" name="Check Box 3066" hidden="1">
              <a:extLst>
                <a:ext uri="{63B3BB69-23CF-44E3-9099-C40C66FF867C}">
                  <a14:compatExt spid="_x0000_s13306"/>
                </a:ext>
                <a:ext uri="{FF2B5EF4-FFF2-40B4-BE49-F238E27FC236}">
                  <a16:creationId xmlns:a16="http://schemas.microsoft.com/office/drawing/2014/main" id="{00000000-0008-0000-0700-0000F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361950</xdr:rowOff>
        </xdr:from>
        <xdr:to>
          <xdr:col>20</xdr:col>
          <xdr:colOff>85725</xdr:colOff>
          <xdr:row>48</xdr:row>
          <xdr:rowOff>47625</xdr:rowOff>
        </xdr:to>
        <xdr:sp macro="" textlink="">
          <xdr:nvSpPr>
            <xdr:cNvPr id="13307" name="Check Box 3067" hidden="1">
              <a:extLst>
                <a:ext uri="{63B3BB69-23CF-44E3-9099-C40C66FF867C}">
                  <a14:compatExt spid="_x0000_s13307"/>
                </a:ext>
                <a:ext uri="{FF2B5EF4-FFF2-40B4-BE49-F238E27FC236}">
                  <a16:creationId xmlns:a16="http://schemas.microsoft.com/office/drawing/2014/main" id="{00000000-0008-0000-0700-0000F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361950</xdr:rowOff>
        </xdr:from>
        <xdr:to>
          <xdr:col>20</xdr:col>
          <xdr:colOff>85725</xdr:colOff>
          <xdr:row>49</xdr:row>
          <xdr:rowOff>47625</xdr:rowOff>
        </xdr:to>
        <xdr:sp macro="" textlink="">
          <xdr:nvSpPr>
            <xdr:cNvPr id="13308" name="Check Box 3068" hidden="1">
              <a:extLst>
                <a:ext uri="{63B3BB69-23CF-44E3-9099-C40C66FF867C}">
                  <a14:compatExt spid="_x0000_s13308"/>
                </a:ext>
                <a:ext uri="{FF2B5EF4-FFF2-40B4-BE49-F238E27FC236}">
                  <a16:creationId xmlns:a16="http://schemas.microsoft.com/office/drawing/2014/main" id="{00000000-0008-0000-0700-0000F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361950</xdr:rowOff>
        </xdr:from>
        <xdr:to>
          <xdr:col>20</xdr:col>
          <xdr:colOff>85725</xdr:colOff>
          <xdr:row>50</xdr:row>
          <xdr:rowOff>47625</xdr:rowOff>
        </xdr:to>
        <xdr:sp macro="" textlink="">
          <xdr:nvSpPr>
            <xdr:cNvPr id="13309" name="Check Box 3069" hidden="1">
              <a:extLst>
                <a:ext uri="{63B3BB69-23CF-44E3-9099-C40C66FF867C}">
                  <a14:compatExt spid="_x0000_s13309"/>
                </a:ext>
                <a:ext uri="{FF2B5EF4-FFF2-40B4-BE49-F238E27FC236}">
                  <a16:creationId xmlns:a16="http://schemas.microsoft.com/office/drawing/2014/main" id="{00000000-0008-0000-0700-0000F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361950</xdr:rowOff>
        </xdr:from>
        <xdr:to>
          <xdr:col>20</xdr:col>
          <xdr:colOff>85725</xdr:colOff>
          <xdr:row>51</xdr:row>
          <xdr:rowOff>47625</xdr:rowOff>
        </xdr:to>
        <xdr:sp macro="" textlink="">
          <xdr:nvSpPr>
            <xdr:cNvPr id="13310" name="Check Box 3070" hidden="1">
              <a:extLst>
                <a:ext uri="{63B3BB69-23CF-44E3-9099-C40C66FF867C}">
                  <a14:compatExt spid="_x0000_s13310"/>
                </a:ext>
                <a:ext uri="{FF2B5EF4-FFF2-40B4-BE49-F238E27FC236}">
                  <a16:creationId xmlns:a16="http://schemas.microsoft.com/office/drawing/2014/main" id="{00000000-0008-0000-0700-0000F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50</xdr:row>
          <xdr:rowOff>361950</xdr:rowOff>
        </xdr:from>
        <xdr:to>
          <xdr:col>20</xdr:col>
          <xdr:colOff>85725</xdr:colOff>
          <xdr:row>52</xdr:row>
          <xdr:rowOff>47625</xdr:rowOff>
        </xdr:to>
        <xdr:sp macro="" textlink="">
          <xdr:nvSpPr>
            <xdr:cNvPr id="13311" name="Check Box 3071" hidden="1">
              <a:extLst>
                <a:ext uri="{63B3BB69-23CF-44E3-9099-C40C66FF867C}">
                  <a14:compatExt spid="_x0000_s13311"/>
                </a:ext>
                <a:ext uri="{FF2B5EF4-FFF2-40B4-BE49-F238E27FC236}">
                  <a16:creationId xmlns:a16="http://schemas.microsoft.com/office/drawing/2014/main" id="{00000000-0008-0000-0700-0000F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361950</xdr:rowOff>
        </xdr:from>
        <xdr:to>
          <xdr:col>20</xdr:col>
          <xdr:colOff>85725</xdr:colOff>
          <xdr:row>53</xdr:row>
          <xdr:rowOff>47625</xdr:rowOff>
        </xdr:to>
        <xdr:sp macro="" textlink="">
          <xdr:nvSpPr>
            <xdr:cNvPr id="14336" name="Check Box 3072" hidden="1">
              <a:extLst>
                <a:ext uri="{63B3BB69-23CF-44E3-9099-C40C66FF867C}">
                  <a14:compatExt spid="_x0000_s14336"/>
                </a:ext>
                <a:ext uri="{FF2B5EF4-FFF2-40B4-BE49-F238E27FC236}">
                  <a16:creationId xmlns:a16="http://schemas.microsoft.com/office/drawing/2014/main" id="{00000000-0008-0000-0700-00000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xdr:row>
          <xdr:rowOff>361950</xdr:rowOff>
        </xdr:from>
        <xdr:to>
          <xdr:col>20</xdr:col>
          <xdr:colOff>85725</xdr:colOff>
          <xdr:row>54</xdr:row>
          <xdr:rowOff>47625</xdr:rowOff>
        </xdr:to>
        <xdr:sp macro="" textlink="">
          <xdr:nvSpPr>
            <xdr:cNvPr id="14337" name="Check Box 3073"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361950</xdr:rowOff>
        </xdr:from>
        <xdr:to>
          <xdr:col>20</xdr:col>
          <xdr:colOff>85725</xdr:colOff>
          <xdr:row>55</xdr:row>
          <xdr:rowOff>47625</xdr:rowOff>
        </xdr:to>
        <xdr:sp macro="" textlink="">
          <xdr:nvSpPr>
            <xdr:cNvPr id="14338" name="Check Box 3074"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54</xdr:row>
          <xdr:rowOff>361950</xdr:rowOff>
        </xdr:from>
        <xdr:to>
          <xdr:col>20</xdr:col>
          <xdr:colOff>85725</xdr:colOff>
          <xdr:row>56</xdr:row>
          <xdr:rowOff>47625</xdr:rowOff>
        </xdr:to>
        <xdr:sp macro="" textlink="">
          <xdr:nvSpPr>
            <xdr:cNvPr id="14339" name="Check Box 3075"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55</xdr:row>
          <xdr:rowOff>361950</xdr:rowOff>
        </xdr:from>
        <xdr:to>
          <xdr:col>20</xdr:col>
          <xdr:colOff>85725</xdr:colOff>
          <xdr:row>57</xdr:row>
          <xdr:rowOff>47625</xdr:rowOff>
        </xdr:to>
        <xdr:sp macro="" textlink="">
          <xdr:nvSpPr>
            <xdr:cNvPr id="14340" name="Check Box 3076"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56</xdr:row>
          <xdr:rowOff>361950</xdr:rowOff>
        </xdr:from>
        <xdr:to>
          <xdr:col>20</xdr:col>
          <xdr:colOff>85725</xdr:colOff>
          <xdr:row>58</xdr:row>
          <xdr:rowOff>47625</xdr:rowOff>
        </xdr:to>
        <xdr:sp macro="" textlink="">
          <xdr:nvSpPr>
            <xdr:cNvPr id="14341" name="Check Box 3077"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57</xdr:row>
          <xdr:rowOff>361950</xdr:rowOff>
        </xdr:from>
        <xdr:to>
          <xdr:col>20</xdr:col>
          <xdr:colOff>85725</xdr:colOff>
          <xdr:row>59</xdr:row>
          <xdr:rowOff>47625</xdr:rowOff>
        </xdr:to>
        <xdr:sp macro="" textlink="">
          <xdr:nvSpPr>
            <xdr:cNvPr id="14342" name="Check Box 3078"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58</xdr:row>
          <xdr:rowOff>361950</xdr:rowOff>
        </xdr:from>
        <xdr:to>
          <xdr:col>20</xdr:col>
          <xdr:colOff>85725</xdr:colOff>
          <xdr:row>60</xdr:row>
          <xdr:rowOff>47625</xdr:rowOff>
        </xdr:to>
        <xdr:sp macro="" textlink="">
          <xdr:nvSpPr>
            <xdr:cNvPr id="14343" name="Check Box 3079"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59</xdr:row>
          <xdr:rowOff>361950</xdr:rowOff>
        </xdr:from>
        <xdr:to>
          <xdr:col>20</xdr:col>
          <xdr:colOff>85725</xdr:colOff>
          <xdr:row>61</xdr:row>
          <xdr:rowOff>47625</xdr:rowOff>
        </xdr:to>
        <xdr:sp macro="" textlink="">
          <xdr:nvSpPr>
            <xdr:cNvPr id="14344" name="Check Box 3080"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60</xdr:row>
          <xdr:rowOff>361950</xdr:rowOff>
        </xdr:from>
        <xdr:to>
          <xdr:col>20</xdr:col>
          <xdr:colOff>85725</xdr:colOff>
          <xdr:row>62</xdr:row>
          <xdr:rowOff>47625</xdr:rowOff>
        </xdr:to>
        <xdr:sp macro="" textlink="">
          <xdr:nvSpPr>
            <xdr:cNvPr id="14345" name="Check Box 3081"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61</xdr:row>
          <xdr:rowOff>361950</xdr:rowOff>
        </xdr:from>
        <xdr:to>
          <xdr:col>20</xdr:col>
          <xdr:colOff>85725</xdr:colOff>
          <xdr:row>63</xdr:row>
          <xdr:rowOff>47625</xdr:rowOff>
        </xdr:to>
        <xdr:sp macro="" textlink="">
          <xdr:nvSpPr>
            <xdr:cNvPr id="14346" name="Check Box 3082"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62</xdr:row>
          <xdr:rowOff>361950</xdr:rowOff>
        </xdr:from>
        <xdr:to>
          <xdr:col>20</xdr:col>
          <xdr:colOff>85725</xdr:colOff>
          <xdr:row>64</xdr:row>
          <xdr:rowOff>47625</xdr:rowOff>
        </xdr:to>
        <xdr:sp macro="" textlink="">
          <xdr:nvSpPr>
            <xdr:cNvPr id="14347" name="Check Box 3083"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63</xdr:row>
          <xdr:rowOff>361950</xdr:rowOff>
        </xdr:from>
        <xdr:to>
          <xdr:col>20</xdr:col>
          <xdr:colOff>85725</xdr:colOff>
          <xdr:row>65</xdr:row>
          <xdr:rowOff>47625</xdr:rowOff>
        </xdr:to>
        <xdr:sp macro="" textlink="">
          <xdr:nvSpPr>
            <xdr:cNvPr id="14348" name="Check Box 3084" hidden="1">
              <a:extLst>
                <a:ext uri="{63B3BB69-23CF-44E3-9099-C40C66FF867C}">
                  <a14:compatExt spid="_x0000_s14348"/>
                </a:ext>
                <a:ext uri="{FF2B5EF4-FFF2-40B4-BE49-F238E27FC236}">
                  <a16:creationId xmlns:a16="http://schemas.microsoft.com/office/drawing/2014/main" id="{00000000-0008-0000-07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64</xdr:row>
          <xdr:rowOff>361950</xdr:rowOff>
        </xdr:from>
        <xdr:to>
          <xdr:col>20</xdr:col>
          <xdr:colOff>85725</xdr:colOff>
          <xdr:row>66</xdr:row>
          <xdr:rowOff>47625</xdr:rowOff>
        </xdr:to>
        <xdr:sp macro="" textlink="">
          <xdr:nvSpPr>
            <xdr:cNvPr id="14349" name="Check Box 3085"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65</xdr:row>
          <xdr:rowOff>361950</xdr:rowOff>
        </xdr:from>
        <xdr:to>
          <xdr:col>20</xdr:col>
          <xdr:colOff>85725</xdr:colOff>
          <xdr:row>67</xdr:row>
          <xdr:rowOff>47625</xdr:rowOff>
        </xdr:to>
        <xdr:sp macro="" textlink="">
          <xdr:nvSpPr>
            <xdr:cNvPr id="14350" name="Check Box 3086"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66</xdr:row>
          <xdr:rowOff>361950</xdr:rowOff>
        </xdr:from>
        <xdr:to>
          <xdr:col>20</xdr:col>
          <xdr:colOff>85725</xdr:colOff>
          <xdr:row>68</xdr:row>
          <xdr:rowOff>47625</xdr:rowOff>
        </xdr:to>
        <xdr:sp macro="" textlink="">
          <xdr:nvSpPr>
            <xdr:cNvPr id="14351" name="Check Box 3087"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67</xdr:row>
          <xdr:rowOff>361950</xdr:rowOff>
        </xdr:from>
        <xdr:to>
          <xdr:col>11</xdr:col>
          <xdr:colOff>85725</xdr:colOff>
          <xdr:row>69</xdr:row>
          <xdr:rowOff>47625</xdr:rowOff>
        </xdr:to>
        <xdr:sp macro="" textlink="">
          <xdr:nvSpPr>
            <xdr:cNvPr id="14352" name="Check Box 3088" hidden="1">
              <a:extLst>
                <a:ext uri="{63B3BB69-23CF-44E3-9099-C40C66FF867C}">
                  <a14:compatExt spid="_x0000_s14352"/>
                </a:ext>
                <a:ext uri="{FF2B5EF4-FFF2-40B4-BE49-F238E27FC236}">
                  <a16:creationId xmlns:a16="http://schemas.microsoft.com/office/drawing/2014/main" id="{00000000-0008-0000-07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67</xdr:row>
          <xdr:rowOff>361950</xdr:rowOff>
        </xdr:from>
        <xdr:to>
          <xdr:col>12</xdr:col>
          <xdr:colOff>85725</xdr:colOff>
          <xdr:row>69</xdr:row>
          <xdr:rowOff>47625</xdr:rowOff>
        </xdr:to>
        <xdr:sp macro="" textlink="">
          <xdr:nvSpPr>
            <xdr:cNvPr id="14353" name="Check Box 3089" hidden="1">
              <a:extLst>
                <a:ext uri="{63B3BB69-23CF-44E3-9099-C40C66FF867C}">
                  <a14:compatExt spid="_x0000_s14353"/>
                </a:ext>
                <a:ext uri="{FF2B5EF4-FFF2-40B4-BE49-F238E27FC236}">
                  <a16:creationId xmlns:a16="http://schemas.microsoft.com/office/drawing/2014/main" id="{00000000-0008-0000-07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67</xdr:row>
          <xdr:rowOff>361950</xdr:rowOff>
        </xdr:from>
        <xdr:to>
          <xdr:col>15</xdr:col>
          <xdr:colOff>85725</xdr:colOff>
          <xdr:row>69</xdr:row>
          <xdr:rowOff>47625</xdr:rowOff>
        </xdr:to>
        <xdr:sp macro="" textlink="">
          <xdr:nvSpPr>
            <xdr:cNvPr id="14354" name="Check Box 3090" hidden="1">
              <a:extLst>
                <a:ext uri="{63B3BB69-23CF-44E3-9099-C40C66FF867C}">
                  <a14:compatExt spid="_x0000_s14354"/>
                </a:ext>
                <a:ext uri="{FF2B5EF4-FFF2-40B4-BE49-F238E27FC236}">
                  <a16:creationId xmlns:a16="http://schemas.microsoft.com/office/drawing/2014/main" id="{00000000-0008-0000-07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67</xdr:row>
          <xdr:rowOff>361950</xdr:rowOff>
        </xdr:from>
        <xdr:to>
          <xdr:col>16</xdr:col>
          <xdr:colOff>66675</xdr:colOff>
          <xdr:row>69</xdr:row>
          <xdr:rowOff>47625</xdr:rowOff>
        </xdr:to>
        <xdr:sp macro="" textlink="">
          <xdr:nvSpPr>
            <xdr:cNvPr id="14355" name="Check Box 3091" hidden="1">
              <a:extLst>
                <a:ext uri="{63B3BB69-23CF-44E3-9099-C40C66FF867C}">
                  <a14:compatExt spid="_x0000_s14355"/>
                </a:ext>
                <a:ext uri="{FF2B5EF4-FFF2-40B4-BE49-F238E27FC236}">
                  <a16:creationId xmlns:a16="http://schemas.microsoft.com/office/drawing/2014/main" id="{00000000-0008-0000-07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67</xdr:row>
          <xdr:rowOff>361950</xdr:rowOff>
        </xdr:from>
        <xdr:to>
          <xdr:col>19</xdr:col>
          <xdr:colOff>85725</xdr:colOff>
          <xdr:row>69</xdr:row>
          <xdr:rowOff>47625</xdr:rowOff>
        </xdr:to>
        <xdr:sp macro="" textlink="">
          <xdr:nvSpPr>
            <xdr:cNvPr id="14356" name="Check Box 3092" hidden="1">
              <a:extLst>
                <a:ext uri="{63B3BB69-23CF-44E3-9099-C40C66FF867C}">
                  <a14:compatExt spid="_x0000_s14356"/>
                </a:ext>
                <a:ext uri="{FF2B5EF4-FFF2-40B4-BE49-F238E27FC236}">
                  <a16:creationId xmlns:a16="http://schemas.microsoft.com/office/drawing/2014/main" id="{00000000-0008-0000-07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67</xdr:row>
          <xdr:rowOff>361950</xdr:rowOff>
        </xdr:from>
        <xdr:to>
          <xdr:col>20</xdr:col>
          <xdr:colOff>85725</xdr:colOff>
          <xdr:row>69</xdr:row>
          <xdr:rowOff>47625</xdr:rowOff>
        </xdr:to>
        <xdr:sp macro="" textlink="">
          <xdr:nvSpPr>
            <xdr:cNvPr id="14357" name="Check Box 3093" hidden="1">
              <a:extLst>
                <a:ext uri="{63B3BB69-23CF-44E3-9099-C40C66FF867C}">
                  <a14:compatExt spid="_x0000_s14357"/>
                </a:ext>
                <a:ext uri="{FF2B5EF4-FFF2-40B4-BE49-F238E27FC236}">
                  <a16:creationId xmlns:a16="http://schemas.microsoft.com/office/drawing/2014/main" id="{00000000-0008-0000-07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66</xdr:row>
          <xdr:rowOff>361950</xdr:rowOff>
        </xdr:from>
        <xdr:to>
          <xdr:col>11</xdr:col>
          <xdr:colOff>85725</xdr:colOff>
          <xdr:row>68</xdr:row>
          <xdr:rowOff>47625</xdr:rowOff>
        </xdr:to>
        <xdr:sp macro="" textlink="">
          <xdr:nvSpPr>
            <xdr:cNvPr id="14358" name="Check Box 3094" hidden="1">
              <a:extLst>
                <a:ext uri="{63B3BB69-23CF-44E3-9099-C40C66FF867C}">
                  <a14:compatExt spid="_x0000_s14358"/>
                </a:ext>
                <a:ext uri="{FF2B5EF4-FFF2-40B4-BE49-F238E27FC236}">
                  <a16:creationId xmlns:a16="http://schemas.microsoft.com/office/drawing/2014/main" id="{00000000-0008-0000-07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66</xdr:row>
          <xdr:rowOff>361950</xdr:rowOff>
        </xdr:from>
        <xdr:to>
          <xdr:col>12</xdr:col>
          <xdr:colOff>85725</xdr:colOff>
          <xdr:row>68</xdr:row>
          <xdr:rowOff>47625</xdr:rowOff>
        </xdr:to>
        <xdr:sp macro="" textlink="">
          <xdr:nvSpPr>
            <xdr:cNvPr id="14359" name="Check Box 3095" hidden="1">
              <a:extLst>
                <a:ext uri="{63B3BB69-23CF-44E3-9099-C40C66FF867C}">
                  <a14:compatExt spid="_x0000_s14359"/>
                </a:ext>
                <a:ext uri="{FF2B5EF4-FFF2-40B4-BE49-F238E27FC236}">
                  <a16:creationId xmlns:a16="http://schemas.microsoft.com/office/drawing/2014/main" id="{00000000-0008-0000-07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66</xdr:row>
          <xdr:rowOff>361950</xdr:rowOff>
        </xdr:from>
        <xdr:to>
          <xdr:col>15</xdr:col>
          <xdr:colOff>85725</xdr:colOff>
          <xdr:row>68</xdr:row>
          <xdr:rowOff>47625</xdr:rowOff>
        </xdr:to>
        <xdr:sp macro="" textlink="">
          <xdr:nvSpPr>
            <xdr:cNvPr id="14360" name="Check Box 3096" hidden="1">
              <a:extLst>
                <a:ext uri="{63B3BB69-23CF-44E3-9099-C40C66FF867C}">
                  <a14:compatExt spid="_x0000_s14360"/>
                </a:ext>
                <a:ext uri="{FF2B5EF4-FFF2-40B4-BE49-F238E27FC236}">
                  <a16:creationId xmlns:a16="http://schemas.microsoft.com/office/drawing/2014/main" id="{00000000-0008-0000-07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66</xdr:row>
          <xdr:rowOff>361950</xdr:rowOff>
        </xdr:from>
        <xdr:to>
          <xdr:col>16</xdr:col>
          <xdr:colOff>66675</xdr:colOff>
          <xdr:row>68</xdr:row>
          <xdr:rowOff>47625</xdr:rowOff>
        </xdr:to>
        <xdr:sp macro="" textlink="">
          <xdr:nvSpPr>
            <xdr:cNvPr id="14361" name="Check Box 3097" hidden="1">
              <a:extLst>
                <a:ext uri="{63B3BB69-23CF-44E3-9099-C40C66FF867C}">
                  <a14:compatExt spid="_x0000_s14361"/>
                </a:ext>
                <a:ext uri="{FF2B5EF4-FFF2-40B4-BE49-F238E27FC236}">
                  <a16:creationId xmlns:a16="http://schemas.microsoft.com/office/drawing/2014/main" id="{00000000-0008-0000-07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66</xdr:row>
          <xdr:rowOff>361950</xdr:rowOff>
        </xdr:from>
        <xdr:to>
          <xdr:col>19</xdr:col>
          <xdr:colOff>85725</xdr:colOff>
          <xdr:row>68</xdr:row>
          <xdr:rowOff>47625</xdr:rowOff>
        </xdr:to>
        <xdr:sp macro="" textlink="">
          <xdr:nvSpPr>
            <xdr:cNvPr id="14362" name="Check Box 3098" hidden="1">
              <a:extLst>
                <a:ext uri="{63B3BB69-23CF-44E3-9099-C40C66FF867C}">
                  <a14:compatExt spid="_x0000_s14362"/>
                </a:ext>
                <a:ext uri="{FF2B5EF4-FFF2-40B4-BE49-F238E27FC236}">
                  <a16:creationId xmlns:a16="http://schemas.microsoft.com/office/drawing/2014/main" id="{00000000-0008-0000-07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66</xdr:row>
          <xdr:rowOff>361950</xdr:rowOff>
        </xdr:from>
        <xdr:to>
          <xdr:col>20</xdr:col>
          <xdr:colOff>85725</xdr:colOff>
          <xdr:row>68</xdr:row>
          <xdr:rowOff>47625</xdr:rowOff>
        </xdr:to>
        <xdr:sp macro="" textlink="">
          <xdr:nvSpPr>
            <xdr:cNvPr id="14363" name="Check Box 3099" hidden="1">
              <a:extLst>
                <a:ext uri="{63B3BB69-23CF-44E3-9099-C40C66FF867C}">
                  <a14:compatExt spid="_x0000_s14363"/>
                </a:ext>
                <a:ext uri="{FF2B5EF4-FFF2-40B4-BE49-F238E27FC236}">
                  <a16:creationId xmlns:a16="http://schemas.microsoft.com/office/drawing/2014/main" id="{00000000-0008-0000-07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45</xdr:row>
          <xdr:rowOff>0</xdr:rowOff>
        </xdr:from>
        <xdr:to>
          <xdr:col>11</xdr:col>
          <xdr:colOff>85725</xdr:colOff>
          <xdr:row>46</xdr:row>
          <xdr:rowOff>47625</xdr:rowOff>
        </xdr:to>
        <xdr:sp macro="" textlink="">
          <xdr:nvSpPr>
            <xdr:cNvPr id="14364" name="Check Box 3100" hidden="1">
              <a:extLst>
                <a:ext uri="{63B3BB69-23CF-44E3-9099-C40C66FF867C}">
                  <a14:compatExt spid="_x0000_s14364"/>
                </a:ext>
                <a:ext uri="{FF2B5EF4-FFF2-40B4-BE49-F238E27FC236}">
                  <a16:creationId xmlns:a16="http://schemas.microsoft.com/office/drawing/2014/main" id="{00000000-0008-0000-07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45</xdr:row>
          <xdr:rowOff>361950</xdr:rowOff>
        </xdr:from>
        <xdr:to>
          <xdr:col>11</xdr:col>
          <xdr:colOff>114300</xdr:colOff>
          <xdr:row>47</xdr:row>
          <xdr:rowOff>47625</xdr:rowOff>
        </xdr:to>
        <xdr:sp macro="" textlink="">
          <xdr:nvSpPr>
            <xdr:cNvPr id="14365" name="Check Box 3101" hidden="1">
              <a:extLst>
                <a:ext uri="{63B3BB69-23CF-44E3-9099-C40C66FF867C}">
                  <a14:compatExt spid="_x0000_s14365"/>
                </a:ext>
                <a:ext uri="{FF2B5EF4-FFF2-40B4-BE49-F238E27FC236}">
                  <a16:creationId xmlns:a16="http://schemas.microsoft.com/office/drawing/2014/main" id="{00000000-0008-0000-07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0</xdr:rowOff>
        </xdr:from>
        <xdr:to>
          <xdr:col>11</xdr:col>
          <xdr:colOff>85725</xdr:colOff>
          <xdr:row>47</xdr:row>
          <xdr:rowOff>47625</xdr:rowOff>
        </xdr:to>
        <xdr:sp macro="" textlink="">
          <xdr:nvSpPr>
            <xdr:cNvPr id="14366" name="Check Box 3102" hidden="1">
              <a:extLst>
                <a:ext uri="{63B3BB69-23CF-44E3-9099-C40C66FF867C}">
                  <a14:compatExt spid="_x0000_s14366"/>
                </a:ext>
                <a:ext uri="{FF2B5EF4-FFF2-40B4-BE49-F238E27FC236}">
                  <a16:creationId xmlns:a16="http://schemas.microsoft.com/office/drawing/2014/main" id="{00000000-0008-0000-07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361950</xdr:rowOff>
        </xdr:from>
        <xdr:to>
          <xdr:col>11</xdr:col>
          <xdr:colOff>114300</xdr:colOff>
          <xdr:row>48</xdr:row>
          <xdr:rowOff>47625</xdr:rowOff>
        </xdr:to>
        <xdr:sp macro="" textlink="">
          <xdr:nvSpPr>
            <xdr:cNvPr id="14367" name="Check Box 3103" hidden="1">
              <a:extLst>
                <a:ext uri="{63B3BB69-23CF-44E3-9099-C40C66FF867C}">
                  <a14:compatExt spid="_x0000_s14367"/>
                </a:ext>
                <a:ext uri="{FF2B5EF4-FFF2-40B4-BE49-F238E27FC236}">
                  <a16:creationId xmlns:a16="http://schemas.microsoft.com/office/drawing/2014/main" id="{00000000-0008-0000-07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47</xdr:row>
          <xdr:rowOff>0</xdr:rowOff>
        </xdr:from>
        <xdr:to>
          <xdr:col>11</xdr:col>
          <xdr:colOff>85725</xdr:colOff>
          <xdr:row>48</xdr:row>
          <xdr:rowOff>47625</xdr:rowOff>
        </xdr:to>
        <xdr:sp macro="" textlink="">
          <xdr:nvSpPr>
            <xdr:cNvPr id="14368" name="Check Box 3104" hidden="1">
              <a:extLst>
                <a:ext uri="{63B3BB69-23CF-44E3-9099-C40C66FF867C}">
                  <a14:compatExt spid="_x0000_s14368"/>
                </a:ext>
                <a:ext uri="{FF2B5EF4-FFF2-40B4-BE49-F238E27FC236}">
                  <a16:creationId xmlns:a16="http://schemas.microsoft.com/office/drawing/2014/main" id="{00000000-0008-0000-07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47</xdr:row>
          <xdr:rowOff>361950</xdr:rowOff>
        </xdr:from>
        <xdr:to>
          <xdr:col>11</xdr:col>
          <xdr:colOff>114300</xdr:colOff>
          <xdr:row>49</xdr:row>
          <xdr:rowOff>47625</xdr:rowOff>
        </xdr:to>
        <xdr:sp macro="" textlink="">
          <xdr:nvSpPr>
            <xdr:cNvPr id="14369" name="Check Box 3105" hidden="1">
              <a:extLst>
                <a:ext uri="{63B3BB69-23CF-44E3-9099-C40C66FF867C}">
                  <a14:compatExt spid="_x0000_s14369"/>
                </a:ext>
                <a:ext uri="{FF2B5EF4-FFF2-40B4-BE49-F238E27FC236}">
                  <a16:creationId xmlns:a16="http://schemas.microsoft.com/office/drawing/2014/main" id="{00000000-0008-0000-07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48</xdr:row>
          <xdr:rowOff>0</xdr:rowOff>
        </xdr:from>
        <xdr:to>
          <xdr:col>11</xdr:col>
          <xdr:colOff>85725</xdr:colOff>
          <xdr:row>49</xdr:row>
          <xdr:rowOff>47625</xdr:rowOff>
        </xdr:to>
        <xdr:sp macro="" textlink="">
          <xdr:nvSpPr>
            <xdr:cNvPr id="14370" name="Check Box 3106" hidden="1">
              <a:extLst>
                <a:ext uri="{63B3BB69-23CF-44E3-9099-C40C66FF867C}">
                  <a14:compatExt spid="_x0000_s14370"/>
                </a:ext>
                <a:ext uri="{FF2B5EF4-FFF2-40B4-BE49-F238E27FC236}">
                  <a16:creationId xmlns:a16="http://schemas.microsoft.com/office/drawing/2014/main" id="{00000000-0008-0000-07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48</xdr:row>
          <xdr:rowOff>361950</xdr:rowOff>
        </xdr:from>
        <xdr:to>
          <xdr:col>11</xdr:col>
          <xdr:colOff>114300</xdr:colOff>
          <xdr:row>50</xdr:row>
          <xdr:rowOff>47625</xdr:rowOff>
        </xdr:to>
        <xdr:sp macro="" textlink="">
          <xdr:nvSpPr>
            <xdr:cNvPr id="14371" name="Check Box 3107" hidden="1">
              <a:extLst>
                <a:ext uri="{63B3BB69-23CF-44E3-9099-C40C66FF867C}">
                  <a14:compatExt spid="_x0000_s14371"/>
                </a:ext>
                <a:ext uri="{FF2B5EF4-FFF2-40B4-BE49-F238E27FC236}">
                  <a16:creationId xmlns:a16="http://schemas.microsoft.com/office/drawing/2014/main" id="{00000000-0008-0000-07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0</xdr:rowOff>
        </xdr:from>
        <xdr:to>
          <xdr:col>11</xdr:col>
          <xdr:colOff>85725</xdr:colOff>
          <xdr:row>50</xdr:row>
          <xdr:rowOff>47625</xdr:rowOff>
        </xdr:to>
        <xdr:sp macro="" textlink="">
          <xdr:nvSpPr>
            <xdr:cNvPr id="14372" name="Check Box 3108" hidden="1">
              <a:extLst>
                <a:ext uri="{63B3BB69-23CF-44E3-9099-C40C66FF867C}">
                  <a14:compatExt spid="_x0000_s14372"/>
                </a:ext>
                <a:ext uri="{FF2B5EF4-FFF2-40B4-BE49-F238E27FC236}">
                  <a16:creationId xmlns:a16="http://schemas.microsoft.com/office/drawing/2014/main" id="{00000000-0008-0000-07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361950</xdr:rowOff>
        </xdr:from>
        <xdr:to>
          <xdr:col>11</xdr:col>
          <xdr:colOff>114300</xdr:colOff>
          <xdr:row>51</xdr:row>
          <xdr:rowOff>47625</xdr:rowOff>
        </xdr:to>
        <xdr:sp macro="" textlink="">
          <xdr:nvSpPr>
            <xdr:cNvPr id="14373" name="Check Box 3109" hidden="1">
              <a:extLst>
                <a:ext uri="{63B3BB69-23CF-44E3-9099-C40C66FF867C}">
                  <a14:compatExt spid="_x0000_s14373"/>
                </a:ext>
                <a:ext uri="{FF2B5EF4-FFF2-40B4-BE49-F238E27FC236}">
                  <a16:creationId xmlns:a16="http://schemas.microsoft.com/office/drawing/2014/main" id="{00000000-0008-0000-07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50</xdr:row>
          <xdr:rowOff>0</xdr:rowOff>
        </xdr:from>
        <xdr:to>
          <xdr:col>11</xdr:col>
          <xdr:colOff>85725</xdr:colOff>
          <xdr:row>51</xdr:row>
          <xdr:rowOff>47625</xdr:rowOff>
        </xdr:to>
        <xdr:sp macro="" textlink="">
          <xdr:nvSpPr>
            <xdr:cNvPr id="14374" name="Check Box 3110" hidden="1">
              <a:extLst>
                <a:ext uri="{63B3BB69-23CF-44E3-9099-C40C66FF867C}">
                  <a14:compatExt spid="_x0000_s14374"/>
                </a:ext>
                <a:ext uri="{FF2B5EF4-FFF2-40B4-BE49-F238E27FC236}">
                  <a16:creationId xmlns:a16="http://schemas.microsoft.com/office/drawing/2014/main" id="{00000000-0008-0000-07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50</xdr:row>
          <xdr:rowOff>361950</xdr:rowOff>
        </xdr:from>
        <xdr:to>
          <xdr:col>11</xdr:col>
          <xdr:colOff>114300</xdr:colOff>
          <xdr:row>52</xdr:row>
          <xdr:rowOff>47625</xdr:rowOff>
        </xdr:to>
        <xdr:sp macro="" textlink="">
          <xdr:nvSpPr>
            <xdr:cNvPr id="14375" name="Check Box 3111" hidden="1">
              <a:extLst>
                <a:ext uri="{63B3BB69-23CF-44E3-9099-C40C66FF867C}">
                  <a14:compatExt spid="_x0000_s14375"/>
                </a:ext>
                <a:ext uri="{FF2B5EF4-FFF2-40B4-BE49-F238E27FC236}">
                  <a16:creationId xmlns:a16="http://schemas.microsoft.com/office/drawing/2014/main" id="{00000000-0008-0000-07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0</xdr:rowOff>
        </xdr:from>
        <xdr:to>
          <xdr:col>11</xdr:col>
          <xdr:colOff>85725</xdr:colOff>
          <xdr:row>52</xdr:row>
          <xdr:rowOff>47625</xdr:rowOff>
        </xdr:to>
        <xdr:sp macro="" textlink="">
          <xdr:nvSpPr>
            <xdr:cNvPr id="14376" name="Check Box 3112"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361950</xdr:rowOff>
        </xdr:from>
        <xdr:to>
          <xdr:col>11</xdr:col>
          <xdr:colOff>114300</xdr:colOff>
          <xdr:row>53</xdr:row>
          <xdr:rowOff>47625</xdr:rowOff>
        </xdr:to>
        <xdr:sp macro="" textlink="">
          <xdr:nvSpPr>
            <xdr:cNvPr id="14377" name="Check Box 3113"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0</xdr:rowOff>
        </xdr:from>
        <xdr:to>
          <xdr:col>11</xdr:col>
          <xdr:colOff>85725</xdr:colOff>
          <xdr:row>53</xdr:row>
          <xdr:rowOff>47625</xdr:rowOff>
        </xdr:to>
        <xdr:sp macro="" textlink="">
          <xdr:nvSpPr>
            <xdr:cNvPr id="14378" name="Check Box 3114"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361950</xdr:rowOff>
        </xdr:from>
        <xdr:to>
          <xdr:col>11</xdr:col>
          <xdr:colOff>114300</xdr:colOff>
          <xdr:row>54</xdr:row>
          <xdr:rowOff>47625</xdr:rowOff>
        </xdr:to>
        <xdr:sp macro="" textlink="">
          <xdr:nvSpPr>
            <xdr:cNvPr id="14379" name="Check Box 3115"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0</xdr:rowOff>
        </xdr:from>
        <xdr:to>
          <xdr:col>11</xdr:col>
          <xdr:colOff>85725</xdr:colOff>
          <xdr:row>54</xdr:row>
          <xdr:rowOff>47625</xdr:rowOff>
        </xdr:to>
        <xdr:sp macro="" textlink="">
          <xdr:nvSpPr>
            <xdr:cNvPr id="14380" name="Check Box 3116"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361950</xdr:rowOff>
        </xdr:from>
        <xdr:to>
          <xdr:col>11</xdr:col>
          <xdr:colOff>114300</xdr:colOff>
          <xdr:row>55</xdr:row>
          <xdr:rowOff>47625</xdr:rowOff>
        </xdr:to>
        <xdr:sp macro="" textlink="">
          <xdr:nvSpPr>
            <xdr:cNvPr id="14381" name="Check Box 3117"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54</xdr:row>
          <xdr:rowOff>0</xdr:rowOff>
        </xdr:from>
        <xdr:to>
          <xdr:col>11</xdr:col>
          <xdr:colOff>85725</xdr:colOff>
          <xdr:row>55</xdr:row>
          <xdr:rowOff>47625</xdr:rowOff>
        </xdr:to>
        <xdr:sp macro="" textlink="">
          <xdr:nvSpPr>
            <xdr:cNvPr id="14382" name="Check Box 3118"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54</xdr:row>
          <xdr:rowOff>361950</xdr:rowOff>
        </xdr:from>
        <xdr:to>
          <xdr:col>11</xdr:col>
          <xdr:colOff>114300</xdr:colOff>
          <xdr:row>56</xdr:row>
          <xdr:rowOff>47625</xdr:rowOff>
        </xdr:to>
        <xdr:sp macro="" textlink="">
          <xdr:nvSpPr>
            <xdr:cNvPr id="14383" name="Check Box 3119"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55</xdr:row>
          <xdr:rowOff>0</xdr:rowOff>
        </xdr:from>
        <xdr:to>
          <xdr:col>11</xdr:col>
          <xdr:colOff>85725</xdr:colOff>
          <xdr:row>56</xdr:row>
          <xdr:rowOff>47625</xdr:rowOff>
        </xdr:to>
        <xdr:sp macro="" textlink="">
          <xdr:nvSpPr>
            <xdr:cNvPr id="14384" name="Check Box 3120"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55</xdr:row>
          <xdr:rowOff>361950</xdr:rowOff>
        </xdr:from>
        <xdr:to>
          <xdr:col>11</xdr:col>
          <xdr:colOff>114300</xdr:colOff>
          <xdr:row>57</xdr:row>
          <xdr:rowOff>47625</xdr:rowOff>
        </xdr:to>
        <xdr:sp macro="" textlink="">
          <xdr:nvSpPr>
            <xdr:cNvPr id="14385" name="Check Box 3121"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0</xdr:rowOff>
        </xdr:from>
        <xdr:to>
          <xdr:col>11</xdr:col>
          <xdr:colOff>85725</xdr:colOff>
          <xdr:row>57</xdr:row>
          <xdr:rowOff>47625</xdr:rowOff>
        </xdr:to>
        <xdr:sp macro="" textlink="">
          <xdr:nvSpPr>
            <xdr:cNvPr id="14386" name="Check Box 3122"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361950</xdr:rowOff>
        </xdr:from>
        <xdr:to>
          <xdr:col>11</xdr:col>
          <xdr:colOff>114300</xdr:colOff>
          <xdr:row>58</xdr:row>
          <xdr:rowOff>47625</xdr:rowOff>
        </xdr:to>
        <xdr:sp macro="" textlink="">
          <xdr:nvSpPr>
            <xdr:cNvPr id="14387" name="Check Box 3123"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0</xdr:rowOff>
        </xdr:from>
        <xdr:to>
          <xdr:col>11</xdr:col>
          <xdr:colOff>85725</xdr:colOff>
          <xdr:row>58</xdr:row>
          <xdr:rowOff>47625</xdr:rowOff>
        </xdr:to>
        <xdr:sp macro="" textlink="">
          <xdr:nvSpPr>
            <xdr:cNvPr id="14388" name="Check Box 3124" hidden="1">
              <a:extLst>
                <a:ext uri="{63B3BB69-23CF-44E3-9099-C40C66FF867C}">
                  <a14:compatExt spid="_x0000_s14388"/>
                </a:ext>
                <a:ext uri="{FF2B5EF4-FFF2-40B4-BE49-F238E27FC236}">
                  <a16:creationId xmlns:a16="http://schemas.microsoft.com/office/drawing/2014/main" id="{00000000-0008-0000-07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361950</xdr:rowOff>
        </xdr:from>
        <xdr:to>
          <xdr:col>11</xdr:col>
          <xdr:colOff>114300</xdr:colOff>
          <xdr:row>59</xdr:row>
          <xdr:rowOff>47625</xdr:rowOff>
        </xdr:to>
        <xdr:sp macro="" textlink="">
          <xdr:nvSpPr>
            <xdr:cNvPr id="14389" name="Check Box 3125" hidden="1">
              <a:extLst>
                <a:ext uri="{63B3BB69-23CF-44E3-9099-C40C66FF867C}">
                  <a14:compatExt spid="_x0000_s14389"/>
                </a:ext>
                <a:ext uri="{FF2B5EF4-FFF2-40B4-BE49-F238E27FC236}">
                  <a16:creationId xmlns:a16="http://schemas.microsoft.com/office/drawing/2014/main" id="{00000000-0008-0000-07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0</xdr:rowOff>
        </xdr:from>
        <xdr:to>
          <xdr:col>11</xdr:col>
          <xdr:colOff>85725</xdr:colOff>
          <xdr:row>59</xdr:row>
          <xdr:rowOff>47625</xdr:rowOff>
        </xdr:to>
        <xdr:sp macro="" textlink="">
          <xdr:nvSpPr>
            <xdr:cNvPr id="14390" name="Check Box 3126" hidden="1">
              <a:extLst>
                <a:ext uri="{63B3BB69-23CF-44E3-9099-C40C66FF867C}">
                  <a14:compatExt spid="_x0000_s14390"/>
                </a:ext>
                <a:ext uri="{FF2B5EF4-FFF2-40B4-BE49-F238E27FC236}">
                  <a16:creationId xmlns:a16="http://schemas.microsoft.com/office/drawing/2014/main" id="{00000000-0008-0000-07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361950</xdr:rowOff>
        </xdr:from>
        <xdr:to>
          <xdr:col>11</xdr:col>
          <xdr:colOff>114300</xdr:colOff>
          <xdr:row>60</xdr:row>
          <xdr:rowOff>47625</xdr:rowOff>
        </xdr:to>
        <xdr:sp macro="" textlink="">
          <xdr:nvSpPr>
            <xdr:cNvPr id="14391" name="Check Box 3127" hidden="1">
              <a:extLst>
                <a:ext uri="{63B3BB69-23CF-44E3-9099-C40C66FF867C}">
                  <a14:compatExt spid="_x0000_s14391"/>
                </a:ext>
                <a:ext uri="{FF2B5EF4-FFF2-40B4-BE49-F238E27FC236}">
                  <a16:creationId xmlns:a16="http://schemas.microsoft.com/office/drawing/2014/main" id="{00000000-0008-0000-07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59</xdr:row>
          <xdr:rowOff>0</xdr:rowOff>
        </xdr:from>
        <xdr:to>
          <xdr:col>11</xdr:col>
          <xdr:colOff>85725</xdr:colOff>
          <xdr:row>60</xdr:row>
          <xdr:rowOff>47625</xdr:rowOff>
        </xdr:to>
        <xdr:sp macro="" textlink="">
          <xdr:nvSpPr>
            <xdr:cNvPr id="14392" name="Check Box 3128" hidden="1">
              <a:extLst>
                <a:ext uri="{63B3BB69-23CF-44E3-9099-C40C66FF867C}">
                  <a14:compatExt spid="_x0000_s14392"/>
                </a:ext>
                <a:ext uri="{FF2B5EF4-FFF2-40B4-BE49-F238E27FC236}">
                  <a16:creationId xmlns:a16="http://schemas.microsoft.com/office/drawing/2014/main" id="{00000000-0008-0000-07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59</xdr:row>
          <xdr:rowOff>361950</xdr:rowOff>
        </xdr:from>
        <xdr:to>
          <xdr:col>11</xdr:col>
          <xdr:colOff>114300</xdr:colOff>
          <xdr:row>61</xdr:row>
          <xdr:rowOff>47625</xdr:rowOff>
        </xdr:to>
        <xdr:sp macro="" textlink="">
          <xdr:nvSpPr>
            <xdr:cNvPr id="14393" name="Check Box 3129" hidden="1">
              <a:extLst>
                <a:ext uri="{63B3BB69-23CF-44E3-9099-C40C66FF867C}">
                  <a14:compatExt spid="_x0000_s14393"/>
                </a:ext>
                <a:ext uri="{FF2B5EF4-FFF2-40B4-BE49-F238E27FC236}">
                  <a16:creationId xmlns:a16="http://schemas.microsoft.com/office/drawing/2014/main" id="{00000000-0008-0000-07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60</xdr:row>
          <xdr:rowOff>0</xdr:rowOff>
        </xdr:from>
        <xdr:to>
          <xdr:col>11</xdr:col>
          <xdr:colOff>85725</xdr:colOff>
          <xdr:row>61</xdr:row>
          <xdr:rowOff>47625</xdr:rowOff>
        </xdr:to>
        <xdr:sp macro="" textlink="">
          <xdr:nvSpPr>
            <xdr:cNvPr id="14394" name="Check Box 3130" hidden="1">
              <a:extLst>
                <a:ext uri="{63B3BB69-23CF-44E3-9099-C40C66FF867C}">
                  <a14:compatExt spid="_x0000_s14394"/>
                </a:ext>
                <a:ext uri="{FF2B5EF4-FFF2-40B4-BE49-F238E27FC236}">
                  <a16:creationId xmlns:a16="http://schemas.microsoft.com/office/drawing/2014/main" id="{00000000-0008-0000-07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60</xdr:row>
          <xdr:rowOff>361950</xdr:rowOff>
        </xdr:from>
        <xdr:to>
          <xdr:col>11</xdr:col>
          <xdr:colOff>114300</xdr:colOff>
          <xdr:row>62</xdr:row>
          <xdr:rowOff>47625</xdr:rowOff>
        </xdr:to>
        <xdr:sp macro="" textlink="">
          <xdr:nvSpPr>
            <xdr:cNvPr id="14395" name="Check Box 3131" hidden="1">
              <a:extLst>
                <a:ext uri="{63B3BB69-23CF-44E3-9099-C40C66FF867C}">
                  <a14:compatExt spid="_x0000_s14395"/>
                </a:ext>
                <a:ext uri="{FF2B5EF4-FFF2-40B4-BE49-F238E27FC236}">
                  <a16:creationId xmlns:a16="http://schemas.microsoft.com/office/drawing/2014/main" id="{00000000-0008-0000-07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61</xdr:row>
          <xdr:rowOff>0</xdr:rowOff>
        </xdr:from>
        <xdr:to>
          <xdr:col>11</xdr:col>
          <xdr:colOff>85725</xdr:colOff>
          <xdr:row>62</xdr:row>
          <xdr:rowOff>47625</xdr:rowOff>
        </xdr:to>
        <xdr:sp macro="" textlink="">
          <xdr:nvSpPr>
            <xdr:cNvPr id="14396" name="Check Box 3132" hidden="1">
              <a:extLst>
                <a:ext uri="{63B3BB69-23CF-44E3-9099-C40C66FF867C}">
                  <a14:compatExt spid="_x0000_s14396"/>
                </a:ext>
                <a:ext uri="{FF2B5EF4-FFF2-40B4-BE49-F238E27FC236}">
                  <a16:creationId xmlns:a16="http://schemas.microsoft.com/office/drawing/2014/main" id="{00000000-0008-0000-07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61</xdr:row>
          <xdr:rowOff>361950</xdr:rowOff>
        </xdr:from>
        <xdr:to>
          <xdr:col>11</xdr:col>
          <xdr:colOff>114300</xdr:colOff>
          <xdr:row>63</xdr:row>
          <xdr:rowOff>47625</xdr:rowOff>
        </xdr:to>
        <xdr:sp macro="" textlink="">
          <xdr:nvSpPr>
            <xdr:cNvPr id="14397" name="Check Box 3133" hidden="1">
              <a:extLst>
                <a:ext uri="{63B3BB69-23CF-44E3-9099-C40C66FF867C}">
                  <a14:compatExt spid="_x0000_s14397"/>
                </a:ext>
                <a:ext uri="{FF2B5EF4-FFF2-40B4-BE49-F238E27FC236}">
                  <a16:creationId xmlns:a16="http://schemas.microsoft.com/office/drawing/2014/main" id="{00000000-0008-0000-07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62</xdr:row>
          <xdr:rowOff>0</xdr:rowOff>
        </xdr:from>
        <xdr:to>
          <xdr:col>11</xdr:col>
          <xdr:colOff>85725</xdr:colOff>
          <xdr:row>63</xdr:row>
          <xdr:rowOff>47625</xdr:rowOff>
        </xdr:to>
        <xdr:sp macro="" textlink="">
          <xdr:nvSpPr>
            <xdr:cNvPr id="14398" name="Check Box 3134" hidden="1">
              <a:extLst>
                <a:ext uri="{63B3BB69-23CF-44E3-9099-C40C66FF867C}">
                  <a14:compatExt spid="_x0000_s14398"/>
                </a:ext>
                <a:ext uri="{FF2B5EF4-FFF2-40B4-BE49-F238E27FC236}">
                  <a16:creationId xmlns:a16="http://schemas.microsoft.com/office/drawing/2014/main" id="{00000000-0008-0000-07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62</xdr:row>
          <xdr:rowOff>361950</xdr:rowOff>
        </xdr:from>
        <xdr:to>
          <xdr:col>11</xdr:col>
          <xdr:colOff>114300</xdr:colOff>
          <xdr:row>64</xdr:row>
          <xdr:rowOff>47625</xdr:rowOff>
        </xdr:to>
        <xdr:sp macro="" textlink="">
          <xdr:nvSpPr>
            <xdr:cNvPr id="14399" name="Check Box 3135" hidden="1">
              <a:extLst>
                <a:ext uri="{63B3BB69-23CF-44E3-9099-C40C66FF867C}">
                  <a14:compatExt spid="_x0000_s14399"/>
                </a:ext>
                <a:ext uri="{FF2B5EF4-FFF2-40B4-BE49-F238E27FC236}">
                  <a16:creationId xmlns:a16="http://schemas.microsoft.com/office/drawing/2014/main" id="{00000000-0008-0000-07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63</xdr:row>
          <xdr:rowOff>0</xdr:rowOff>
        </xdr:from>
        <xdr:to>
          <xdr:col>11</xdr:col>
          <xdr:colOff>85725</xdr:colOff>
          <xdr:row>64</xdr:row>
          <xdr:rowOff>47625</xdr:rowOff>
        </xdr:to>
        <xdr:sp macro="" textlink="">
          <xdr:nvSpPr>
            <xdr:cNvPr id="14400" name="Check Box 3136" hidden="1">
              <a:extLst>
                <a:ext uri="{63B3BB69-23CF-44E3-9099-C40C66FF867C}">
                  <a14:compatExt spid="_x0000_s14400"/>
                </a:ext>
                <a:ext uri="{FF2B5EF4-FFF2-40B4-BE49-F238E27FC236}">
                  <a16:creationId xmlns:a16="http://schemas.microsoft.com/office/drawing/2014/main" id="{00000000-0008-0000-07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63</xdr:row>
          <xdr:rowOff>361950</xdr:rowOff>
        </xdr:from>
        <xdr:to>
          <xdr:col>11</xdr:col>
          <xdr:colOff>114300</xdr:colOff>
          <xdr:row>65</xdr:row>
          <xdr:rowOff>47625</xdr:rowOff>
        </xdr:to>
        <xdr:sp macro="" textlink="">
          <xdr:nvSpPr>
            <xdr:cNvPr id="14401" name="Check Box 3137" hidden="1">
              <a:extLst>
                <a:ext uri="{63B3BB69-23CF-44E3-9099-C40C66FF867C}">
                  <a14:compatExt spid="_x0000_s14401"/>
                </a:ext>
                <a:ext uri="{FF2B5EF4-FFF2-40B4-BE49-F238E27FC236}">
                  <a16:creationId xmlns:a16="http://schemas.microsoft.com/office/drawing/2014/main" id="{00000000-0008-0000-07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64</xdr:row>
          <xdr:rowOff>0</xdr:rowOff>
        </xdr:from>
        <xdr:to>
          <xdr:col>11</xdr:col>
          <xdr:colOff>85725</xdr:colOff>
          <xdr:row>65</xdr:row>
          <xdr:rowOff>47625</xdr:rowOff>
        </xdr:to>
        <xdr:sp macro="" textlink="">
          <xdr:nvSpPr>
            <xdr:cNvPr id="14402" name="Check Box 3138" hidden="1">
              <a:extLst>
                <a:ext uri="{63B3BB69-23CF-44E3-9099-C40C66FF867C}">
                  <a14:compatExt spid="_x0000_s14402"/>
                </a:ext>
                <a:ext uri="{FF2B5EF4-FFF2-40B4-BE49-F238E27FC236}">
                  <a16:creationId xmlns:a16="http://schemas.microsoft.com/office/drawing/2014/main" id="{00000000-0008-0000-07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64</xdr:row>
          <xdr:rowOff>361950</xdr:rowOff>
        </xdr:from>
        <xdr:to>
          <xdr:col>11</xdr:col>
          <xdr:colOff>114300</xdr:colOff>
          <xdr:row>66</xdr:row>
          <xdr:rowOff>47625</xdr:rowOff>
        </xdr:to>
        <xdr:sp macro="" textlink="">
          <xdr:nvSpPr>
            <xdr:cNvPr id="14403" name="Check Box 3139" hidden="1">
              <a:extLst>
                <a:ext uri="{63B3BB69-23CF-44E3-9099-C40C66FF867C}">
                  <a14:compatExt spid="_x0000_s14403"/>
                </a:ext>
                <a:ext uri="{FF2B5EF4-FFF2-40B4-BE49-F238E27FC236}">
                  <a16:creationId xmlns:a16="http://schemas.microsoft.com/office/drawing/2014/main" id="{00000000-0008-0000-07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65</xdr:row>
          <xdr:rowOff>0</xdr:rowOff>
        </xdr:from>
        <xdr:to>
          <xdr:col>11</xdr:col>
          <xdr:colOff>85725</xdr:colOff>
          <xdr:row>66</xdr:row>
          <xdr:rowOff>47625</xdr:rowOff>
        </xdr:to>
        <xdr:sp macro="" textlink="">
          <xdr:nvSpPr>
            <xdr:cNvPr id="14404" name="Check Box 3140"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65</xdr:row>
          <xdr:rowOff>361950</xdr:rowOff>
        </xdr:from>
        <xdr:to>
          <xdr:col>11</xdr:col>
          <xdr:colOff>114300</xdr:colOff>
          <xdr:row>67</xdr:row>
          <xdr:rowOff>47625</xdr:rowOff>
        </xdr:to>
        <xdr:sp macro="" textlink="">
          <xdr:nvSpPr>
            <xdr:cNvPr id="14405" name="Check Box 3141" hidden="1">
              <a:extLst>
                <a:ext uri="{63B3BB69-23CF-44E3-9099-C40C66FF867C}">
                  <a14:compatExt spid="_x0000_s14405"/>
                </a:ext>
                <a:ext uri="{FF2B5EF4-FFF2-40B4-BE49-F238E27FC236}">
                  <a16:creationId xmlns:a16="http://schemas.microsoft.com/office/drawing/2014/main" id="{00000000-0008-0000-07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66</xdr:row>
          <xdr:rowOff>0</xdr:rowOff>
        </xdr:from>
        <xdr:to>
          <xdr:col>11</xdr:col>
          <xdr:colOff>85725</xdr:colOff>
          <xdr:row>67</xdr:row>
          <xdr:rowOff>47625</xdr:rowOff>
        </xdr:to>
        <xdr:sp macro="" textlink="">
          <xdr:nvSpPr>
            <xdr:cNvPr id="14406" name="Check Box 3142" hidden="1">
              <a:extLst>
                <a:ext uri="{63B3BB69-23CF-44E3-9099-C40C66FF867C}">
                  <a14:compatExt spid="_x0000_s14406"/>
                </a:ext>
                <a:ext uri="{FF2B5EF4-FFF2-40B4-BE49-F238E27FC236}">
                  <a16:creationId xmlns:a16="http://schemas.microsoft.com/office/drawing/2014/main" id="{00000000-0008-0000-07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66</xdr:row>
          <xdr:rowOff>361950</xdr:rowOff>
        </xdr:from>
        <xdr:to>
          <xdr:col>11</xdr:col>
          <xdr:colOff>114300</xdr:colOff>
          <xdr:row>68</xdr:row>
          <xdr:rowOff>47625</xdr:rowOff>
        </xdr:to>
        <xdr:sp macro="" textlink="">
          <xdr:nvSpPr>
            <xdr:cNvPr id="14407" name="Check Box 3143"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0</xdr:rowOff>
        </xdr:from>
        <xdr:to>
          <xdr:col>23</xdr:col>
          <xdr:colOff>114300</xdr:colOff>
          <xdr:row>45</xdr:row>
          <xdr:rowOff>47625</xdr:rowOff>
        </xdr:to>
        <xdr:sp macro="" textlink="">
          <xdr:nvSpPr>
            <xdr:cNvPr id="14408" name="Check Box 3144" hidden="1">
              <a:extLst>
                <a:ext uri="{63B3BB69-23CF-44E3-9099-C40C66FF867C}">
                  <a14:compatExt spid="_x0000_s14408"/>
                </a:ext>
                <a:ext uri="{FF2B5EF4-FFF2-40B4-BE49-F238E27FC236}">
                  <a16:creationId xmlns:a16="http://schemas.microsoft.com/office/drawing/2014/main" id="{00000000-0008-0000-07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361950</xdr:rowOff>
        </xdr:from>
        <xdr:to>
          <xdr:col>23</xdr:col>
          <xdr:colOff>152400</xdr:colOff>
          <xdr:row>46</xdr:row>
          <xdr:rowOff>47625</xdr:rowOff>
        </xdr:to>
        <xdr:sp macro="" textlink="">
          <xdr:nvSpPr>
            <xdr:cNvPr id="14409" name="Check Box 3145" hidden="1">
              <a:extLst>
                <a:ext uri="{63B3BB69-23CF-44E3-9099-C40C66FF867C}">
                  <a14:compatExt spid="_x0000_s14409"/>
                </a:ext>
                <a:ext uri="{FF2B5EF4-FFF2-40B4-BE49-F238E27FC236}">
                  <a16:creationId xmlns:a16="http://schemas.microsoft.com/office/drawing/2014/main" id="{00000000-0008-0000-07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361950</xdr:rowOff>
        </xdr:from>
        <xdr:to>
          <xdr:col>23</xdr:col>
          <xdr:colOff>114300</xdr:colOff>
          <xdr:row>47</xdr:row>
          <xdr:rowOff>47625</xdr:rowOff>
        </xdr:to>
        <xdr:sp macro="" textlink="">
          <xdr:nvSpPr>
            <xdr:cNvPr id="14410" name="Check Box 3146" hidden="1">
              <a:extLst>
                <a:ext uri="{63B3BB69-23CF-44E3-9099-C40C66FF867C}">
                  <a14:compatExt spid="_x0000_s14410"/>
                </a:ext>
                <a:ext uri="{FF2B5EF4-FFF2-40B4-BE49-F238E27FC236}">
                  <a16:creationId xmlns:a16="http://schemas.microsoft.com/office/drawing/2014/main" id="{00000000-0008-0000-07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46</xdr:row>
          <xdr:rowOff>361950</xdr:rowOff>
        </xdr:from>
        <xdr:to>
          <xdr:col>23</xdr:col>
          <xdr:colOff>114300</xdr:colOff>
          <xdr:row>48</xdr:row>
          <xdr:rowOff>47625</xdr:rowOff>
        </xdr:to>
        <xdr:sp macro="" textlink="">
          <xdr:nvSpPr>
            <xdr:cNvPr id="14411" name="Check Box 3147" hidden="1">
              <a:extLst>
                <a:ext uri="{63B3BB69-23CF-44E3-9099-C40C66FF867C}">
                  <a14:compatExt spid="_x0000_s14411"/>
                </a:ext>
                <a:ext uri="{FF2B5EF4-FFF2-40B4-BE49-F238E27FC236}">
                  <a16:creationId xmlns:a16="http://schemas.microsoft.com/office/drawing/2014/main" id="{00000000-0008-0000-07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47</xdr:row>
          <xdr:rowOff>361950</xdr:rowOff>
        </xdr:from>
        <xdr:to>
          <xdr:col>23</xdr:col>
          <xdr:colOff>114300</xdr:colOff>
          <xdr:row>49</xdr:row>
          <xdr:rowOff>47625</xdr:rowOff>
        </xdr:to>
        <xdr:sp macro="" textlink="">
          <xdr:nvSpPr>
            <xdr:cNvPr id="14412" name="Check Box 3148" hidden="1">
              <a:extLst>
                <a:ext uri="{63B3BB69-23CF-44E3-9099-C40C66FF867C}">
                  <a14:compatExt spid="_x0000_s14412"/>
                </a:ext>
                <a:ext uri="{FF2B5EF4-FFF2-40B4-BE49-F238E27FC236}">
                  <a16:creationId xmlns:a16="http://schemas.microsoft.com/office/drawing/2014/main" id="{00000000-0008-0000-07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361950</xdr:rowOff>
        </xdr:from>
        <xdr:to>
          <xdr:col>23</xdr:col>
          <xdr:colOff>114300</xdr:colOff>
          <xdr:row>50</xdr:row>
          <xdr:rowOff>47625</xdr:rowOff>
        </xdr:to>
        <xdr:sp macro="" textlink="">
          <xdr:nvSpPr>
            <xdr:cNvPr id="14413" name="Check Box 3149" hidden="1">
              <a:extLst>
                <a:ext uri="{63B3BB69-23CF-44E3-9099-C40C66FF867C}">
                  <a14:compatExt spid="_x0000_s14413"/>
                </a:ext>
                <a:ext uri="{FF2B5EF4-FFF2-40B4-BE49-F238E27FC236}">
                  <a16:creationId xmlns:a16="http://schemas.microsoft.com/office/drawing/2014/main" id="{00000000-0008-0000-07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361950</xdr:rowOff>
        </xdr:from>
        <xdr:to>
          <xdr:col>23</xdr:col>
          <xdr:colOff>114300</xdr:colOff>
          <xdr:row>51</xdr:row>
          <xdr:rowOff>47625</xdr:rowOff>
        </xdr:to>
        <xdr:sp macro="" textlink="">
          <xdr:nvSpPr>
            <xdr:cNvPr id="14414" name="Check Box 3150" hidden="1">
              <a:extLst>
                <a:ext uri="{63B3BB69-23CF-44E3-9099-C40C66FF867C}">
                  <a14:compatExt spid="_x0000_s14414"/>
                </a:ext>
                <a:ext uri="{FF2B5EF4-FFF2-40B4-BE49-F238E27FC236}">
                  <a16:creationId xmlns:a16="http://schemas.microsoft.com/office/drawing/2014/main" id="{00000000-0008-0000-07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361950</xdr:rowOff>
        </xdr:from>
        <xdr:to>
          <xdr:col>23</xdr:col>
          <xdr:colOff>114300</xdr:colOff>
          <xdr:row>52</xdr:row>
          <xdr:rowOff>47625</xdr:rowOff>
        </xdr:to>
        <xdr:sp macro="" textlink="">
          <xdr:nvSpPr>
            <xdr:cNvPr id="14415" name="Check Box 3151" hidden="1">
              <a:extLst>
                <a:ext uri="{63B3BB69-23CF-44E3-9099-C40C66FF867C}">
                  <a14:compatExt spid="_x0000_s14415"/>
                </a:ext>
                <a:ext uri="{FF2B5EF4-FFF2-40B4-BE49-F238E27FC236}">
                  <a16:creationId xmlns:a16="http://schemas.microsoft.com/office/drawing/2014/main" id="{00000000-0008-0000-07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51</xdr:row>
          <xdr:rowOff>361950</xdr:rowOff>
        </xdr:from>
        <xdr:to>
          <xdr:col>23</xdr:col>
          <xdr:colOff>114300</xdr:colOff>
          <xdr:row>53</xdr:row>
          <xdr:rowOff>47625</xdr:rowOff>
        </xdr:to>
        <xdr:sp macro="" textlink="">
          <xdr:nvSpPr>
            <xdr:cNvPr id="14416" name="Check Box 3152" hidden="1">
              <a:extLst>
                <a:ext uri="{63B3BB69-23CF-44E3-9099-C40C66FF867C}">
                  <a14:compatExt spid="_x0000_s14416"/>
                </a:ext>
                <a:ext uri="{FF2B5EF4-FFF2-40B4-BE49-F238E27FC236}">
                  <a16:creationId xmlns:a16="http://schemas.microsoft.com/office/drawing/2014/main" id="{00000000-0008-0000-07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52</xdr:row>
          <xdr:rowOff>361950</xdr:rowOff>
        </xdr:from>
        <xdr:to>
          <xdr:col>23</xdr:col>
          <xdr:colOff>114300</xdr:colOff>
          <xdr:row>54</xdr:row>
          <xdr:rowOff>47625</xdr:rowOff>
        </xdr:to>
        <xdr:sp macro="" textlink="">
          <xdr:nvSpPr>
            <xdr:cNvPr id="14417" name="Check Box 3153" hidden="1">
              <a:extLst>
                <a:ext uri="{63B3BB69-23CF-44E3-9099-C40C66FF867C}">
                  <a14:compatExt spid="_x0000_s14417"/>
                </a:ext>
                <a:ext uri="{FF2B5EF4-FFF2-40B4-BE49-F238E27FC236}">
                  <a16:creationId xmlns:a16="http://schemas.microsoft.com/office/drawing/2014/main" id="{00000000-0008-0000-07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53</xdr:row>
          <xdr:rowOff>361950</xdr:rowOff>
        </xdr:from>
        <xdr:to>
          <xdr:col>23</xdr:col>
          <xdr:colOff>114300</xdr:colOff>
          <xdr:row>55</xdr:row>
          <xdr:rowOff>47625</xdr:rowOff>
        </xdr:to>
        <xdr:sp macro="" textlink="">
          <xdr:nvSpPr>
            <xdr:cNvPr id="14418" name="Check Box 3154" hidden="1">
              <a:extLst>
                <a:ext uri="{63B3BB69-23CF-44E3-9099-C40C66FF867C}">
                  <a14:compatExt spid="_x0000_s14418"/>
                </a:ext>
                <a:ext uri="{FF2B5EF4-FFF2-40B4-BE49-F238E27FC236}">
                  <a16:creationId xmlns:a16="http://schemas.microsoft.com/office/drawing/2014/main" id="{00000000-0008-0000-07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54</xdr:row>
          <xdr:rowOff>361950</xdr:rowOff>
        </xdr:from>
        <xdr:to>
          <xdr:col>23</xdr:col>
          <xdr:colOff>114300</xdr:colOff>
          <xdr:row>56</xdr:row>
          <xdr:rowOff>47625</xdr:rowOff>
        </xdr:to>
        <xdr:sp macro="" textlink="">
          <xdr:nvSpPr>
            <xdr:cNvPr id="14419" name="Check Box 3155" hidden="1">
              <a:extLst>
                <a:ext uri="{63B3BB69-23CF-44E3-9099-C40C66FF867C}">
                  <a14:compatExt spid="_x0000_s14419"/>
                </a:ext>
                <a:ext uri="{FF2B5EF4-FFF2-40B4-BE49-F238E27FC236}">
                  <a16:creationId xmlns:a16="http://schemas.microsoft.com/office/drawing/2014/main" id="{00000000-0008-0000-07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55</xdr:row>
          <xdr:rowOff>361950</xdr:rowOff>
        </xdr:from>
        <xdr:to>
          <xdr:col>23</xdr:col>
          <xdr:colOff>114300</xdr:colOff>
          <xdr:row>57</xdr:row>
          <xdr:rowOff>47625</xdr:rowOff>
        </xdr:to>
        <xdr:sp macro="" textlink="">
          <xdr:nvSpPr>
            <xdr:cNvPr id="14420" name="Check Box 3156" hidden="1">
              <a:extLst>
                <a:ext uri="{63B3BB69-23CF-44E3-9099-C40C66FF867C}">
                  <a14:compatExt spid="_x0000_s14420"/>
                </a:ext>
                <a:ext uri="{FF2B5EF4-FFF2-40B4-BE49-F238E27FC236}">
                  <a16:creationId xmlns:a16="http://schemas.microsoft.com/office/drawing/2014/main" id="{00000000-0008-0000-07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56</xdr:row>
          <xdr:rowOff>361950</xdr:rowOff>
        </xdr:from>
        <xdr:to>
          <xdr:col>23</xdr:col>
          <xdr:colOff>114300</xdr:colOff>
          <xdr:row>58</xdr:row>
          <xdr:rowOff>47625</xdr:rowOff>
        </xdr:to>
        <xdr:sp macro="" textlink="">
          <xdr:nvSpPr>
            <xdr:cNvPr id="14421" name="Check Box 3157" hidden="1">
              <a:extLst>
                <a:ext uri="{63B3BB69-23CF-44E3-9099-C40C66FF867C}">
                  <a14:compatExt spid="_x0000_s14421"/>
                </a:ext>
                <a:ext uri="{FF2B5EF4-FFF2-40B4-BE49-F238E27FC236}">
                  <a16:creationId xmlns:a16="http://schemas.microsoft.com/office/drawing/2014/main" id="{00000000-0008-0000-07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57</xdr:row>
          <xdr:rowOff>361950</xdr:rowOff>
        </xdr:from>
        <xdr:to>
          <xdr:col>23</xdr:col>
          <xdr:colOff>114300</xdr:colOff>
          <xdr:row>59</xdr:row>
          <xdr:rowOff>47625</xdr:rowOff>
        </xdr:to>
        <xdr:sp macro="" textlink="">
          <xdr:nvSpPr>
            <xdr:cNvPr id="14422" name="Check Box 3158" hidden="1">
              <a:extLst>
                <a:ext uri="{63B3BB69-23CF-44E3-9099-C40C66FF867C}">
                  <a14:compatExt spid="_x0000_s14422"/>
                </a:ext>
                <a:ext uri="{FF2B5EF4-FFF2-40B4-BE49-F238E27FC236}">
                  <a16:creationId xmlns:a16="http://schemas.microsoft.com/office/drawing/2014/main" id="{00000000-0008-0000-07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58</xdr:row>
          <xdr:rowOff>361950</xdr:rowOff>
        </xdr:from>
        <xdr:to>
          <xdr:col>23</xdr:col>
          <xdr:colOff>114300</xdr:colOff>
          <xdr:row>60</xdr:row>
          <xdr:rowOff>47625</xdr:rowOff>
        </xdr:to>
        <xdr:sp macro="" textlink="">
          <xdr:nvSpPr>
            <xdr:cNvPr id="14423" name="Check Box 3159" hidden="1">
              <a:extLst>
                <a:ext uri="{63B3BB69-23CF-44E3-9099-C40C66FF867C}">
                  <a14:compatExt spid="_x0000_s14423"/>
                </a:ext>
                <a:ext uri="{FF2B5EF4-FFF2-40B4-BE49-F238E27FC236}">
                  <a16:creationId xmlns:a16="http://schemas.microsoft.com/office/drawing/2014/main" id="{00000000-0008-0000-07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59</xdr:row>
          <xdr:rowOff>361950</xdr:rowOff>
        </xdr:from>
        <xdr:to>
          <xdr:col>23</xdr:col>
          <xdr:colOff>114300</xdr:colOff>
          <xdr:row>61</xdr:row>
          <xdr:rowOff>47625</xdr:rowOff>
        </xdr:to>
        <xdr:sp macro="" textlink="">
          <xdr:nvSpPr>
            <xdr:cNvPr id="14424" name="Check Box 3160" hidden="1">
              <a:extLst>
                <a:ext uri="{63B3BB69-23CF-44E3-9099-C40C66FF867C}">
                  <a14:compatExt spid="_x0000_s14424"/>
                </a:ext>
                <a:ext uri="{FF2B5EF4-FFF2-40B4-BE49-F238E27FC236}">
                  <a16:creationId xmlns:a16="http://schemas.microsoft.com/office/drawing/2014/main" id="{00000000-0008-0000-07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60</xdr:row>
          <xdr:rowOff>361950</xdr:rowOff>
        </xdr:from>
        <xdr:to>
          <xdr:col>23</xdr:col>
          <xdr:colOff>114300</xdr:colOff>
          <xdr:row>62</xdr:row>
          <xdr:rowOff>47625</xdr:rowOff>
        </xdr:to>
        <xdr:sp macro="" textlink="">
          <xdr:nvSpPr>
            <xdr:cNvPr id="14425" name="Check Box 3161" hidden="1">
              <a:extLst>
                <a:ext uri="{63B3BB69-23CF-44E3-9099-C40C66FF867C}">
                  <a14:compatExt spid="_x0000_s14425"/>
                </a:ext>
                <a:ext uri="{FF2B5EF4-FFF2-40B4-BE49-F238E27FC236}">
                  <a16:creationId xmlns:a16="http://schemas.microsoft.com/office/drawing/2014/main" id="{00000000-0008-0000-07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61</xdr:row>
          <xdr:rowOff>361950</xdr:rowOff>
        </xdr:from>
        <xdr:to>
          <xdr:col>23</xdr:col>
          <xdr:colOff>114300</xdr:colOff>
          <xdr:row>63</xdr:row>
          <xdr:rowOff>47625</xdr:rowOff>
        </xdr:to>
        <xdr:sp macro="" textlink="">
          <xdr:nvSpPr>
            <xdr:cNvPr id="14426" name="Check Box 3162" hidden="1">
              <a:extLst>
                <a:ext uri="{63B3BB69-23CF-44E3-9099-C40C66FF867C}">
                  <a14:compatExt spid="_x0000_s14426"/>
                </a:ext>
                <a:ext uri="{FF2B5EF4-FFF2-40B4-BE49-F238E27FC236}">
                  <a16:creationId xmlns:a16="http://schemas.microsoft.com/office/drawing/2014/main" id="{00000000-0008-0000-07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62</xdr:row>
          <xdr:rowOff>361950</xdr:rowOff>
        </xdr:from>
        <xdr:to>
          <xdr:col>23</xdr:col>
          <xdr:colOff>114300</xdr:colOff>
          <xdr:row>64</xdr:row>
          <xdr:rowOff>47625</xdr:rowOff>
        </xdr:to>
        <xdr:sp macro="" textlink="">
          <xdr:nvSpPr>
            <xdr:cNvPr id="14427" name="Check Box 3163" hidden="1">
              <a:extLst>
                <a:ext uri="{63B3BB69-23CF-44E3-9099-C40C66FF867C}">
                  <a14:compatExt spid="_x0000_s14427"/>
                </a:ext>
                <a:ext uri="{FF2B5EF4-FFF2-40B4-BE49-F238E27FC236}">
                  <a16:creationId xmlns:a16="http://schemas.microsoft.com/office/drawing/2014/main" id="{00000000-0008-0000-07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63</xdr:row>
          <xdr:rowOff>361950</xdr:rowOff>
        </xdr:from>
        <xdr:to>
          <xdr:col>23</xdr:col>
          <xdr:colOff>114300</xdr:colOff>
          <xdr:row>65</xdr:row>
          <xdr:rowOff>47625</xdr:rowOff>
        </xdr:to>
        <xdr:sp macro="" textlink="">
          <xdr:nvSpPr>
            <xdr:cNvPr id="14428" name="Check Box 3164" hidden="1">
              <a:extLst>
                <a:ext uri="{63B3BB69-23CF-44E3-9099-C40C66FF867C}">
                  <a14:compatExt spid="_x0000_s14428"/>
                </a:ext>
                <a:ext uri="{FF2B5EF4-FFF2-40B4-BE49-F238E27FC236}">
                  <a16:creationId xmlns:a16="http://schemas.microsoft.com/office/drawing/2014/main" id="{00000000-0008-0000-07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64</xdr:row>
          <xdr:rowOff>361950</xdr:rowOff>
        </xdr:from>
        <xdr:to>
          <xdr:col>23</xdr:col>
          <xdr:colOff>114300</xdr:colOff>
          <xdr:row>66</xdr:row>
          <xdr:rowOff>47625</xdr:rowOff>
        </xdr:to>
        <xdr:sp macro="" textlink="">
          <xdr:nvSpPr>
            <xdr:cNvPr id="14429" name="Check Box 3165" hidden="1">
              <a:extLst>
                <a:ext uri="{63B3BB69-23CF-44E3-9099-C40C66FF867C}">
                  <a14:compatExt spid="_x0000_s14429"/>
                </a:ext>
                <a:ext uri="{FF2B5EF4-FFF2-40B4-BE49-F238E27FC236}">
                  <a16:creationId xmlns:a16="http://schemas.microsoft.com/office/drawing/2014/main" id="{00000000-0008-0000-07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65</xdr:row>
          <xdr:rowOff>361950</xdr:rowOff>
        </xdr:from>
        <xdr:to>
          <xdr:col>23</xdr:col>
          <xdr:colOff>114300</xdr:colOff>
          <xdr:row>67</xdr:row>
          <xdr:rowOff>47625</xdr:rowOff>
        </xdr:to>
        <xdr:sp macro="" textlink="">
          <xdr:nvSpPr>
            <xdr:cNvPr id="14430" name="Check Box 3166" hidden="1">
              <a:extLst>
                <a:ext uri="{63B3BB69-23CF-44E3-9099-C40C66FF867C}">
                  <a14:compatExt spid="_x0000_s14430"/>
                </a:ext>
                <a:ext uri="{FF2B5EF4-FFF2-40B4-BE49-F238E27FC236}">
                  <a16:creationId xmlns:a16="http://schemas.microsoft.com/office/drawing/2014/main" id="{00000000-0008-0000-07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66</xdr:row>
          <xdr:rowOff>361950</xdr:rowOff>
        </xdr:from>
        <xdr:to>
          <xdr:col>23</xdr:col>
          <xdr:colOff>114300</xdr:colOff>
          <xdr:row>68</xdr:row>
          <xdr:rowOff>47625</xdr:rowOff>
        </xdr:to>
        <xdr:sp macro="" textlink="">
          <xdr:nvSpPr>
            <xdr:cNvPr id="14431" name="Check Box 3167" hidden="1">
              <a:extLst>
                <a:ext uri="{63B3BB69-23CF-44E3-9099-C40C66FF867C}">
                  <a14:compatExt spid="_x0000_s14431"/>
                </a:ext>
                <a:ext uri="{FF2B5EF4-FFF2-40B4-BE49-F238E27FC236}">
                  <a16:creationId xmlns:a16="http://schemas.microsoft.com/office/drawing/2014/main" id="{00000000-0008-0000-07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67</xdr:row>
          <xdr:rowOff>361950</xdr:rowOff>
        </xdr:from>
        <xdr:to>
          <xdr:col>23</xdr:col>
          <xdr:colOff>114300</xdr:colOff>
          <xdr:row>69</xdr:row>
          <xdr:rowOff>47625</xdr:rowOff>
        </xdr:to>
        <xdr:sp macro="" textlink="">
          <xdr:nvSpPr>
            <xdr:cNvPr id="14432" name="Check Box 3168" hidden="1">
              <a:extLst>
                <a:ext uri="{63B3BB69-23CF-44E3-9099-C40C66FF867C}">
                  <a14:compatExt spid="_x0000_s14432"/>
                </a:ext>
                <a:ext uri="{FF2B5EF4-FFF2-40B4-BE49-F238E27FC236}">
                  <a16:creationId xmlns:a16="http://schemas.microsoft.com/office/drawing/2014/main" id="{00000000-0008-0000-07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66</xdr:row>
          <xdr:rowOff>361950</xdr:rowOff>
        </xdr:from>
        <xdr:to>
          <xdr:col>23</xdr:col>
          <xdr:colOff>114300</xdr:colOff>
          <xdr:row>68</xdr:row>
          <xdr:rowOff>47625</xdr:rowOff>
        </xdr:to>
        <xdr:sp macro="" textlink="">
          <xdr:nvSpPr>
            <xdr:cNvPr id="14433" name="Check Box 3169" hidden="1">
              <a:extLst>
                <a:ext uri="{63B3BB69-23CF-44E3-9099-C40C66FF867C}">
                  <a14:compatExt spid="_x0000_s14433"/>
                </a:ext>
                <a:ext uri="{FF2B5EF4-FFF2-40B4-BE49-F238E27FC236}">
                  <a16:creationId xmlns:a16="http://schemas.microsoft.com/office/drawing/2014/main" id="{00000000-0008-0000-07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44</xdr:row>
          <xdr:rowOff>0</xdr:rowOff>
        </xdr:from>
        <xdr:to>
          <xdr:col>24</xdr:col>
          <xdr:colOff>114300</xdr:colOff>
          <xdr:row>45</xdr:row>
          <xdr:rowOff>47625</xdr:rowOff>
        </xdr:to>
        <xdr:sp macro="" textlink="">
          <xdr:nvSpPr>
            <xdr:cNvPr id="14434" name="Check Box 3170" hidden="1">
              <a:extLst>
                <a:ext uri="{63B3BB69-23CF-44E3-9099-C40C66FF867C}">
                  <a14:compatExt spid="_x0000_s14434"/>
                </a:ext>
                <a:ext uri="{FF2B5EF4-FFF2-40B4-BE49-F238E27FC236}">
                  <a16:creationId xmlns:a16="http://schemas.microsoft.com/office/drawing/2014/main" id="{00000000-0008-0000-07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44</xdr:row>
          <xdr:rowOff>361950</xdr:rowOff>
        </xdr:from>
        <xdr:to>
          <xdr:col>24</xdr:col>
          <xdr:colOff>152400</xdr:colOff>
          <xdr:row>46</xdr:row>
          <xdr:rowOff>47625</xdr:rowOff>
        </xdr:to>
        <xdr:sp macro="" textlink="">
          <xdr:nvSpPr>
            <xdr:cNvPr id="14435" name="Check Box 3171" hidden="1">
              <a:extLst>
                <a:ext uri="{63B3BB69-23CF-44E3-9099-C40C66FF867C}">
                  <a14:compatExt spid="_x0000_s14435"/>
                </a:ext>
                <a:ext uri="{FF2B5EF4-FFF2-40B4-BE49-F238E27FC236}">
                  <a16:creationId xmlns:a16="http://schemas.microsoft.com/office/drawing/2014/main" id="{00000000-0008-0000-07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361950</xdr:rowOff>
        </xdr:from>
        <xdr:to>
          <xdr:col>24</xdr:col>
          <xdr:colOff>114300</xdr:colOff>
          <xdr:row>47</xdr:row>
          <xdr:rowOff>47625</xdr:rowOff>
        </xdr:to>
        <xdr:sp macro="" textlink="">
          <xdr:nvSpPr>
            <xdr:cNvPr id="14436" name="Check Box 3172" hidden="1">
              <a:extLst>
                <a:ext uri="{63B3BB69-23CF-44E3-9099-C40C66FF867C}">
                  <a14:compatExt spid="_x0000_s14436"/>
                </a:ext>
                <a:ext uri="{FF2B5EF4-FFF2-40B4-BE49-F238E27FC236}">
                  <a16:creationId xmlns:a16="http://schemas.microsoft.com/office/drawing/2014/main" id="{00000000-0008-0000-07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46</xdr:row>
          <xdr:rowOff>361950</xdr:rowOff>
        </xdr:from>
        <xdr:to>
          <xdr:col>24</xdr:col>
          <xdr:colOff>114300</xdr:colOff>
          <xdr:row>48</xdr:row>
          <xdr:rowOff>47625</xdr:rowOff>
        </xdr:to>
        <xdr:sp macro="" textlink="">
          <xdr:nvSpPr>
            <xdr:cNvPr id="14437" name="Check Box 3173" hidden="1">
              <a:extLst>
                <a:ext uri="{63B3BB69-23CF-44E3-9099-C40C66FF867C}">
                  <a14:compatExt spid="_x0000_s14437"/>
                </a:ext>
                <a:ext uri="{FF2B5EF4-FFF2-40B4-BE49-F238E27FC236}">
                  <a16:creationId xmlns:a16="http://schemas.microsoft.com/office/drawing/2014/main" id="{00000000-0008-0000-07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47</xdr:row>
          <xdr:rowOff>361950</xdr:rowOff>
        </xdr:from>
        <xdr:to>
          <xdr:col>24</xdr:col>
          <xdr:colOff>114300</xdr:colOff>
          <xdr:row>49</xdr:row>
          <xdr:rowOff>47625</xdr:rowOff>
        </xdr:to>
        <xdr:sp macro="" textlink="">
          <xdr:nvSpPr>
            <xdr:cNvPr id="14438" name="Check Box 3174" hidden="1">
              <a:extLst>
                <a:ext uri="{63B3BB69-23CF-44E3-9099-C40C66FF867C}">
                  <a14:compatExt spid="_x0000_s14438"/>
                </a:ext>
                <a:ext uri="{FF2B5EF4-FFF2-40B4-BE49-F238E27FC236}">
                  <a16:creationId xmlns:a16="http://schemas.microsoft.com/office/drawing/2014/main" id="{00000000-0008-0000-07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48</xdr:row>
          <xdr:rowOff>361950</xdr:rowOff>
        </xdr:from>
        <xdr:to>
          <xdr:col>24</xdr:col>
          <xdr:colOff>114300</xdr:colOff>
          <xdr:row>50</xdr:row>
          <xdr:rowOff>47625</xdr:rowOff>
        </xdr:to>
        <xdr:sp macro="" textlink="">
          <xdr:nvSpPr>
            <xdr:cNvPr id="14439" name="Check Box 3175" hidden="1">
              <a:extLst>
                <a:ext uri="{63B3BB69-23CF-44E3-9099-C40C66FF867C}">
                  <a14:compatExt spid="_x0000_s14439"/>
                </a:ext>
                <a:ext uri="{FF2B5EF4-FFF2-40B4-BE49-F238E27FC236}">
                  <a16:creationId xmlns:a16="http://schemas.microsoft.com/office/drawing/2014/main" id="{00000000-0008-0000-07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361950</xdr:rowOff>
        </xdr:from>
        <xdr:to>
          <xdr:col>24</xdr:col>
          <xdr:colOff>114300</xdr:colOff>
          <xdr:row>51</xdr:row>
          <xdr:rowOff>47625</xdr:rowOff>
        </xdr:to>
        <xdr:sp macro="" textlink="">
          <xdr:nvSpPr>
            <xdr:cNvPr id="14440" name="Check Box 3176" hidden="1">
              <a:extLst>
                <a:ext uri="{63B3BB69-23CF-44E3-9099-C40C66FF867C}">
                  <a14:compatExt spid="_x0000_s14440"/>
                </a:ext>
                <a:ext uri="{FF2B5EF4-FFF2-40B4-BE49-F238E27FC236}">
                  <a16:creationId xmlns:a16="http://schemas.microsoft.com/office/drawing/2014/main" id="{00000000-0008-0000-07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50</xdr:row>
          <xdr:rowOff>361950</xdr:rowOff>
        </xdr:from>
        <xdr:to>
          <xdr:col>24</xdr:col>
          <xdr:colOff>114300</xdr:colOff>
          <xdr:row>52</xdr:row>
          <xdr:rowOff>47625</xdr:rowOff>
        </xdr:to>
        <xdr:sp macro="" textlink="">
          <xdr:nvSpPr>
            <xdr:cNvPr id="14441" name="Check Box 3177" hidden="1">
              <a:extLst>
                <a:ext uri="{63B3BB69-23CF-44E3-9099-C40C66FF867C}">
                  <a14:compatExt spid="_x0000_s14441"/>
                </a:ext>
                <a:ext uri="{FF2B5EF4-FFF2-40B4-BE49-F238E27FC236}">
                  <a16:creationId xmlns:a16="http://schemas.microsoft.com/office/drawing/2014/main" id="{00000000-0008-0000-07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361950</xdr:rowOff>
        </xdr:from>
        <xdr:to>
          <xdr:col>24</xdr:col>
          <xdr:colOff>114300</xdr:colOff>
          <xdr:row>53</xdr:row>
          <xdr:rowOff>47625</xdr:rowOff>
        </xdr:to>
        <xdr:sp macro="" textlink="">
          <xdr:nvSpPr>
            <xdr:cNvPr id="14442" name="Check Box 3178" hidden="1">
              <a:extLst>
                <a:ext uri="{63B3BB69-23CF-44E3-9099-C40C66FF867C}">
                  <a14:compatExt spid="_x0000_s14442"/>
                </a:ext>
                <a:ext uri="{FF2B5EF4-FFF2-40B4-BE49-F238E27FC236}">
                  <a16:creationId xmlns:a16="http://schemas.microsoft.com/office/drawing/2014/main" id="{00000000-0008-0000-07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52</xdr:row>
          <xdr:rowOff>361950</xdr:rowOff>
        </xdr:from>
        <xdr:to>
          <xdr:col>24</xdr:col>
          <xdr:colOff>114300</xdr:colOff>
          <xdr:row>54</xdr:row>
          <xdr:rowOff>47625</xdr:rowOff>
        </xdr:to>
        <xdr:sp macro="" textlink="">
          <xdr:nvSpPr>
            <xdr:cNvPr id="14443" name="Check Box 3179" hidden="1">
              <a:extLst>
                <a:ext uri="{63B3BB69-23CF-44E3-9099-C40C66FF867C}">
                  <a14:compatExt spid="_x0000_s14443"/>
                </a:ext>
                <a:ext uri="{FF2B5EF4-FFF2-40B4-BE49-F238E27FC236}">
                  <a16:creationId xmlns:a16="http://schemas.microsoft.com/office/drawing/2014/main" id="{00000000-0008-0000-07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53</xdr:row>
          <xdr:rowOff>361950</xdr:rowOff>
        </xdr:from>
        <xdr:to>
          <xdr:col>24</xdr:col>
          <xdr:colOff>114300</xdr:colOff>
          <xdr:row>55</xdr:row>
          <xdr:rowOff>47625</xdr:rowOff>
        </xdr:to>
        <xdr:sp macro="" textlink="">
          <xdr:nvSpPr>
            <xdr:cNvPr id="14444" name="Check Box 3180" hidden="1">
              <a:extLst>
                <a:ext uri="{63B3BB69-23CF-44E3-9099-C40C66FF867C}">
                  <a14:compatExt spid="_x0000_s14444"/>
                </a:ext>
                <a:ext uri="{FF2B5EF4-FFF2-40B4-BE49-F238E27FC236}">
                  <a16:creationId xmlns:a16="http://schemas.microsoft.com/office/drawing/2014/main" id="{00000000-0008-0000-07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54</xdr:row>
          <xdr:rowOff>361950</xdr:rowOff>
        </xdr:from>
        <xdr:to>
          <xdr:col>24</xdr:col>
          <xdr:colOff>114300</xdr:colOff>
          <xdr:row>56</xdr:row>
          <xdr:rowOff>47625</xdr:rowOff>
        </xdr:to>
        <xdr:sp macro="" textlink="">
          <xdr:nvSpPr>
            <xdr:cNvPr id="14445" name="Check Box 3181" hidden="1">
              <a:extLst>
                <a:ext uri="{63B3BB69-23CF-44E3-9099-C40C66FF867C}">
                  <a14:compatExt spid="_x0000_s14445"/>
                </a:ext>
                <a:ext uri="{FF2B5EF4-FFF2-40B4-BE49-F238E27FC236}">
                  <a16:creationId xmlns:a16="http://schemas.microsoft.com/office/drawing/2014/main" id="{00000000-0008-0000-07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55</xdr:row>
          <xdr:rowOff>361950</xdr:rowOff>
        </xdr:from>
        <xdr:to>
          <xdr:col>24</xdr:col>
          <xdr:colOff>114300</xdr:colOff>
          <xdr:row>57</xdr:row>
          <xdr:rowOff>47625</xdr:rowOff>
        </xdr:to>
        <xdr:sp macro="" textlink="">
          <xdr:nvSpPr>
            <xdr:cNvPr id="14446" name="Check Box 3182" hidden="1">
              <a:extLst>
                <a:ext uri="{63B3BB69-23CF-44E3-9099-C40C66FF867C}">
                  <a14:compatExt spid="_x0000_s14446"/>
                </a:ext>
                <a:ext uri="{FF2B5EF4-FFF2-40B4-BE49-F238E27FC236}">
                  <a16:creationId xmlns:a16="http://schemas.microsoft.com/office/drawing/2014/main" id="{00000000-0008-0000-07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56</xdr:row>
          <xdr:rowOff>361950</xdr:rowOff>
        </xdr:from>
        <xdr:to>
          <xdr:col>24</xdr:col>
          <xdr:colOff>114300</xdr:colOff>
          <xdr:row>58</xdr:row>
          <xdr:rowOff>47625</xdr:rowOff>
        </xdr:to>
        <xdr:sp macro="" textlink="">
          <xdr:nvSpPr>
            <xdr:cNvPr id="14447" name="Check Box 3183" hidden="1">
              <a:extLst>
                <a:ext uri="{63B3BB69-23CF-44E3-9099-C40C66FF867C}">
                  <a14:compatExt spid="_x0000_s14447"/>
                </a:ext>
                <a:ext uri="{FF2B5EF4-FFF2-40B4-BE49-F238E27FC236}">
                  <a16:creationId xmlns:a16="http://schemas.microsoft.com/office/drawing/2014/main" id="{00000000-0008-0000-07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57</xdr:row>
          <xdr:rowOff>361950</xdr:rowOff>
        </xdr:from>
        <xdr:to>
          <xdr:col>24</xdr:col>
          <xdr:colOff>114300</xdr:colOff>
          <xdr:row>59</xdr:row>
          <xdr:rowOff>47625</xdr:rowOff>
        </xdr:to>
        <xdr:sp macro="" textlink="">
          <xdr:nvSpPr>
            <xdr:cNvPr id="14448" name="Check Box 3184" hidden="1">
              <a:extLst>
                <a:ext uri="{63B3BB69-23CF-44E3-9099-C40C66FF867C}">
                  <a14:compatExt spid="_x0000_s14448"/>
                </a:ext>
                <a:ext uri="{FF2B5EF4-FFF2-40B4-BE49-F238E27FC236}">
                  <a16:creationId xmlns:a16="http://schemas.microsoft.com/office/drawing/2014/main" id="{00000000-0008-0000-07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58</xdr:row>
          <xdr:rowOff>361950</xdr:rowOff>
        </xdr:from>
        <xdr:to>
          <xdr:col>24</xdr:col>
          <xdr:colOff>114300</xdr:colOff>
          <xdr:row>60</xdr:row>
          <xdr:rowOff>47625</xdr:rowOff>
        </xdr:to>
        <xdr:sp macro="" textlink="">
          <xdr:nvSpPr>
            <xdr:cNvPr id="14449" name="Check Box 3185" hidden="1">
              <a:extLst>
                <a:ext uri="{63B3BB69-23CF-44E3-9099-C40C66FF867C}">
                  <a14:compatExt spid="_x0000_s14449"/>
                </a:ext>
                <a:ext uri="{FF2B5EF4-FFF2-40B4-BE49-F238E27FC236}">
                  <a16:creationId xmlns:a16="http://schemas.microsoft.com/office/drawing/2014/main" id="{00000000-0008-0000-07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59</xdr:row>
          <xdr:rowOff>361950</xdr:rowOff>
        </xdr:from>
        <xdr:to>
          <xdr:col>24</xdr:col>
          <xdr:colOff>114300</xdr:colOff>
          <xdr:row>61</xdr:row>
          <xdr:rowOff>47625</xdr:rowOff>
        </xdr:to>
        <xdr:sp macro="" textlink="">
          <xdr:nvSpPr>
            <xdr:cNvPr id="14450" name="Check Box 3186" hidden="1">
              <a:extLst>
                <a:ext uri="{63B3BB69-23CF-44E3-9099-C40C66FF867C}">
                  <a14:compatExt spid="_x0000_s14450"/>
                </a:ext>
                <a:ext uri="{FF2B5EF4-FFF2-40B4-BE49-F238E27FC236}">
                  <a16:creationId xmlns:a16="http://schemas.microsoft.com/office/drawing/2014/main" id="{00000000-0008-0000-07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60</xdr:row>
          <xdr:rowOff>361950</xdr:rowOff>
        </xdr:from>
        <xdr:to>
          <xdr:col>24</xdr:col>
          <xdr:colOff>114300</xdr:colOff>
          <xdr:row>62</xdr:row>
          <xdr:rowOff>47625</xdr:rowOff>
        </xdr:to>
        <xdr:sp macro="" textlink="">
          <xdr:nvSpPr>
            <xdr:cNvPr id="14451" name="Check Box 3187" hidden="1">
              <a:extLst>
                <a:ext uri="{63B3BB69-23CF-44E3-9099-C40C66FF867C}">
                  <a14:compatExt spid="_x0000_s14451"/>
                </a:ext>
                <a:ext uri="{FF2B5EF4-FFF2-40B4-BE49-F238E27FC236}">
                  <a16:creationId xmlns:a16="http://schemas.microsoft.com/office/drawing/2014/main" id="{00000000-0008-0000-07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61</xdr:row>
          <xdr:rowOff>361950</xdr:rowOff>
        </xdr:from>
        <xdr:to>
          <xdr:col>24</xdr:col>
          <xdr:colOff>114300</xdr:colOff>
          <xdr:row>63</xdr:row>
          <xdr:rowOff>47625</xdr:rowOff>
        </xdr:to>
        <xdr:sp macro="" textlink="">
          <xdr:nvSpPr>
            <xdr:cNvPr id="14452" name="Check Box 3188" hidden="1">
              <a:extLst>
                <a:ext uri="{63B3BB69-23CF-44E3-9099-C40C66FF867C}">
                  <a14:compatExt spid="_x0000_s14452"/>
                </a:ext>
                <a:ext uri="{FF2B5EF4-FFF2-40B4-BE49-F238E27FC236}">
                  <a16:creationId xmlns:a16="http://schemas.microsoft.com/office/drawing/2014/main" id="{00000000-0008-0000-07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62</xdr:row>
          <xdr:rowOff>361950</xdr:rowOff>
        </xdr:from>
        <xdr:to>
          <xdr:col>24</xdr:col>
          <xdr:colOff>114300</xdr:colOff>
          <xdr:row>64</xdr:row>
          <xdr:rowOff>47625</xdr:rowOff>
        </xdr:to>
        <xdr:sp macro="" textlink="">
          <xdr:nvSpPr>
            <xdr:cNvPr id="14453" name="Check Box 3189" hidden="1">
              <a:extLst>
                <a:ext uri="{63B3BB69-23CF-44E3-9099-C40C66FF867C}">
                  <a14:compatExt spid="_x0000_s14453"/>
                </a:ext>
                <a:ext uri="{FF2B5EF4-FFF2-40B4-BE49-F238E27FC236}">
                  <a16:creationId xmlns:a16="http://schemas.microsoft.com/office/drawing/2014/main" id="{00000000-0008-0000-07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63</xdr:row>
          <xdr:rowOff>361950</xdr:rowOff>
        </xdr:from>
        <xdr:to>
          <xdr:col>24</xdr:col>
          <xdr:colOff>114300</xdr:colOff>
          <xdr:row>65</xdr:row>
          <xdr:rowOff>47625</xdr:rowOff>
        </xdr:to>
        <xdr:sp macro="" textlink="">
          <xdr:nvSpPr>
            <xdr:cNvPr id="14454" name="Check Box 3190" hidden="1">
              <a:extLst>
                <a:ext uri="{63B3BB69-23CF-44E3-9099-C40C66FF867C}">
                  <a14:compatExt spid="_x0000_s14454"/>
                </a:ext>
                <a:ext uri="{FF2B5EF4-FFF2-40B4-BE49-F238E27FC236}">
                  <a16:creationId xmlns:a16="http://schemas.microsoft.com/office/drawing/2014/main" id="{00000000-0008-0000-07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64</xdr:row>
          <xdr:rowOff>361950</xdr:rowOff>
        </xdr:from>
        <xdr:to>
          <xdr:col>24</xdr:col>
          <xdr:colOff>114300</xdr:colOff>
          <xdr:row>66</xdr:row>
          <xdr:rowOff>47625</xdr:rowOff>
        </xdr:to>
        <xdr:sp macro="" textlink="">
          <xdr:nvSpPr>
            <xdr:cNvPr id="14455" name="Check Box 3191" hidden="1">
              <a:extLst>
                <a:ext uri="{63B3BB69-23CF-44E3-9099-C40C66FF867C}">
                  <a14:compatExt spid="_x0000_s14455"/>
                </a:ext>
                <a:ext uri="{FF2B5EF4-FFF2-40B4-BE49-F238E27FC236}">
                  <a16:creationId xmlns:a16="http://schemas.microsoft.com/office/drawing/2014/main" id="{00000000-0008-0000-07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65</xdr:row>
          <xdr:rowOff>361950</xdr:rowOff>
        </xdr:from>
        <xdr:to>
          <xdr:col>24</xdr:col>
          <xdr:colOff>114300</xdr:colOff>
          <xdr:row>67</xdr:row>
          <xdr:rowOff>47625</xdr:rowOff>
        </xdr:to>
        <xdr:sp macro="" textlink="">
          <xdr:nvSpPr>
            <xdr:cNvPr id="14456" name="Check Box 3192" hidden="1">
              <a:extLst>
                <a:ext uri="{63B3BB69-23CF-44E3-9099-C40C66FF867C}">
                  <a14:compatExt spid="_x0000_s14456"/>
                </a:ext>
                <a:ext uri="{FF2B5EF4-FFF2-40B4-BE49-F238E27FC236}">
                  <a16:creationId xmlns:a16="http://schemas.microsoft.com/office/drawing/2014/main" id="{00000000-0008-0000-07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66</xdr:row>
          <xdr:rowOff>361950</xdr:rowOff>
        </xdr:from>
        <xdr:to>
          <xdr:col>24</xdr:col>
          <xdr:colOff>114300</xdr:colOff>
          <xdr:row>68</xdr:row>
          <xdr:rowOff>47625</xdr:rowOff>
        </xdr:to>
        <xdr:sp macro="" textlink="">
          <xdr:nvSpPr>
            <xdr:cNvPr id="14457" name="Check Box 3193" hidden="1">
              <a:extLst>
                <a:ext uri="{63B3BB69-23CF-44E3-9099-C40C66FF867C}">
                  <a14:compatExt spid="_x0000_s14457"/>
                </a:ext>
                <a:ext uri="{FF2B5EF4-FFF2-40B4-BE49-F238E27FC236}">
                  <a16:creationId xmlns:a16="http://schemas.microsoft.com/office/drawing/2014/main" id="{00000000-0008-0000-07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67</xdr:row>
          <xdr:rowOff>361950</xdr:rowOff>
        </xdr:from>
        <xdr:to>
          <xdr:col>24</xdr:col>
          <xdr:colOff>114300</xdr:colOff>
          <xdr:row>69</xdr:row>
          <xdr:rowOff>47625</xdr:rowOff>
        </xdr:to>
        <xdr:sp macro="" textlink="">
          <xdr:nvSpPr>
            <xdr:cNvPr id="14458" name="Check Box 3194" hidden="1">
              <a:extLst>
                <a:ext uri="{63B3BB69-23CF-44E3-9099-C40C66FF867C}">
                  <a14:compatExt spid="_x0000_s14458"/>
                </a:ext>
                <a:ext uri="{FF2B5EF4-FFF2-40B4-BE49-F238E27FC236}">
                  <a16:creationId xmlns:a16="http://schemas.microsoft.com/office/drawing/2014/main" id="{00000000-0008-0000-07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66</xdr:row>
          <xdr:rowOff>361950</xdr:rowOff>
        </xdr:from>
        <xdr:to>
          <xdr:col>24</xdr:col>
          <xdr:colOff>114300</xdr:colOff>
          <xdr:row>68</xdr:row>
          <xdr:rowOff>47625</xdr:rowOff>
        </xdr:to>
        <xdr:sp macro="" textlink="">
          <xdr:nvSpPr>
            <xdr:cNvPr id="14459" name="Check Box 3195" hidden="1">
              <a:extLst>
                <a:ext uri="{63B3BB69-23CF-44E3-9099-C40C66FF867C}">
                  <a14:compatExt spid="_x0000_s14459"/>
                </a:ext>
                <a:ext uri="{FF2B5EF4-FFF2-40B4-BE49-F238E27FC236}">
                  <a16:creationId xmlns:a16="http://schemas.microsoft.com/office/drawing/2014/main" id="{00000000-0008-0000-07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A96BE">
            <a:alpha val="37000"/>
          </a:srgbClr>
        </a:solidFill>
        <a:ln w="9525" cap="flat" cmpd="sng" algn="ctr">
          <a:solidFill>
            <a:srgbClr val="FCB8D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A96BE">
            <a:alpha val="37000"/>
          </a:srgbClr>
        </a:solidFill>
        <a:ln w="9525" cap="flat" cmpd="sng" algn="ctr">
          <a:solidFill>
            <a:srgbClr val="FCB8D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6" Type="http://schemas.openxmlformats.org/officeDocument/2006/relationships/ctrlProp" Target="../ctrlProps/ctrlProp2.xml"/><Relationship Id="rId23" Type="http://schemas.openxmlformats.org/officeDocument/2006/relationships/ctrlProp" Target="../ctrlProps/ctrlProp19.xml"/><Relationship Id="rId119" Type="http://schemas.openxmlformats.org/officeDocument/2006/relationships/ctrlProp" Target="../ctrlProps/ctrlProp115.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13" Type="http://schemas.openxmlformats.org/officeDocument/2006/relationships/ctrlProp" Target="../ctrlProps/ctrlProp9.xml"/><Relationship Id="rId109" Type="http://schemas.openxmlformats.org/officeDocument/2006/relationships/ctrlProp" Target="../ctrlProps/ctrlProp105.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199" Type="http://schemas.openxmlformats.org/officeDocument/2006/relationships/ctrlProp" Target="../ctrlProps/ctrlProp195.xml"/><Relationship Id="rId203" Type="http://schemas.openxmlformats.org/officeDocument/2006/relationships/ctrlProp" Target="../ctrlProps/ctrlProp199.xml"/><Relationship Id="rId208" Type="http://schemas.openxmlformats.org/officeDocument/2006/relationships/ctrlProp" Target="../ctrlProps/ctrlProp204.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3" Type="http://schemas.openxmlformats.org/officeDocument/2006/relationships/drawing" Target="../drawings/drawing2.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1" Type="http://schemas.openxmlformats.org/officeDocument/2006/relationships/printerSettings" Target="../printerSettings/printerSettings13.bin"/><Relationship Id="rId212" Type="http://schemas.openxmlformats.org/officeDocument/2006/relationships/ctrlProp" Target="../ctrlProps/ctrlProp208.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202" Type="http://schemas.openxmlformats.org/officeDocument/2006/relationships/ctrlProp" Target="../ctrlProps/ctrlProp198.xml"/><Relationship Id="rId18" Type="http://schemas.openxmlformats.org/officeDocument/2006/relationships/ctrlProp" Target="../ctrlProps/ctrlProp14.xml"/><Relationship Id="rId39" Type="http://schemas.openxmlformats.org/officeDocument/2006/relationships/ctrlProp" Target="../ctrlProps/ctrlProp35.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4.bin"/><Relationship Id="rId29" Type="http://schemas.openxmlformats.org/officeDocument/2006/relationships/ctrlProp" Target="../ctrlProps/ctrlProp25.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321.xml"/><Relationship Id="rId299" Type="http://schemas.openxmlformats.org/officeDocument/2006/relationships/ctrlProp" Target="../ctrlProps/ctrlProp503.xml"/><Relationship Id="rId21" Type="http://schemas.openxmlformats.org/officeDocument/2006/relationships/ctrlProp" Target="../ctrlProps/ctrlProp225.xml"/><Relationship Id="rId63" Type="http://schemas.openxmlformats.org/officeDocument/2006/relationships/ctrlProp" Target="../ctrlProps/ctrlProp267.xml"/><Relationship Id="rId159" Type="http://schemas.openxmlformats.org/officeDocument/2006/relationships/ctrlProp" Target="../ctrlProps/ctrlProp363.xml"/><Relationship Id="rId324" Type="http://schemas.openxmlformats.org/officeDocument/2006/relationships/ctrlProp" Target="../ctrlProps/ctrlProp528.xml"/><Relationship Id="rId366" Type="http://schemas.openxmlformats.org/officeDocument/2006/relationships/ctrlProp" Target="../ctrlProps/ctrlProp570.xml"/><Relationship Id="rId170" Type="http://schemas.openxmlformats.org/officeDocument/2006/relationships/ctrlProp" Target="../ctrlProps/ctrlProp374.xml"/><Relationship Id="rId226" Type="http://schemas.openxmlformats.org/officeDocument/2006/relationships/ctrlProp" Target="../ctrlProps/ctrlProp430.xml"/><Relationship Id="rId433" Type="http://schemas.openxmlformats.org/officeDocument/2006/relationships/ctrlProp" Target="../ctrlProps/ctrlProp637.xml"/><Relationship Id="rId268" Type="http://schemas.openxmlformats.org/officeDocument/2006/relationships/ctrlProp" Target="../ctrlProps/ctrlProp472.xml"/><Relationship Id="rId475" Type="http://schemas.openxmlformats.org/officeDocument/2006/relationships/ctrlProp" Target="../ctrlProps/ctrlProp679.xml"/><Relationship Id="rId32" Type="http://schemas.openxmlformats.org/officeDocument/2006/relationships/ctrlProp" Target="../ctrlProps/ctrlProp236.xml"/><Relationship Id="rId74" Type="http://schemas.openxmlformats.org/officeDocument/2006/relationships/ctrlProp" Target="../ctrlProps/ctrlProp278.xml"/><Relationship Id="rId128" Type="http://schemas.openxmlformats.org/officeDocument/2006/relationships/ctrlProp" Target="../ctrlProps/ctrlProp332.xml"/><Relationship Id="rId335" Type="http://schemas.openxmlformats.org/officeDocument/2006/relationships/ctrlProp" Target="../ctrlProps/ctrlProp539.xml"/><Relationship Id="rId377" Type="http://schemas.openxmlformats.org/officeDocument/2006/relationships/ctrlProp" Target="../ctrlProps/ctrlProp581.xml"/><Relationship Id="rId500" Type="http://schemas.openxmlformats.org/officeDocument/2006/relationships/ctrlProp" Target="../ctrlProps/ctrlProp704.xml"/><Relationship Id="rId5" Type="http://schemas.openxmlformats.org/officeDocument/2006/relationships/ctrlProp" Target="../ctrlProps/ctrlProp209.xml"/><Relationship Id="rId181" Type="http://schemas.openxmlformats.org/officeDocument/2006/relationships/ctrlProp" Target="../ctrlProps/ctrlProp385.xml"/><Relationship Id="rId237" Type="http://schemas.openxmlformats.org/officeDocument/2006/relationships/ctrlProp" Target="../ctrlProps/ctrlProp441.xml"/><Relationship Id="rId402" Type="http://schemas.openxmlformats.org/officeDocument/2006/relationships/ctrlProp" Target="../ctrlProps/ctrlProp606.xml"/><Relationship Id="rId279" Type="http://schemas.openxmlformats.org/officeDocument/2006/relationships/ctrlProp" Target="../ctrlProps/ctrlProp483.xml"/><Relationship Id="rId444" Type="http://schemas.openxmlformats.org/officeDocument/2006/relationships/ctrlProp" Target="../ctrlProps/ctrlProp648.xml"/><Relationship Id="rId486" Type="http://schemas.openxmlformats.org/officeDocument/2006/relationships/ctrlProp" Target="../ctrlProps/ctrlProp690.xml"/><Relationship Id="rId43" Type="http://schemas.openxmlformats.org/officeDocument/2006/relationships/ctrlProp" Target="../ctrlProps/ctrlProp247.xml"/><Relationship Id="rId139" Type="http://schemas.openxmlformats.org/officeDocument/2006/relationships/ctrlProp" Target="../ctrlProps/ctrlProp343.xml"/><Relationship Id="rId290" Type="http://schemas.openxmlformats.org/officeDocument/2006/relationships/ctrlProp" Target="../ctrlProps/ctrlProp494.xml"/><Relationship Id="rId304" Type="http://schemas.openxmlformats.org/officeDocument/2006/relationships/ctrlProp" Target="../ctrlProps/ctrlProp508.xml"/><Relationship Id="rId346" Type="http://schemas.openxmlformats.org/officeDocument/2006/relationships/ctrlProp" Target="../ctrlProps/ctrlProp550.xml"/><Relationship Id="rId388" Type="http://schemas.openxmlformats.org/officeDocument/2006/relationships/ctrlProp" Target="../ctrlProps/ctrlProp592.xml"/><Relationship Id="rId85" Type="http://schemas.openxmlformats.org/officeDocument/2006/relationships/ctrlProp" Target="../ctrlProps/ctrlProp289.xml"/><Relationship Id="rId150" Type="http://schemas.openxmlformats.org/officeDocument/2006/relationships/ctrlProp" Target="../ctrlProps/ctrlProp354.xml"/><Relationship Id="rId192" Type="http://schemas.openxmlformats.org/officeDocument/2006/relationships/ctrlProp" Target="../ctrlProps/ctrlProp396.xml"/><Relationship Id="rId206" Type="http://schemas.openxmlformats.org/officeDocument/2006/relationships/ctrlProp" Target="../ctrlProps/ctrlProp410.xml"/><Relationship Id="rId413" Type="http://schemas.openxmlformats.org/officeDocument/2006/relationships/ctrlProp" Target="../ctrlProps/ctrlProp617.xml"/><Relationship Id="rId248" Type="http://schemas.openxmlformats.org/officeDocument/2006/relationships/ctrlProp" Target="../ctrlProps/ctrlProp452.xml"/><Relationship Id="rId455" Type="http://schemas.openxmlformats.org/officeDocument/2006/relationships/ctrlProp" Target="../ctrlProps/ctrlProp659.xml"/><Relationship Id="rId497" Type="http://schemas.openxmlformats.org/officeDocument/2006/relationships/ctrlProp" Target="../ctrlProps/ctrlProp701.xml"/><Relationship Id="rId12" Type="http://schemas.openxmlformats.org/officeDocument/2006/relationships/ctrlProp" Target="../ctrlProps/ctrlProp216.xml"/><Relationship Id="rId108" Type="http://schemas.openxmlformats.org/officeDocument/2006/relationships/ctrlProp" Target="../ctrlProps/ctrlProp312.xml"/><Relationship Id="rId315" Type="http://schemas.openxmlformats.org/officeDocument/2006/relationships/ctrlProp" Target="../ctrlProps/ctrlProp519.xml"/><Relationship Id="rId357" Type="http://schemas.openxmlformats.org/officeDocument/2006/relationships/ctrlProp" Target="../ctrlProps/ctrlProp561.xml"/><Relationship Id="rId54" Type="http://schemas.openxmlformats.org/officeDocument/2006/relationships/ctrlProp" Target="../ctrlProps/ctrlProp258.xml"/><Relationship Id="rId96" Type="http://schemas.openxmlformats.org/officeDocument/2006/relationships/ctrlProp" Target="../ctrlProps/ctrlProp300.xml"/><Relationship Id="rId161" Type="http://schemas.openxmlformats.org/officeDocument/2006/relationships/ctrlProp" Target="../ctrlProps/ctrlProp365.xml"/><Relationship Id="rId217" Type="http://schemas.openxmlformats.org/officeDocument/2006/relationships/ctrlProp" Target="../ctrlProps/ctrlProp421.xml"/><Relationship Id="rId399" Type="http://schemas.openxmlformats.org/officeDocument/2006/relationships/ctrlProp" Target="../ctrlProps/ctrlProp603.xml"/><Relationship Id="rId259" Type="http://schemas.openxmlformats.org/officeDocument/2006/relationships/ctrlProp" Target="../ctrlProps/ctrlProp463.xml"/><Relationship Id="rId424" Type="http://schemas.openxmlformats.org/officeDocument/2006/relationships/ctrlProp" Target="../ctrlProps/ctrlProp628.xml"/><Relationship Id="rId466" Type="http://schemas.openxmlformats.org/officeDocument/2006/relationships/ctrlProp" Target="../ctrlProps/ctrlProp670.xml"/><Relationship Id="rId23" Type="http://schemas.openxmlformats.org/officeDocument/2006/relationships/ctrlProp" Target="../ctrlProps/ctrlProp227.xml"/><Relationship Id="rId119" Type="http://schemas.openxmlformats.org/officeDocument/2006/relationships/ctrlProp" Target="../ctrlProps/ctrlProp323.xml"/><Relationship Id="rId270" Type="http://schemas.openxmlformats.org/officeDocument/2006/relationships/ctrlProp" Target="../ctrlProps/ctrlProp474.xml"/><Relationship Id="rId326" Type="http://schemas.openxmlformats.org/officeDocument/2006/relationships/ctrlProp" Target="../ctrlProps/ctrlProp530.xml"/><Relationship Id="rId65" Type="http://schemas.openxmlformats.org/officeDocument/2006/relationships/ctrlProp" Target="../ctrlProps/ctrlProp269.xml"/><Relationship Id="rId130" Type="http://schemas.openxmlformats.org/officeDocument/2006/relationships/ctrlProp" Target="../ctrlProps/ctrlProp334.xml"/><Relationship Id="rId368" Type="http://schemas.openxmlformats.org/officeDocument/2006/relationships/ctrlProp" Target="../ctrlProps/ctrlProp572.xml"/><Relationship Id="rId172" Type="http://schemas.openxmlformats.org/officeDocument/2006/relationships/ctrlProp" Target="../ctrlProps/ctrlProp376.xml"/><Relationship Id="rId228" Type="http://schemas.openxmlformats.org/officeDocument/2006/relationships/ctrlProp" Target="../ctrlProps/ctrlProp432.xml"/><Relationship Id="rId435" Type="http://schemas.openxmlformats.org/officeDocument/2006/relationships/ctrlProp" Target="../ctrlProps/ctrlProp639.xml"/><Relationship Id="rId477" Type="http://schemas.openxmlformats.org/officeDocument/2006/relationships/ctrlProp" Target="../ctrlProps/ctrlProp681.xml"/><Relationship Id="rId281" Type="http://schemas.openxmlformats.org/officeDocument/2006/relationships/ctrlProp" Target="../ctrlProps/ctrlProp485.xml"/><Relationship Id="rId337" Type="http://schemas.openxmlformats.org/officeDocument/2006/relationships/ctrlProp" Target="../ctrlProps/ctrlProp541.xml"/><Relationship Id="rId502" Type="http://schemas.openxmlformats.org/officeDocument/2006/relationships/ctrlProp" Target="../ctrlProps/ctrlProp706.xml"/><Relationship Id="rId34" Type="http://schemas.openxmlformats.org/officeDocument/2006/relationships/ctrlProp" Target="../ctrlProps/ctrlProp238.xml"/><Relationship Id="rId76" Type="http://schemas.openxmlformats.org/officeDocument/2006/relationships/ctrlProp" Target="../ctrlProps/ctrlProp280.xml"/><Relationship Id="rId141" Type="http://schemas.openxmlformats.org/officeDocument/2006/relationships/ctrlProp" Target="../ctrlProps/ctrlProp345.xml"/><Relationship Id="rId379" Type="http://schemas.openxmlformats.org/officeDocument/2006/relationships/ctrlProp" Target="../ctrlProps/ctrlProp583.xml"/><Relationship Id="rId7" Type="http://schemas.openxmlformats.org/officeDocument/2006/relationships/ctrlProp" Target="../ctrlProps/ctrlProp211.xml"/><Relationship Id="rId183" Type="http://schemas.openxmlformats.org/officeDocument/2006/relationships/ctrlProp" Target="../ctrlProps/ctrlProp387.xml"/><Relationship Id="rId239" Type="http://schemas.openxmlformats.org/officeDocument/2006/relationships/ctrlProp" Target="../ctrlProps/ctrlProp443.xml"/><Relationship Id="rId390" Type="http://schemas.openxmlformats.org/officeDocument/2006/relationships/ctrlProp" Target="../ctrlProps/ctrlProp594.xml"/><Relationship Id="rId404" Type="http://schemas.openxmlformats.org/officeDocument/2006/relationships/ctrlProp" Target="../ctrlProps/ctrlProp608.xml"/><Relationship Id="rId446" Type="http://schemas.openxmlformats.org/officeDocument/2006/relationships/ctrlProp" Target="../ctrlProps/ctrlProp650.xml"/><Relationship Id="rId250" Type="http://schemas.openxmlformats.org/officeDocument/2006/relationships/ctrlProp" Target="../ctrlProps/ctrlProp454.xml"/><Relationship Id="rId292" Type="http://schemas.openxmlformats.org/officeDocument/2006/relationships/ctrlProp" Target="../ctrlProps/ctrlProp496.xml"/><Relationship Id="rId306" Type="http://schemas.openxmlformats.org/officeDocument/2006/relationships/ctrlProp" Target="../ctrlProps/ctrlProp510.xml"/><Relationship Id="rId488" Type="http://schemas.openxmlformats.org/officeDocument/2006/relationships/ctrlProp" Target="../ctrlProps/ctrlProp692.xml"/><Relationship Id="rId45" Type="http://schemas.openxmlformats.org/officeDocument/2006/relationships/ctrlProp" Target="../ctrlProps/ctrlProp249.xml"/><Relationship Id="rId87" Type="http://schemas.openxmlformats.org/officeDocument/2006/relationships/ctrlProp" Target="../ctrlProps/ctrlProp291.xml"/><Relationship Id="rId110" Type="http://schemas.openxmlformats.org/officeDocument/2006/relationships/ctrlProp" Target="../ctrlProps/ctrlProp314.xml"/><Relationship Id="rId348" Type="http://schemas.openxmlformats.org/officeDocument/2006/relationships/ctrlProp" Target="../ctrlProps/ctrlProp552.xml"/><Relationship Id="rId152" Type="http://schemas.openxmlformats.org/officeDocument/2006/relationships/ctrlProp" Target="../ctrlProps/ctrlProp356.xml"/><Relationship Id="rId194" Type="http://schemas.openxmlformats.org/officeDocument/2006/relationships/ctrlProp" Target="../ctrlProps/ctrlProp398.xml"/><Relationship Id="rId208" Type="http://schemas.openxmlformats.org/officeDocument/2006/relationships/ctrlProp" Target="../ctrlProps/ctrlProp412.xml"/><Relationship Id="rId415" Type="http://schemas.openxmlformats.org/officeDocument/2006/relationships/ctrlProp" Target="../ctrlProps/ctrlProp619.xml"/><Relationship Id="rId457" Type="http://schemas.openxmlformats.org/officeDocument/2006/relationships/ctrlProp" Target="../ctrlProps/ctrlProp661.xml"/><Relationship Id="rId261" Type="http://schemas.openxmlformats.org/officeDocument/2006/relationships/ctrlProp" Target="../ctrlProps/ctrlProp465.xml"/><Relationship Id="rId499" Type="http://schemas.openxmlformats.org/officeDocument/2006/relationships/ctrlProp" Target="../ctrlProps/ctrlProp703.xml"/><Relationship Id="rId14" Type="http://schemas.openxmlformats.org/officeDocument/2006/relationships/ctrlProp" Target="../ctrlProps/ctrlProp218.xml"/><Relationship Id="rId56" Type="http://schemas.openxmlformats.org/officeDocument/2006/relationships/ctrlProp" Target="../ctrlProps/ctrlProp260.xml"/><Relationship Id="rId317" Type="http://schemas.openxmlformats.org/officeDocument/2006/relationships/ctrlProp" Target="../ctrlProps/ctrlProp521.xml"/><Relationship Id="rId359" Type="http://schemas.openxmlformats.org/officeDocument/2006/relationships/ctrlProp" Target="../ctrlProps/ctrlProp563.xml"/><Relationship Id="rId98" Type="http://schemas.openxmlformats.org/officeDocument/2006/relationships/ctrlProp" Target="../ctrlProps/ctrlProp302.xml"/><Relationship Id="rId121" Type="http://schemas.openxmlformats.org/officeDocument/2006/relationships/ctrlProp" Target="../ctrlProps/ctrlProp325.xml"/><Relationship Id="rId163" Type="http://schemas.openxmlformats.org/officeDocument/2006/relationships/ctrlProp" Target="../ctrlProps/ctrlProp367.xml"/><Relationship Id="rId219" Type="http://schemas.openxmlformats.org/officeDocument/2006/relationships/ctrlProp" Target="../ctrlProps/ctrlProp423.xml"/><Relationship Id="rId370" Type="http://schemas.openxmlformats.org/officeDocument/2006/relationships/ctrlProp" Target="../ctrlProps/ctrlProp574.xml"/><Relationship Id="rId426" Type="http://schemas.openxmlformats.org/officeDocument/2006/relationships/ctrlProp" Target="../ctrlProps/ctrlProp630.xml"/><Relationship Id="rId230" Type="http://schemas.openxmlformats.org/officeDocument/2006/relationships/ctrlProp" Target="../ctrlProps/ctrlProp434.xml"/><Relationship Id="rId468" Type="http://schemas.openxmlformats.org/officeDocument/2006/relationships/ctrlProp" Target="../ctrlProps/ctrlProp672.xml"/><Relationship Id="rId25" Type="http://schemas.openxmlformats.org/officeDocument/2006/relationships/ctrlProp" Target="../ctrlProps/ctrlProp229.xml"/><Relationship Id="rId67" Type="http://schemas.openxmlformats.org/officeDocument/2006/relationships/ctrlProp" Target="../ctrlProps/ctrlProp271.xml"/><Relationship Id="rId272" Type="http://schemas.openxmlformats.org/officeDocument/2006/relationships/ctrlProp" Target="../ctrlProps/ctrlProp476.xml"/><Relationship Id="rId328" Type="http://schemas.openxmlformats.org/officeDocument/2006/relationships/ctrlProp" Target="../ctrlProps/ctrlProp532.xml"/><Relationship Id="rId132" Type="http://schemas.openxmlformats.org/officeDocument/2006/relationships/ctrlProp" Target="../ctrlProps/ctrlProp336.xml"/><Relationship Id="rId174" Type="http://schemas.openxmlformats.org/officeDocument/2006/relationships/ctrlProp" Target="../ctrlProps/ctrlProp378.xml"/><Relationship Id="rId381" Type="http://schemas.openxmlformats.org/officeDocument/2006/relationships/ctrlProp" Target="../ctrlProps/ctrlProp585.xml"/><Relationship Id="rId241" Type="http://schemas.openxmlformats.org/officeDocument/2006/relationships/ctrlProp" Target="../ctrlProps/ctrlProp445.xml"/><Relationship Id="rId437" Type="http://schemas.openxmlformats.org/officeDocument/2006/relationships/ctrlProp" Target="../ctrlProps/ctrlProp641.xml"/><Relationship Id="rId479" Type="http://schemas.openxmlformats.org/officeDocument/2006/relationships/ctrlProp" Target="../ctrlProps/ctrlProp683.xml"/><Relationship Id="rId36" Type="http://schemas.openxmlformats.org/officeDocument/2006/relationships/ctrlProp" Target="../ctrlProps/ctrlProp240.xml"/><Relationship Id="rId283" Type="http://schemas.openxmlformats.org/officeDocument/2006/relationships/ctrlProp" Target="../ctrlProps/ctrlProp487.xml"/><Relationship Id="rId339" Type="http://schemas.openxmlformats.org/officeDocument/2006/relationships/ctrlProp" Target="../ctrlProps/ctrlProp543.xml"/><Relationship Id="rId490" Type="http://schemas.openxmlformats.org/officeDocument/2006/relationships/ctrlProp" Target="../ctrlProps/ctrlProp694.xml"/><Relationship Id="rId504" Type="http://schemas.openxmlformats.org/officeDocument/2006/relationships/ctrlProp" Target="../ctrlProps/ctrlProp708.xml"/><Relationship Id="rId78" Type="http://schemas.openxmlformats.org/officeDocument/2006/relationships/ctrlProp" Target="../ctrlProps/ctrlProp282.xml"/><Relationship Id="rId101" Type="http://schemas.openxmlformats.org/officeDocument/2006/relationships/ctrlProp" Target="../ctrlProps/ctrlProp305.xml"/><Relationship Id="rId143" Type="http://schemas.openxmlformats.org/officeDocument/2006/relationships/ctrlProp" Target="../ctrlProps/ctrlProp347.xml"/><Relationship Id="rId185" Type="http://schemas.openxmlformats.org/officeDocument/2006/relationships/ctrlProp" Target="../ctrlProps/ctrlProp389.xml"/><Relationship Id="rId350" Type="http://schemas.openxmlformats.org/officeDocument/2006/relationships/ctrlProp" Target="../ctrlProps/ctrlProp554.xml"/><Relationship Id="rId406" Type="http://schemas.openxmlformats.org/officeDocument/2006/relationships/ctrlProp" Target="../ctrlProps/ctrlProp610.xml"/><Relationship Id="rId9" Type="http://schemas.openxmlformats.org/officeDocument/2006/relationships/ctrlProp" Target="../ctrlProps/ctrlProp213.xml"/><Relationship Id="rId210" Type="http://schemas.openxmlformats.org/officeDocument/2006/relationships/ctrlProp" Target="../ctrlProps/ctrlProp414.xml"/><Relationship Id="rId392" Type="http://schemas.openxmlformats.org/officeDocument/2006/relationships/ctrlProp" Target="../ctrlProps/ctrlProp596.xml"/><Relationship Id="rId448" Type="http://schemas.openxmlformats.org/officeDocument/2006/relationships/ctrlProp" Target="../ctrlProps/ctrlProp652.xml"/><Relationship Id="rId252" Type="http://schemas.openxmlformats.org/officeDocument/2006/relationships/ctrlProp" Target="../ctrlProps/ctrlProp456.xml"/><Relationship Id="rId294" Type="http://schemas.openxmlformats.org/officeDocument/2006/relationships/ctrlProp" Target="../ctrlProps/ctrlProp498.xml"/><Relationship Id="rId308" Type="http://schemas.openxmlformats.org/officeDocument/2006/relationships/ctrlProp" Target="../ctrlProps/ctrlProp512.xml"/><Relationship Id="rId47" Type="http://schemas.openxmlformats.org/officeDocument/2006/relationships/ctrlProp" Target="../ctrlProps/ctrlProp251.xml"/><Relationship Id="rId89" Type="http://schemas.openxmlformats.org/officeDocument/2006/relationships/ctrlProp" Target="../ctrlProps/ctrlProp293.xml"/><Relationship Id="rId112" Type="http://schemas.openxmlformats.org/officeDocument/2006/relationships/ctrlProp" Target="../ctrlProps/ctrlProp316.xml"/><Relationship Id="rId154" Type="http://schemas.openxmlformats.org/officeDocument/2006/relationships/ctrlProp" Target="../ctrlProps/ctrlProp358.xml"/><Relationship Id="rId361" Type="http://schemas.openxmlformats.org/officeDocument/2006/relationships/ctrlProp" Target="../ctrlProps/ctrlProp565.xml"/><Relationship Id="rId196" Type="http://schemas.openxmlformats.org/officeDocument/2006/relationships/ctrlProp" Target="../ctrlProps/ctrlProp400.xml"/><Relationship Id="rId417" Type="http://schemas.openxmlformats.org/officeDocument/2006/relationships/ctrlProp" Target="../ctrlProps/ctrlProp621.xml"/><Relationship Id="rId459" Type="http://schemas.openxmlformats.org/officeDocument/2006/relationships/ctrlProp" Target="../ctrlProps/ctrlProp663.xml"/><Relationship Id="rId16" Type="http://schemas.openxmlformats.org/officeDocument/2006/relationships/ctrlProp" Target="../ctrlProps/ctrlProp220.xml"/><Relationship Id="rId221" Type="http://schemas.openxmlformats.org/officeDocument/2006/relationships/ctrlProp" Target="../ctrlProps/ctrlProp425.xml"/><Relationship Id="rId263" Type="http://schemas.openxmlformats.org/officeDocument/2006/relationships/ctrlProp" Target="../ctrlProps/ctrlProp467.xml"/><Relationship Id="rId319" Type="http://schemas.openxmlformats.org/officeDocument/2006/relationships/ctrlProp" Target="../ctrlProps/ctrlProp523.xml"/><Relationship Id="rId470" Type="http://schemas.openxmlformats.org/officeDocument/2006/relationships/ctrlProp" Target="../ctrlProps/ctrlProp674.xml"/><Relationship Id="rId58" Type="http://schemas.openxmlformats.org/officeDocument/2006/relationships/ctrlProp" Target="../ctrlProps/ctrlProp262.xml"/><Relationship Id="rId123" Type="http://schemas.openxmlformats.org/officeDocument/2006/relationships/ctrlProp" Target="../ctrlProps/ctrlProp327.xml"/><Relationship Id="rId330" Type="http://schemas.openxmlformats.org/officeDocument/2006/relationships/ctrlProp" Target="../ctrlProps/ctrlProp534.xml"/><Relationship Id="rId165" Type="http://schemas.openxmlformats.org/officeDocument/2006/relationships/ctrlProp" Target="../ctrlProps/ctrlProp369.xml"/><Relationship Id="rId372" Type="http://schemas.openxmlformats.org/officeDocument/2006/relationships/ctrlProp" Target="../ctrlProps/ctrlProp576.xml"/><Relationship Id="rId428" Type="http://schemas.openxmlformats.org/officeDocument/2006/relationships/ctrlProp" Target="../ctrlProps/ctrlProp632.xml"/><Relationship Id="rId232" Type="http://schemas.openxmlformats.org/officeDocument/2006/relationships/ctrlProp" Target="../ctrlProps/ctrlProp436.xml"/><Relationship Id="rId274" Type="http://schemas.openxmlformats.org/officeDocument/2006/relationships/ctrlProp" Target="../ctrlProps/ctrlProp478.xml"/><Relationship Id="rId481" Type="http://schemas.openxmlformats.org/officeDocument/2006/relationships/ctrlProp" Target="../ctrlProps/ctrlProp685.xml"/><Relationship Id="rId27" Type="http://schemas.openxmlformats.org/officeDocument/2006/relationships/ctrlProp" Target="../ctrlProps/ctrlProp231.xml"/><Relationship Id="rId69" Type="http://schemas.openxmlformats.org/officeDocument/2006/relationships/ctrlProp" Target="../ctrlProps/ctrlProp273.xml"/><Relationship Id="rId134" Type="http://schemas.openxmlformats.org/officeDocument/2006/relationships/ctrlProp" Target="../ctrlProps/ctrlProp338.xml"/><Relationship Id="rId80" Type="http://schemas.openxmlformats.org/officeDocument/2006/relationships/ctrlProp" Target="../ctrlProps/ctrlProp284.xml"/><Relationship Id="rId176" Type="http://schemas.openxmlformats.org/officeDocument/2006/relationships/ctrlProp" Target="../ctrlProps/ctrlProp380.xml"/><Relationship Id="rId341" Type="http://schemas.openxmlformats.org/officeDocument/2006/relationships/ctrlProp" Target="../ctrlProps/ctrlProp545.xml"/><Relationship Id="rId383" Type="http://schemas.openxmlformats.org/officeDocument/2006/relationships/ctrlProp" Target="../ctrlProps/ctrlProp587.xml"/><Relationship Id="rId439" Type="http://schemas.openxmlformats.org/officeDocument/2006/relationships/ctrlProp" Target="../ctrlProps/ctrlProp643.xml"/><Relationship Id="rId201" Type="http://schemas.openxmlformats.org/officeDocument/2006/relationships/ctrlProp" Target="../ctrlProps/ctrlProp405.xml"/><Relationship Id="rId243" Type="http://schemas.openxmlformats.org/officeDocument/2006/relationships/ctrlProp" Target="../ctrlProps/ctrlProp447.xml"/><Relationship Id="rId285" Type="http://schemas.openxmlformats.org/officeDocument/2006/relationships/ctrlProp" Target="../ctrlProps/ctrlProp489.xml"/><Relationship Id="rId450" Type="http://schemas.openxmlformats.org/officeDocument/2006/relationships/ctrlProp" Target="../ctrlProps/ctrlProp654.xml"/><Relationship Id="rId506" Type="http://schemas.openxmlformats.org/officeDocument/2006/relationships/ctrlProp" Target="../ctrlProps/ctrlProp710.xml"/><Relationship Id="rId38" Type="http://schemas.openxmlformats.org/officeDocument/2006/relationships/ctrlProp" Target="../ctrlProps/ctrlProp242.xml"/><Relationship Id="rId103" Type="http://schemas.openxmlformats.org/officeDocument/2006/relationships/ctrlProp" Target="../ctrlProps/ctrlProp307.xml"/><Relationship Id="rId310" Type="http://schemas.openxmlformats.org/officeDocument/2006/relationships/ctrlProp" Target="../ctrlProps/ctrlProp514.xml"/><Relationship Id="rId492" Type="http://schemas.openxmlformats.org/officeDocument/2006/relationships/ctrlProp" Target="../ctrlProps/ctrlProp696.xml"/><Relationship Id="rId91" Type="http://schemas.openxmlformats.org/officeDocument/2006/relationships/ctrlProp" Target="../ctrlProps/ctrlProp295.xml"/><Relationship Id="rId145" Type="http://schemas.openxmlformats.org/officeDocument/2006/relationships/ctrlProp" Target="../ctrlProps/ctrlProp349.xml"/><Relationship Id="rId187" Type="http://schemas.openxmlformats.org/officeDocument/2006/relationships/ctrlProp" Target="../ctrlProps/ctrlProp391.xml"/><Relationship Id="rId352" Type="http://schemas.openxmlformats.org/officeDocument/2006/relationships/ctrlProp" Target="../ctrlProps/ctrlProp556.xml"/><Relationship Id="rId394" Type="http://schemas.openxmlformats.org/officeDocument/2006/relationships/ctrlProp" Target="../ctrlProps/ctrlProp598.xml"/><Relationship Id="rId408" Type="http://schemas.openxmlformats.org/officeDocument/2006/relationships/ctrlProp" Target="../ctrlProps/ctrlProp612.xml"/><Relationship Id="rId212" Type="http://schemas.openxmlformats.org/officeDocument/2006/relationships/ctrlProp" Target="../ctrlProps/ctrlProp416.xml"/><Relationship Id="rId254" Type="http://schemas.openxmlformats.org/officeDocument/2006/relationships/ctrlProp" Target="../ctrlProps/ctrlProp458.xml"/><Relationship Id="rId49" Type="http://schemas.openxmlformats.org/officeDocument/2006/relationships/ctrlProp" Target="../ctrlProps/ctrlProp253.xml"/><Relationship Id="rId114" Type="http://schemas.openxmlformats.org/officeDocument/2006/relationships/ctrlProp" Target="../ctrlProps/ctrlProp318.xml"/><Relationship Id="rId296" Type="http://schemas.openxmlformats.org/officeDocument/2006/relationships/ctrlProp" Target="../ctrlProps/ctrlProp500.xml"/><Relationship Id="rId461" Type="http://schemas.openxmlformats.org/officeDocument/2006/relationships/ctrlProp" Target="../ctrlProps/ctrlProp665.xml"/><Relationship Id="rId60" Type="http://schemas.openxmlformats.org/officeDocument/2006/relationships/ctrlProp" Target="../ctrlProps/ctrlProp264.xml"/><Relationship Id="rId156" Type="http://schemas.openxmlformats.org/officeDocument/2006/relationships/ctrlProp" Target="../ctrlProps/ctrlProp360.xml"/><Relationship Id="rId198" Type="http://schemas.openxmlformats.org/officeDocument/2006/relationships/ctrlProp" Target="../ctrlProps/ctrlProp402.xml"/><Relationship Id="rId321" Type="http://schemas.openxmlformats.org/officeDocument/2006/relationships/ctrlProp" Target="../ctrlProps/ctrlProp525.xml"/><Relationship Id="rId363" Type="http://schemas.openxmlformats.org/officeDocument/2006/relationships/ctrlProp" Target="../ctrlProps/ctrlProp567.xml"/><Relationship Id="rId419" Type="http://schemas.openxmlformats.org/officeDocument/2006/relationships/ctrlProp" Target="../ctrlProps/ctrlProp623.xml"/><Relationship Id="rId223" Type="http://schemas.openxmlformats.org/officeDocument/2006/relationships/ctrlProp" Target="../ctrlProps/ctrlProp427.xml"/><Relationship Id="rId430" Type="http://schemas.openxmlformats.org/officeDocument/2006/relationships/ctrlProp" Target="../ctrlProps/ctrlProp634.xml"/><Relationship Id="rId18" Type="http://schemas.openxmlformats.org/officeDocument/2006/relationships/ctrlProp" Target="../ctrlProps/ctrlProp222.xml"/><Relationship Id="rId265" Type="http://schemas.openxmlformats.org/officeDocument/2006/relationships/ctrlProp" Target="../ctrlProps/ctrlProp469.xml"/><Relationship Id="rId472" Type="http://schemas.openxmlformats.org/officeDocument/2006/relationships/ctrlProp" Target="../ctrlProps/ctrlProp676.xml"/><Relationship Id="rId125" Type="http://schemas.openxmlformats.org/officeDocument/2006/relationships/ctrlProp" Target="../ctrlProps/ctrlProp329.xml"/><Relationship Id="rId167" Type="http://schemas.openxmlformats.org/officeDocument/2006/relationships/ctrlProp" Target="../ctrlProps/ctrlProp371.xml"/><Relationship Id="rId332" Type="http://schemas.openxmlformats.org/officeDocument/2006/relationships/ctrlProp" Target="../ctrlProps/ctrlProp536.xml"/><Relationship Id="rId374" Type="http://schemas.openxmlformats.org/officeDocument/2006/relationships/ctrlProp" Target="../ctrlProps/ctrlProp578.xml"/><Relationship Id="rId71" Type="http://schemas.openxmlformats.org/officeDocument/2006/relationships/ctrlProp" Target="../ctrlProps/ctrlProp275.xml"/><Relationship Id="rId234" Type="http://schemas.openxmlformats.org/officeDocument/2006/relationships/ctrlProp" Target="../ctrlProps/ctrlProp438.xml"/><Relationship Id="rId2" Type="http://schemas.openxmlformats.org/officeDocument/2006/relationships/printerSettings" Target="../printerSettings/printerSettings16.bin"/><Relationship Id="rId29" Type="http://schemas.openxmlformats.org/officeDocument/2006/relationships/ctrlProp" Target="../ctrlProps/ctrlProp233.xml"/><Relationship Id="rId276" Type="http://schemas.openxmlformats.org/officeDocument/2006/relationships/ctrlProp" Target="../ctrlProps/ctrlProp480.xml"/><Relationship Id="rId441" Type="http://schemas.openxmlformats.org/officeDocument/2006/relationships/ctrlProp" Target="../ctrlProps/ctrlProp645.xml"/><Relationship Id="rId483" Type="http://schemas.openxmlformats.org/officeDocument/2006/relationships/ctrlProp" Target="../ctrlProps/ctrlProp687.xml"/><Relationship Id="rId40" Type="http://schemas.openxmlformats.org/officeDocument/2006/relationships/ctrlProp" Target="../ctrlProps/ctrlProp244.xml"/><Relationship Id="rId136" Type="http://schemas.openxmlformats.org/officeDocument/2006/relationships/ctrlProp" Target="../ctrlProps/ctrlProp340.xml"/><Relationship Id="rId178" Type="http://schemas.openxmlformats.org/officeDocument/2006/relationships/ctrlProp" Target="../ctrlProps/ctrlProp382.xml"/><Relationship Id="rId301" Type="http://schemas.openxmlformats.org/officeDocument/2006/relationships/ctrlProp" Target="../ctrlProps/ctrlProp505.xml"/><Relationship Id="rId343" Type="http://schemas.openxmlformats.org/officeDocument/2006/relationships/ctrlProp" Target="../ctrlProps/ctrlProp547.xml"/><Relationship Id="rId82" Type="http://schemas.openxmlformats.org/officeDocument/2006/relationships/ctrlProp" Target="../ctrlProps/ctrlProp286.xml"/><Relationship Id="rId203" Type="http://schemas.openxmlformats.org/officeDocument/2006/relationships/ctrlProp" Target="../ctrlProps/ctrlProp407.xml"/><Relationship Id="rId385" Type="http://schemas.openxmlformats.org/officeDocument/2006/relationships/ctrlProp" Target="../ctrlProps/ctrlProp589.xml"/><Relationship Id="rId245" Type="http://schemas.openxmlformats.org/officeDocument/2006/relationships/ctrlProp" Target="../ctrlProps/ctrlProp449.xml"/><Relationship Id="rId287" Type="http://schemas.openxmlformats.org/officeDocument/2006/relationships/ctrlProp" Target="../ctrlProps/ctrlProp491.xml"/><Relationship Id="rId410" Type="http://schemas.openxmlformats.org/officeDocument/2006/relationships/ctrlProp" Target="../ctrlProps/ctrlProp614.xml"/><Relationship Id="rId452" Type="http://schemas.openxmlformats.org/officeDocument/2006/relationships/ctrlProp" Target="../ctrlProps/ctrlProp656.xml"/><Relationship Id="rId494" Type="http://schemas.openxmlformats.org/officeDocument/2006/relationships/ctrlProp" Target="../ctrlProps/ctrlProp698.xml"/><Relationship Id="rId508" Type="http://schemas.openxmlformats.org/officeDocument/2006/relationships/ctrlProp" Target="../ctrlProps/ctrlProp712.xml"/><Relationship Id="rId105" Type="http://schemas.openxmlformats.org/officeDocument/2006/relationships/ctrlProp" Target="../ctrlProps/ctrlProp309.xml"/><Relationship Id="rId147" Type="http://schemas.openxmlformats.org/officeDocument/2006/relationships/ctrlProp" Target="../ctrlProps/ctrlProp351.xml"/><Relationship Id="rId312" Type="http://schemas.openxmlformats.org/officeDocument/2006/relationships/ctrlProp" Target="../ctrlProps/ctrlProp516.xml"/><Relationship Id="rId354" Type="http://schemas.openxmlformats.org/officeDocument/2006/relationships/ctrlProp" Target="../ctrlProps/ctrlProp558.xml"/><Relationship Id="rId51" Type="http://schemas.openxmlformats.org/officeDocument/2006/relationships/ctrlProp" Target="../ctrlProps/ctrlProp255.xml"/><Relationship Id="rId93" Type="http://schemas.openxmlformats.org/officeDocument/2006/relationships/ctrlProp" Target="../ctrlProps/ctrlProp297.xml"/><Relationship Id="rId189" Type="http://schemas.openxmlformats.org/officeDocument/2006/relationships/ctrlProp" Target="../ctrlProps/ctrlProp393.xml"/><Relationship Id="rId396" Type="http://schemas.openxmlformats.org/officeDocument/2006/relationships/ctrlProp" Target="../ctrlProps/ctrlProp600.xml"/><Relationship Id="rId214" Type="http://schemas.openxmlformats.org/officeDocument/2006/relationships/ctrlProp" Target="../ctrlProps/ctrlProp418.xml"/><Relationship Id="rId256" Type="http://schemas.openxmlformats.org/officeDocument/2006/relationships/ctrlProp" Target="../ctrlProps/ctrlProp460.xml"/><Relationship Id="rId298" Type="http://schemas.openxmlformats.org/officeDocument/2006/relationships/ctrlProp" Target="../ctrlProps/ctrlProp502.xml"/><Relationship Id="rId421" Type="http://schemas.openxmlformats.org/officeDocument/2006/relationships/ctrlProp" Target="../ctrlProps/ctrlProp625.xml"/><Relationship Id="rId463" Type="http://schemas.openxmlformats.org/officeDocument/2006/relationships/ctrlProp" Target="../ctrlProps/ctrlProp667.xml"/><Relationship Id="rId116" Type="http://schemas.openxmlformats.org/officeDocument/2006/relationships/ctrlProp" Target="../ctrlProps/ctrlProp320.xml"/><Relationship Id="rId158" Type="http://schemas.openxmlformats.org/officeDocument/2006/relationships/ctrlProp" Target="../ctrlProps/ctrlProp362.xml"/><Relationship Id="rId323" Type="http://schemas.openxmlformats.org/officeDocument/2006/relationships/ctrlProp" Target="../ctrlProps/ctrlProp527.xml"/><Relationship Id="rId20" Type="http://schemas.openxmlformats.org/officeDocument/2006/relationships/ctrlProp" Target="../ctrlProps/ctrlProp224.xml"/><Relationship Id="rId62" Type="http://schemas.openxmlformats.org/officeDocument/2006/relationships/ctrlProp" Target="../ctrlProps/ctrlProp266.xml"/><Relationship Id="rId365" Type="http://schemas.openxmlformats.org/officeDocument/2006/relationships/ctrlProp" Target="../ctrlProps/ctrlProp569.xml"/><Relationship Id="rId225" Type="http://schemas.openxmlformats.org/officeDocument/2006/relationships/ctrlProp" Target="../ctrlProps/ctrlProp429.xml"/><Relationship Id="rId267" Type="http://schemas.openxmlformats.org/officeDocument/2006/relationships/ctrlProp" Target="../ctrlProps/ctrlProp471.xml"/><Relationship Id="rId432" Type="http://schemas.openxmlformats.org/officeDocument/2006/relationships/ctrlProp" Target="../ctrlProps/ctrlProp636.xml"/><Relationship Id="rId474" Type="http://schemas.openxmlformats.org/officeDocument/2006/relationships/ctrlProp" Target="../ctrlProps/ctrlProp678.xml"/><Relationship Id="rId127" Type="http://schemas.openxmlformats.org/officeDocument/2006/relationships/ctrlProp" Target="../ctrlProps/ctrlProp331.xml"/><Relationship Id="rId31" Type="http://schemas.openxmlformats.org/officeDocument/2006/relationships/ctrlProp" Target="../ctrlProps/ctrlProp235.xml"/><Relationship Id="rId73" Type="http://schemas.openxmlformats.org/officeDocument/2006/relationships/ctrlProp" Target="../ctrlProps/ctrlProp277.xml"/><Relationship Id="rId169" Type="http://schemas.openxmlformats.org/officeDocument/2006/relationships/ctrlProp" Target="../ctrlProps/ctrlProp373.xml"/><Relationship Id="rId334" Type="http://schemas.openxmlformats.org/officeDocument/2006/relationships/ctrlProp" Target="../ctrlProps/ctrlProp538.xml"/><Relationship Id="rId376" Type="http://schemas.openxmlformats.org/officeDocument/2006/relationships/ctrlProp" Target="../ctrlProps/ctrlProp580.xml"/><Relationship Id="rId4" Type="http://schemas.openxmlformats.org/officeDocument/2006/relationships/vmlDrawing" Target="../drawings/vmlDrawing2.vml"/><Relationship Id="rId180" Type="http://schemas.openxmlformats.org/officeDocument/2006/relationships/ctrlProp" Target="../ctrlProps/ctrlProp384.xml"/><Relationship Id="rId215" Type="http://schemas.openxmlformats.org/officeDocument/2006/relationships/ctrlProp" Target="../ctrlProps/ctrlProp419.xml"/><Relationship Id="rId236" Type="http://schemas.openxmlformats.org/officeDocument/2006/relationships/ctrlProp" Target="../ctrlProps/ctrlProp440.xml"/><Relationship Id="rId257" Type="http://schemas.openxmlformats.org/officeDocument/2006/relationships/ctrlProp" Target="../ctrlProps/ctrlProp461.xml"/><Relationship Id="rId278" Type="http://schemas.openxmlformats.org/officeDocument/2006/relationships/ctrlProp" Target="../ctrlProps/ctrlProp482.xml"/><Relationship Id="rId401" Type="http://schemas.openxmlformats.org/officeDocument/2006/relationships/ctrlProp" Target="../ctrlProps/ctrlProp605.xml"/><Relationship Id="rId422" Type="http://schemas.openxmlformats.org/officeDocument/2006/relationships/ctrlProp" Target="../ctrlProps/ctrlProp626.xml"/><Relationship Id="rId443" Type="http://schemas.openxmlformats.org/officeDocument/2006/relationships/ctrlProp" Target="../ctrlProps/ctrlProp647.xml"/><Relationship Id="rId464" Type="http://schemas.openxmlformats.org/officeDocument/2006/relationships/ctrlProp" Target="../ctrlProps/ctrlProp668.xml"/><Relationship Id="rId303" Type="http://schemas.openxmlformats.org/officeDocument/2006/relationships/ctrlProp" Target="../ctrlProps/ctrlProp507.xml"/><Relationship Id="rId485" Type="http://schemas.openxmlformats.org/officeDocument/2006/relationships/ctrlProp" Target="../ctrlProps/ctrlProp689.xml"/><Relationship Id="rId42" Type="http://schemas.openxmlformats.org/officeDocument/2006/relationships/ctrlProp" Target="../ctrlProps/ctrlProp246.xml"/><Relationship Id="rId84" Type="http://schemas.openxmlformats.org/officeDocument/2006/relationships/ctrlProp" Target="../ctrlProps/ctrlProp288.xml"/><Relationship Id="rId138" Type="http://schemas.openxmlformats.org/officeDocument/2006/relationships/ctrlProp" Target="../ctrlProps/ctrlProp342.xml"/><Relationship Id="rId345" Type="http://schemas.openxmlformats.org/officeDocument/2006/relationships/ctrlProp" Target="../ctrlProps/ctrlProp549.xml"/><Relationship Id="rId387" Type="http://schemas.openxmlformats.org/officeDocument/2006/relationships/ctrlProp" Target="../ctrlProps/ctrlProp591.xml"/><Relationship Id="rId191" Type="http://schemas.openxmlformats.org/officeDocument/2006/relationships/ctrlProp" Target="../ctrlProps/ctrlProp395.xml"/><Relationship Id="rId205" Type="http://schemas.openxmlformats.org/officeDocument/2006/relationships/ctrlProp" Target="../ctrlProps/ctrlProp409.xml"/><Relationship Id="rId247" Type="http://schemas.openxmlformats.org/officeDocument/2006/relationships/ctrlProp" Target="../ctrlProps/ctrlProp451.xml"/><Relationship Id="rId412" Type="http://schemas.openxmlformats.org/officeDocument/2006/relationships/ctrlProp" Target="../ctrlProps/ctrlProp616.xml"/><Relationship Id="rId107" Type="http://schemas.openxmlformats.org/officeDocument/2006/relationships/ctrlProp" Target="../ctrlProps/ctrlProp311.xml"/><Relationship Id="rId289" Type="http://schemas.openxmlformats.org/officeDocument/2006/relationships/ctrlProp" Target="../ctrlProps/ctrlProp493.xml"/><Relationship Id="rId454" Type="http://schemas.openxmlformats.org/officeDocument/2006/relationships/ctrlProp" Target="../ctrlProps/ctrlProp658.xml"/><Relationship Id="rId496" Type="http://schemas.openxmlformats.org/officeDocument/2006/relationships/ctrlProp" Target="../ctrlProps/ctrlProp700.xml"/><Relationship Id="rId11" Type="http://schemas.openxmlformats.org/officeDocument/2006/relationships/ctrlProp" Target="../ctrlProps/ctrlProp215.xml"/><Relationship Id="rId53" Type="http://schemas.openxmlformats.org/officeDocument/2006/relationships/ctrlProp" Target="../ctrlProps/ctrlProp257.xml"/><Relationship Id="rId149" Type="http://schemas.openxmlformats.org/officeDocument/2006/relationships/ctrlProp" Target="../ctrlProps/ctrlProp353.xml"/><Relationship Id="rId314" Type="http://schemas.openxmlformats.org/officeDocument/2006/relationships/ctrlProp" Target="../ctrlProps/ctrlProp518.xml"/><Relationship Id="rId356" Type="http://schemas.openxmlformats.org/officeDocument/2006/relationships/ctrlProp" Target="../ctrlProps/ctrlProp560.xml"/><Relationship Id="rId398" Type="http://schemas.openxmlformats.org/officeDocument/2006/relationships/ctrlProp" Target="../ctrlProps/ctrlProp602.xml"/><Relationship Id="rId95" Type="http://schemas.openxmlformats.org/officeDocument/2006/relationships/ctrlProp" Target="../ctrlProps/ctrlProp299.xml"/><Relationship Id="rId160" Type="http://schemas.openxmlformats.org/officeDocument/2006/relationships/ctrlProp" Target="../ctrlProps/ctrlProp364.xml"/><Relationship Id="rId216" Type="http://schemas.openxmlformats.org/officeDocument/2006/relationships/ctrlProp" Target="../ctrlProps/ctrlProp420.xml"/><Relationship Id="rId423" Type="http://schemas.openxmlformats.org/officeDocument/2006/relationships/ctrlProp" Target="../ctrlProps/ctrlProp627.xml"/><Relationship Id="rId258" Type="http://schemas.openxmlformats.org/officeDocument/2006/relationships/ctrlProp" Target="../ctrlProps/ctrlProp462.xml"/><Relationship Id="rId465" Type="http://schemas.openxmlformats.org/officeDocument/2006/relationships/ctrlProp" Target="../ctrlProps/ctrlProp669.xml"/><Relationship Id="rId22" Type="http://schemas.openxmlformats.org/officeDocument/2006/relationships/ctrlProp" Target="../ctrlProps/ctrlProp226.xml"/><Relationship Id="rId64" Type="http://schemas.openxmlformats.org/officeDocument/2006/relationships/ctrlProp" Target="../ctrlProps/ctrlProp268.xml"/><Relationship Id="rId118" Type="http://schemas.openxmlformats.org/officeDocument/2006/relationships/ctrlProp" Target="../ctrlProps/ctrlProp322.xml"/><Relationship Id="rId325" Type="http://schemas.openxmlformats.org/officeDocument/2006/relationships/ctrlProp" Target="../ctrlProps/ctrlProp529.xml"/><Relationship Id="rId367" Type="http://schemas.openxmlformats.org/officeDocument/2006/relationships/ctrlProp" Target="../ctrlProps/ctrlProp571.xml"/><Relationship Id="rId171" Type="http://schemas.openxmlformats.org/officeDocument/2006/relationships/ctrlProp" Target="../ctrlProps/ctrlProp375.xml"/><Relationship Id="rId227" Type="http://schemas.openxmlformats.org/officeDocument/2006/relationships/ctrlProp" Target="../ctrlProps/ctrlProp431.xml"/><Relationship Id="rId269" Type="http://schemas.openxmlformats.org/officeDocument/2006/relationships/ctrlProp" Target="../ctrlProps/ctrlProp473.xml"/><Relationship Id="rId434" Type="http://schemas.openxmlformats.org/officeDocument/2006/relationships/ctrlProp" Target="../ctrlProps/ctrlProp638.xml"/><Relationship Id="rId476" Type="http://schemas.openxmlformats.org/officeDocument/2006/relationships/ctrlProp" Target="../ctrlProps/ctrlProp680.xml"/><Relationship Id="rId33" Type="http://schemas.openxmlformats.org/officeDocument/2006/relationships/ctrlProp" Target="../ctrlProps/ctrlProp237.xml"/><Relationship Id="rId129" Type="http://schemas.openxmlformats.org/officeDocument/2006/relationships/ctrlProp" Target="../ctrlProps/ctrlProp333.xml"/><Relationship Id="rId280" Type="http://schemas.openxmlformats.org/officeDocument/2006/relationships/ctrlProp" Target="../ctrlProps/ctrlProp484.xml"/><Relationship Id="rId336" Type="http://schemas.openxmlformats.org/officeDocument/2006/relationships/ctrlProp" Target="../ctrlProps/ctrlProp540.xml"/><Relationship Id="rId501" Type="http://schemas.openxmlformats.org/officeDocument/2006/relationships/ctrlProp" Target="../ctrlProps/ctrlProp705.xml"/><Relationship Id="rId75" Type="http://schemas.openxmlformats.org/officeDocument/2006/relationships/ctrlProp" Target="../ctrlProps/ctrlProp279.xml"/><Relationship Id="rId140" Type="http://schemas.openxmlformats.org/officeDocument/2006/relationships/ctrlProp" Target="../ctrlProps/ctrlProp344.xml"/><Relationship Id="rId182" Type="http://schemas.openxmlformats.org/officeDocument/2006/relationships/ctrlProp" Target="../ctrlProps/ctrlProp386.xml"/><Relationship Id="rId378" Type="http://schemas.openxmlformats.org/officeDocument/2006/relationships/ctrlProp" Target="../ctrlProps/ctrlProp582.xml"/><Relationship Id="rId403" Type="http://schemas.openxmlformats.org/officeDocument/2006/relationships/ctrlProp" Target="../ctrlProps/ctrlProp607.xml"/><Relationship Id="rId6" Type="http://schemas.openxmlformats.org/officeDocument/2006/relationships/ctrlProp" Target="../ctrlProps/ctrlProp210.xml"/><Relationship Id="rId238" Type="http://schemas.openxmlformats.org/officeDocument/2006/relationships/ctrlProp" Target="../ctrlProps/ctrlProp442.xml"/><Relationship Id="rId445" Type="http://schemas.openxmlformats.org/officeDocument/2006/relationships/ctrlProp" Target="../ctrlProps/ctrlProp649.xml"/><Relationship Id="rId487" Type="http://schemas.openxmlformats.org/officeDocument/2006/relationships/ctrlProp" Target="../ctrlProps/ctrlProp691.xml"/><Relationship Id="rId291" Type="http://schemas.openxmlformats.org/officeDocument/2006/relationships/ctrlProp" Target="../ctrlProps/ctrlProp495.xml"/><Relationship Id="rId305" Type="http://schemas.openxmlformats.org/officeDocument/2006/relationships/ctrlProp" Target="../ctrlProps/ctrlProp509.xml"/><Relationship Id="rId347" Type="http://schemas.openxmlformats.org/officeDocument/2006/relationships/ctrlProp" Target="../ctrlProps/ctrlProp551.xml"/><Relationship Id="rId44" Type="http://schemas.openxmlformats.org/officeDocument/2006/relationships/ctrlProp" Target="../ctrlProps/ctrlProp248.xml"/><Relationship Id="rId86" Type="http://schemas.openxmlformats.org/officeDocument/2006/relationships/ctrlProp" Target="../ctrlProps/ctrlProp290.xml"/><Relationship Id="rId151" Type="http://schemas.openxmlformats.org/officeDocument/2006/relationships/ctrlProp" Target="../ctrlProps/ctrlProp355.xml"/><Relationship Id="rId389" Type="http://schemas.openxmlformats.org/officeDocument/2006/relationships/ctrlProp" Target="../ctrlProps/ctrlProp593.xml"/><Relationship Id="rId193" Type="http://schemas.openxmlformats.org/officeDocument/2006/relationships/ctrlProp" Target="../ctrlProps/ctrlProp397.xml"/><Relationship Id="rId207" Type="http://schemas.openxmlformats.org/officeDocument/2006/relationships/ctrlProp" Target="../ctrlProps/ctrlProp411.xml"/><Relationship Id="rId249" Type="http://schemas.openxmlformats.org/officeDocument/2006/relationships/ctrlProp" Target="../ctrlProps/ctrlProp453.xml"/><Relationship Id="rId414" Type="http://schemas.openxmlformats.org/officeDocument/2006/relationships/ctrlProp" Target="../ctrlProps/ctrlProp618.xml"/><Relationship Id="rId456" Type="http://schemas.openxmlformats.org/officeDocument/2006/relationships/ctrlProp" Target="../ctrlProps/ctrlProp660.xml"/><Relationship Id="rId498" Type="http://schemas.openxmlformats.org/officeDocument/2006/relationships/ctrlProp" Target="../ctrlProps/ctrlProp702.xml"/><Relationship Id="rId13" Type="http://schemas.openxmlformats.org/officeDocument/2006/relationships/ctrlProp" Target="../ctrlProps/ctrlProp217.xml"/><Relationship Id="rId109" Type="http://schemas.openxmlformats.org/officeDocument/2006/relationships/ctrlProp" Target="../ctrlProps/ctrlProp313.xml"/><Relationship Id="rId260" Type="http://schemas.openxmlformats.org/officeDocument/2006/relationships/ctrlProp" Target="../ctrlProps/ctrlProp464.xml"/><Relationship Id="rId316" Type="http://schemas.openxmlformats.org/officeDocument/2006/relationships/ctrlProp" Target="../ctrlProps/ctrlProp520.xml"/><Relationship Id="rId55" Type="http://schemas.openxmlformats.org/officeDocument/2006/relationships/ctrlProp" Target="../ctrlProps/ctrlProp259.xml"/><Relationship Id="rId97" Type="http://schemas.openxmlformats.org/officeDocument/2006/relationships/ctrlProp" Target="../ctrlProps/ctrlProp301.xml"/><Relationship Id="rId120" Type="http://schemas.openxmlformats.org/officeDocument/2006/relationships/ctrlProp" Target="../ctrlProps/ctrlProp324.xml"/><Relationship Id="rId358" Type="http://schemas.openxmlformats.org/officeDocument/2006/relationships/ctrlProp" Target="../ctrlProps/ctrlProp562.xml"/><Relationship Id="rId162" Type="http://schemas.openxmlformats.org/officeDocument/2006/relationships/ctrlProp" Target="../ctrlProps/ctrlProp366.xml"/><Relationship Id="rId218" Type="http://schemas.openxmlformats.org/officeDocument/2006/relationships/ctrlProp" Target="../ctrlProps/ctrlProp422.xml"/><Relationship Id="rId425" Type="http://schemas.openxmlformats.org/officeDocument/2006/relationships/ctrlProp" Target="../ctrlProps/ctrlProp629.xml"/><Relationship Id="rId467" Type="http://schemas.openxmlformats.org/officeDocument/2006/relationships/ctrlProp" Target="../ctrlProps/ctrlProp671.xml"/><Relationship Id="rId271" Type="http://schemas.openxmlformats.org/officeDocument/2006/relationships/ctrlProp" Target="../ctrlProps/ctrlProp475.xml"/><Relationship Id="rId24" Type="http://schemas.openxmlformats.org/officeDocument/2006/relationships/ctrlProp" Target="../ctrlProps/ctrlProp228.xml"/><Relationship Id="rId66" Type="http://schemas.openxmlformats.org/officeDocument/2006/relationships/ctrlProp" Target="../ctrlProps/ctrlProp270.xml"/><Relationship Id="rId131" Type="http://schemas.openxmlformats.org/officeDocument/2006/relationships/ctrlProp" Target="../ctrlProps/ctrlProp335.xml"/><Relationship Id="rId327" Type="http://schemas.openxmlformats.org/officeDocument/2006/relationships/ctrlProp" Target="../ctrlProps/ctrlProp531.xml"/><Relationship Id="rId369" Type="http://schemas.openxmlformats.org/officeDocument/2006/relationships/ctrlProp" Target="../ctrlProps/ctrlProp573.xml"/><Relationship Id="rId173" Type="http://schemas.openxmlformats.org/officeDocument/2006/relationships/ctrlProp" Target="../ctrlProps/ctrlProp377.xml"/><Relationship Id="rId229" Type="http://schemas.openxmlformats.org/officeDocument/2006/relationships/ctrlProp" Target="../ctrlProps/ctrlProp433.xml"/><Relationship Id="rId380" Type="http://schemas.openxmlformats.org/officeDocument/2006/relationships/ctrlProp" Target="../ctrlProps/ctrlProp584.xml"/><Relationship Id="rId436" Type="http://schemas.openxmlformats.org/officeDocument/2006/relationships/ctrlProp" Target="../ctrlProps/ctrlProp640.xml"/><Relationship Id="rId240" Type="http://schemas.openxmlformats.org/officeDocument/2006/relationships/ctrlProp" Target="../ctrlProps/ctrlProp444.xml"/><Relationship Id="rId478" Type="http://schemas.openxmlformats.org/officeDocument/2006/relationships/ctrlProp" Target="../ctrlProps/ctrlProp682.xml"/><Relationship Id="rId35" Type="http://schemas.openxmlformats.org/officeDocument/2006/relationships/ctrlProp" Target="../ctrlProps/ctrlProp239.xml"/><Relationship Id="rId77" Type="http://schemas.openxmlformats.org/officeDocument/2006/relationships/ctrlProp" Target="../ctrlProps/ctrlProp281.xml"/><Relationship Id="rId100" Type="http://schemas.openxmlformats.org/officeDocument/2006/relationships/ctrlProp" Target="../ctrlProps/ctrlProp304.xml"/><Relationship Id="rId282" Type="http://schemas.openxmlformats.org/officeDocument/2006/relationships/ctrlProp" Target="../ctrlProps/ctrlProp486.xml"/><Relationship Id="rId338" Type="http://schemas.openxmlformats.org/officeDocument/2006/relationships/ctrlProp" Target="../ctrlProps/ctrlProp542.xml"/><Relationship Id="rId503" Type="http://schemas.openxmlformats.org/officeDocument/2006/relationships/ctrlProp" Target="../ctrlProps/ctrlProp707.xml"/><Relationship Id="rId8" Type="http://schemas.openxmlformats.org/officeDocument/2006/relationships/ctrlProp" Target="../ctrlProps/ctrlProp212.xml"/><Relationship Id="rId142" Type="http://schemas.openxmlformats.org/officeDocument/2006/relationships/ctrlProp" Target="../ctrlProps/ctrlProp346.xml"/><Relationship Id="rId184" Type="http://schemas.openxmlformats.org/officeDocument/2006/relationships/ctrlProp" Target="../ctrlProps/ctrlProp388.xml"/><Relationship Id="rId391" Type="http://schemas.openxmlformats.org/officeDocument/2006/relationships/ctrlProp" Target="../ctrlProps/ctrlProp595.xml"/><Relationship Id="rId405" Type="http://schemas.openxmlformats.org/officeDocument/2006/relationships/ctrlProp" Target="../ctrlProps/ctrlProp609.xml"/><Relationship Id="rId447" Type="http://schemas.openxmlformats.org/officeDocument/2006/relationships/ctrlProp" Target="../ctrlProps/ctrlProp651.xml"/><Relationship Id="rId251" Type="http://schemas.openxmlformats.org/officeDocument/2006/relationships/ctrlProp" Target="../ctrlProps/ctrlProp455.xml"/><Relationship Id="rId489" Type="http://schemas.openxmlformats.org/officeDocument/2006/relationships/ctrlProp" Target="../ctrlProps/ctrlProp693.xml"/><Relationship Id="rId46" Type="http://schemas.openxmlformats.org/officeDocument/2006/relationships/ctrlProp" Target="../ctrlProps/ctrlProp250.xml"/><Relationship Id="rId293" Type="http://schemas.openxmlformats.org/officeDocument/2006/relationships/ctrlProp" Target="../ctrlProps/ctrlProp497.xml"/><Relationship Id="rId307" Type="http://schemas.openxmlformats.org/officeDocument/2006/relationships/ctrlProp" Target="../ctrlProps/ctrlProp511.xml"/><Relationship Id="rId349" Type="http://schemas.openxmlformats.org/officeDocument/2006/relationships/ctrlProp" Target="../ctrlProps/ctrlProp553.xml"/><Relationship Id="rId88" Type="http://schemas.openxmlformats.org/officeDocument/2006/relationships/ctrlProp" Target="../ctrlProps/ctrlProp292.xml"/><Relationship Id="rId111" Type="http://schemas.openxmlformats.org/officeDocument/2006/relationships/ctrlProp" Target="../ctrlProps/ctrlProp315.xml"/><Relationship Id="rId153" Type="http://schemas.openxmlformats.org/officeDocument/2006/relationships/ctrlProp" Target="../ctrlProps/ctrlProp357.xml"/><Relationship Id="rId195" Type="http://schemas.openxmlformats.org/officeDocument/2006/relationships/ctrlProp" Target="../ctrlProps/ctrlProp399.xml"/><Relationship Id="rId209" Type="http://schemas.openxmlformats.org/officeDocument/2006/relationships/ctrlProp" Target="../ctrlProps/ctrlProp413.xml"/><Relationship Id="rId360" Type="http://schemas.openxmlformats.org/officeDocument/2006/relationships/ctrlProp" Target="../ctrlProps/ctrlProp564.xml"/><Relationship Id="rId416" Type="http://schemas.openxmlformats.org/officeDocument/2006/relationships/ctrlProp" Target="../ctrlProps/ctrlProp620.xml"/><Relationship Id="rId220" Type="http://schemas.openxmlformats.org/officeDocument/2006/relationships/ctrlProp" Target="../ctrlProps/ctrlProp424.xml"/><Relationship Id="rId458" Type="http://schemas.openxmlformats.org/officeDocument/2006/relationships/ctrlProp" Target="../ctrlProps/ctrlProp662.xml"/><Relationship Id="rId15" Type="http://schemas.openxmlformats.org/officeDocument/2006/relationships/ctrlProp" Target="../ctrlProps/ctrlProp219.xml"/><Relationship Id="rId57" Type="http://schemas.openxmlformats.org/officeDocument/2006/relationships/ctrlProp" Target="../ctrlProps/ctrlProp261.xml"/><Relationship Id="rId262" Type="http://schemas.openxmlformats.org/officeDocument/2006/relationships/ctrlProp" Target="../ctrlProps/ctrlProp466.xml"/><Relationship Id="rId318" Type="http://schemas.openxmlformats.org/officeDocument/2006/relationships/ctrlProp" Target="../ctrlProps/ctrlProp522.xml"/><Relationship Id="rId99" Type="http://schemas.openxmlformats.org/officeDocument/2006/relationships/ctrlProp" Target="../ctrlProps/ctrlProp303.xml"/><Relationship Id="rId122" Type="http://schemas.openxmlformats.org/officeDocument/2006/relationships/ctrlProp" Target="../ctrlProps/ctrlProp326.xml"/><Relationship Id="rId164" Type="http://schemas.openxmlformats.org/officeDocument/2006/relationships/ctrlProp" Target="../ctrlProps/ctrlProp368.xml"/><Relationship Id="rId371" Type="http://schemas.openxmlformats.org/officeDocument/2006/relationships/ctrlProp" Target="../ctrlProps/ctrlProp575.xml"/><Relationship Id="rId427" Type="http://schemas.openxmlformats.org/officeDocument/2006/relationships/ctrlProp" Target="../ctrlProps/ctrlProp631.xml"/><Relationship Id="rId469" Type="http://schemas.openxmlformats.org/officeDocument/2006/relationships/ctrlProp" Target="../ctrlProps/ctrlProp673.xml"/><Relationship Id="rId26" Type="http://schemas.openxmlformats.org/officeDocument/2006/relationships/ctrlProp" Target="../ctrlProps/ctrlProp230.xml"/><Relationship Id="rId231" Type="http://schemas.openxmlformats.org/officeDocument/2006/relationships/ctrlProp" Target="../ctrlProps/ctrlProp435.xml"/><Relationship Id="rId273" Type="http://schemas.openxmlformats.org/officeDocument/2006/relationships/ctrlProp" Target="../ctrlProps/ctrlProp477.xml"/><Relationship Id="rId329" Type="http://schemas.openxmlformats.org/officeDocument/2006/relationships/ctrlProp" Target="../ctrlProps/ctrlProp533.xml"/><Relationship Id="rId480" Type="http://schemas.openxmlformats.org/officeDocument/2006/relationships/ctrlProp" Target="../ctrlProps/ctrlProp684.xml"/><Relationship Id="rId68" Type="http://schemas.openxmlformats.org/officeDocument/2006/relationships/ctrlProp" Target="../ctrlProps/ctrlProp272.xml"/><Relationship Id="rId133" Type="http://schemas.openxmlformats.org/officeDocument/2006/relationships/ctrlProp" Target="../ctrlProps/ctrlProp337.xml"/><Relationship Id="rId175" Type="http://schemas.openxmlformats.org/officeDocument/2006/relationships/ctrlProp" Target="../ctrlProps/ctrlProp379.xml"/><Relationship Id="rId340" Type="http://schemas.openxmlformats.org/officeDocument/2006/relationships/ctrlProp" Target="../ctrlProps/ctrlProp544.xml"/><Relationship Id="rId200" Type="http://schemas.openxmlformats.org/officeDocument/2006/relationships/ctrlProp" Target="../ctrlProps/ctrlProp404.xml"/><Relationship Id="rId382" Type="http://schemas.openxmlformats.org/officeDocument/2006/relationships/ctrlProp" Target="../ctrlProps/ctrlProp586.xml"/><Relationship Id="rId438" Type="http://schemas.openxmlformats.org/officeDocument/2006/relationships/ctrlProp" Target="../ctrlProps/ctrlProp642.xml"/><Relationship Id="rId242" Type="http://schemas.openxmlformats.org/officeDocument/2006/relationships/ctrlProp" Target="../ctrlProps/ctrlProp446.xml"/><Relationship Id="rId284" Type="http://schemas.openxmlformats.org/officeDocument/2006/relationships/ctrlProp" Target="../ctrlProps/ctrlProp488.xml"/><Relationship Id="rId491" Type="http://schemas.openxmlformats.org/officeDocument/2006/relationships/ctrlProp" Target="../ctrlProps/ctrlProp695.xml"/><Relationship Id="rId505" Type="http://schemas.openxmlformats.org/officeDocument/2006/relationships/ctrlProp" Target="../ctrlProps/ctrlProp709.xml"/><Relationship Id="rId37" Type="http://schemas.openxmlformats.org/officeDocument/2006/relationships/ctrlProp" Target="../ctrlProps/ctrlProp241.xml"/><Relationship Id="rId79" Type="http://schemas.openxmlformats.org/officeDocument/2006/relationships/ctrlProp" Target="../ctrlProps/ctrlProp283.xml"/><Relationship Id="rId102" Type="http://schemas.openxmlformats.org/officeDocument/2006/relationships/ctrlProp" Target="../ctrlProps/ctrlProp306.xml"/><Relationship Id="rId144" Type="http://schemas.openxmlformats.org/officeDocument/2006/relationships/ctrlProp" Target="../ctrlProps/ctrlProp348.xml"/><Relationship Id="rId90" Type="http://schemas.openxmlformats.org/officeDocument/2006/relationships/ctrlProp" Target="../ctrlProps/ctrlProp294.xml"/><Relationship Id="rId186" Type="http://schemas.openxmlformats.org/officeDocument/2006/relationships/ctrlProp" Target="../ctrlProps/ctrlProp390.xml"/><Relationship Id="rId351" Type="http://schemas.openxmlformats.org/officeDocument/2006/relationships/ctrlProp" Target="../ctrlProps/ctrlProp555.xml"/><Relationship Id="rId393" Type="http://schemas.openxmlformats.org/officeDocument/2006/relationships/ctrlProp" Target="../ctrlProps/ctrlProp597.xml"/><Relationship Id="rId407" Type="http://schemas.openxmlformats.org/officeDocument/2006/relationships/ctrlProp" Target="../ctrlProps/ctrlProp611.xml"/><Relationship Id="rId449" Type="http://schemas.openxmlformats.org/officeDocument/2006/relationships/ctrlProp" Target="../ctrlProps/ctrlProp653.xml"/><Relationship Id="rId211" Type="http://schemas.openxmlformats.org/officeDocument/2006/relationships/ctrlProp" Target="../ctrlProps/ctrlProp415.xml"/><Relationship Id="rId253" Type="http://schemas.openxmlformats.org/officeDocument/2006/relationships/ctrlProp" Target="../ctrlProps/ctrlProp457.xml"/><Relationship Id="rId295" Type="http://schemas.openxmlformats.org/officeDocument/2006/relationships/ctrlProp" Target="../ctrlProps/ctrlProp499.xml"/><Relationship Id="rId309" Type="http://schemas.openxmlformats.org/officeDocument/2006/relationships/ctrlProp" Target="../ctrlProps/ctrlProp513.xml"/><Relationship Id="rId460" Type="http://schemas.openxmlformats.org/officeDocument/2006/relationships/ctrlProp" Target="../ctrlProps/ctrlProp664.xml"/><Relationship Id="rId48" Type="http://schemas.openxmlformats.org/officeDocument/2006/relationships/ctrlProp" Target="../ctrlProps/ctrlProp252.xml"/><Relationship Id="rId113" Type="http://schemas.openxmlformats.org/officeDocument/2006/relationships/ctrlProp" Target="../ctrlProps/ctrlProp317.xml"/><Relationship Id="rId320" Type="http://schemas.openxmlformats.org/officeDocument/2006/relationships/ctrlProp" Target="../ctrlProps/ctrlProp524.xml"/><Relationship Id="rId155" Type="http://schemas.openxmlformats.org/officeDocument/2006/relationships/ctrlProp" Target="../ctrlProps/ctrlProp359.xml"/><Relationship Id="rId197" Type="http://schemas.openxmlformats.org/officeDocument/2006/relationships/ctrlProp" Target="../ctrlProps/ctrlProp401.xml"/><Relationship Id="rId362" Type="http://schemas.openxmlformats.org/officeDocument/2006/relationships/ctrlProp" Target="../ctrlProps/ctrlProp566.xml"/><Relationship Id="rId418" Type="http://schemas.openxmlformats.org/officeDocument/2006/relationships/ctrlProp" Target="../ctrlProps/ctrlProp622.xml"/><Relationship Id="rId222" Type="http://schemas.openxmlformats.org/officeDocument/2006/relationships/ctrlProp" Target="../ctrlProps/ctrlProp426.xml"/><Relationship Id="rId264" Type="http://schemas.openxmlformats.org/officeDocument/2006/relationships/ctrlProp" Target="../ctrlProps/ctrlProp468.xml"/><Relationship Id="rId471" Type="http://schemas.openxmlformats.org/officeDocument/2006/relationships/ctrlProp" Target="../ctrlProps/ctrlProp675.xml"/><Relationship Id="rId17" Type="http://schemas.openxmlformats.org/officeDocument/2006/relationships/ctrlProp" Target="../ctrlProps/ctrlProp221.xml"/><Relationship Id="rId59" Type="http://schemas.openxmlformats.org/officeDocument/2006/relationships/ctrlProp" Target="../ctrlProps/ctrlProp263.xml"/><Relationship Id="rId124" Type="http://schemas.openxmlformats.org/officeDocument/2006/relationships/ctrlProp" Target="../ctrlProps/ctrlProp328.xml"/><Relationship Id="rId70" Type="http://schemas.openxmlformats.org/officeDocument/2006/relationships/ctrlProp" Target="../ctrlProps/ctrlProp274.xml"/><Relationship Id="rId166" Type="http://schemas.openxmlformats.org/officeDocument/2006/relationships/ctrlProp" Target="../ctrlProps/ctrlProp370.xml"/><Relationship Id="rId331" Type="http://schemas.openxmlformats.org/officeDocument/2006/relationships/ctrlProp" Target="../ctrlProps/ctrlProp535.xml"/><Relationship Id="rId373" Type="http://schemas.openxmlformats.org/officeDocument/2006/relationships/ctrlProp" Target="../ctrlProps/ctrlProp577.xml"/><Relationship Id="rId429" Type="http://schemas.openxmlformats.org/officeDocument/2006/relationships/ctrlProp" Target="../ctrlProps/ctrlProp633.xml"/><Relationship Id="rId1" Type="http://schemas.openxmlformats.org/officeDocument/2006/relationships/printerSettings" Target="../printerSettings/printerSettings15.bin"/><Relationship Id="rId233" Type="http://schemas.openxmlformats.org/officeDocument/2006/relationships/ctrlProp" Target="../ctrlProps/ctrlProp437.xml"/><Relationship Id="rId440" Type="http://schemas.openxmlformats.org/officeDocument/2006/relationships/ctrlProp" Target="../ctrlProps/ctrlProp644.xml"/><Relationship Id="rId28" Type="http://schemas.openxmlformats.org/officeDocument/2006/relationships/ctrlProp" Target="../ctrlProps/ctrlProp232.xml"/><Relationship Id="rId275" Type="http://schemas.openxmlformats.org/officeDocument/2006/relationships/ctrlProp" Target="../ctrlProps/ctrlProp479.xml"/><Relationship Id="rId300" Type="http://schemas.openxmlformats.org/officeDocument/2006/relationships/ctrlProp" Target="../ctrlProps/ctrlProp504.xml"/><Relationship Id="rId482" Type="http://schemas.openxmlformats.org/officeDocument/2006/relationships/ctrlProp" Target="../ctrlProps/ctrlProp686.xml"/><Relationship Id="rId81" Type="http://schemas.openxmlformats.org/officeDocument/2006/relationships/ctrlProp" Target="../ctrlProps/ctrlProp285.xml"/><Relationship Id="rId135" Type="http://schemas.openxmlformats.org/officeDocument/2006/relationships/ctrlProp" Target="../ctrlProps/ctrlProp339.xml"/><Relationship Id="rId177" Type="http://schemas.openxmlformats.org/officeDocument/2006/relationships/ctrlProp" Target="../ctrlProps/ctrlProp381.xml"/><Relationship Id="rId342" Type="http://schemas.openxmlformats.org/officeDocument/2006/relationships/ctrlProp" Target="../ctrlProps/ctrlProp546.xml"/><Relationship Id="rId384" Type="http://schemas.openxmlformats.org/officeDocument/2006/relationships/ctrlProp" Target="../ctrlProps/ctrlProp588.xml"/><Relationship Id="rId202" Type="http://schemas.openxmlformats.org/officeDocument/2006/relationships/ctrlProp" Target="../ctrlProps/ctrlProp406.xml"/><Relationship Id="rId244" Type="http://schemas.openxmlformats.org/officeDocument/2006/relationships/ctrlProp" Target="../ctrlProps/ctrlProp448.xml"/><Relationship Id="rId39" Type="http://schemas.openxmlformats.org/officeDocument/2006/relationships/ctrlProp" Target="../ctrlProps/ctrlProp243.xml"/><Relationship Id="rId286" Type="http://schemas.openxmlformats.org/officeDocument/2006/relationships/ctrlProp" Target="../ctrlProps/ctrlProp490.xml"/><Relationship Id="rId451" Type="http://schemas.openxmlformats.org/officeDocument/2006/relationships/ctrlProp" Target="../ctrlProps/ctrlProp655.xml"/><Relationship Id="rId493" Type="http://schemas.openxmlformats.org/officeDocument/2006/relationships/ctrlProp" Target="../ctrlProps/ctrlProp697.xml"/><Relationship Id="rId507" Type="http://schemas.openxmlformats.org/officeDocument/2006/relationships/ctrlProp" Target="../ctrlProps/ctrlProp711.xml"/><Relationship Id="rId50" Type="http://schemas.openxmlformats.org/officeDocument/2006/relationships/ctrlProp" Target="../ctrlProps/ctrlProp254.xml"/><Relationship Id="rId104" Type="http://schemas.openxmlformats.org/officeDocument/2006/relationships/ctrlProp" Target="../ctrlProps/ctrlProp308.xml"/><Relationship Id="rId146" Type="http://schemas.openxmlformats.org/officeDocument/2006/relationships/ctrlProp" Target="../ctrlProps/ctrlProp350.xml"/><Relationship Id="rId188" Type="http://schemas.openxmlformats.org/officeDocument/2006/relationships/ctrlProp" Target="../ctrlProps/ctrlProp392.xml"/><Relationship Id="rId311" Type="http://schemas.openxmlformats.org/officeDocument/2006/relationships/ctrlProp" Target="../ctrlProps/ctrlProp515.xml"/><Relationship Id="rId353" Type="http://schemas.openxmlformats.org/officeDocument/2006/relationships/ctrlProp" Target="../ctrlProps/ctrlProp557.xml"/><Relationship Id="rId395" Type="http://schemas.openxmlformats.org/officeDocument/2006/relationships/ctrlProp" Target="../ctrlProps/ctrlProp599.xml"/><Relationship Id="rId409" Type="http://schemas.openxmlformats.org/officeDocument/2006/relationships/ctrlProp" Target="../ctrlProps/ctrlProp613.xml"/><Relationship Id="rId92" Type="http://schemas.openxmlformats.org/officeDocument/2006/relationships/ctrlProp" Target="../ctrlProps/ctrlProp296.xml"/><Relationship Id="rId213" Type="http://schemas.openxmlformats.org/officeDocument/2006/relationships/ctrlProp" Target="../ctrlProps/ctrlProp417.xml"/><Relationship Id="rId420" Type="http://schemas.openxmlformats.org/officeDocument/2006/relationships/ctrlProp" Target="../ctrlProps/ctrlProp624.xml"/><Relationship Id="rId255" Type="http://schemas.openxmlformats.org/officeDocument/2006/relationships/ctrlProp" Target="../ctrlProps/ctrlProp459.xml"/><Relationship Id="rId297" Type="http://schemas.openxmlformats.org/officeDocument/2006/relationships/ctrlProp" Target="../ctrlProps/ctrlProp501.xml"/><Relationship Id="rId462" Type="http://schemas.openxmlformats.org/officeDocument/2006/relationships/ctrlProp" Target="../ctrlProps/ctrlProp666.xml"/><Relationship Id="rId115" Type="http://schemas.openxmlformats.org/officeDocument/2006/relationships/ctrlProp" Target="../ctrlProps/ctrlProp319.xml"/><Relationship Id="rId157" Type="http://schemas.openxmlformats.org/officeDocument/2006/relationships/ctrlProp" Target="../ctrlProps/ctrlProp361.xml"/><Relationship Id="rId322" Type="http://schemas.openxmlformats.org/officeDocument/2006/relationships/ctrlProp" Target="../ctrlProps/ctrlProp526.xml"/><Relationship Id="rId364" Type="http://schemas.openxmlformats.org/officeDocument/2006/relationships/ctrlProp" Target="../ctrlProps/ctrlProp568.xml"/><Relationship Id="rId61" Type="http://schemas.openxmlformats.org/officeDocument/2006/relationships/ctrlProp" Target="../ctrlProps/ctrlProp265.xml"/><Relationship Id="rId199" Type="http://schemas.openxmlformats.org/officeDocument/2006/relationships/ctrlProp" Target="../ctrlProps/ctrlProp403.xml"/><Relationship Id="rId19" Type="http://schemas.openxmlformats.org/officeDocument/2006/relationships/ctrlProp" Target="../ctrlProps/ctrlProp223.xml"/><Relationship Id="rId224" Type="http://schemas.openxmlformats.org/officeDocument/2006/relationships/ctrlProp" Target="../ctrlProps/ctrlProp428.xml"/><Relationship Id="rId266" Type="http://schemas.openxmlformats.org/officeDocument/2006/relationships/ctrlProp" Target="../ctrlProps/ctrlProp470.xml"/><Relationship Id="rId431" Type="http://schemas.openxmlformats.org/officeDocument/2006/relationships/ctrlProp" Target="../ctrlProps/ctrlProp635.xml"/><Relationship Id="rId473" Type="http://schemas.openxmlformats.org/officeDocument/2006/relationships/ctrlProp" Target="../ctrlProps/ctrlProp677.xml"/><Relationship Id="rId30" Type="http://schemas.openxmlformats.org/officeDocument/2006/relationships/ctrlProp" Target="../ctrlProps/ctrlProp234.xml"/><Relationship Id="rId126" Type="http://schemas.openxmlformats.org/officeDocument/2006/relationships/ctrlProp" Target="../ctrlProps/ctrlProp330.xml"/><Relationship Id="rId168" Type="http://schemas.openxmlformats.org/officeDocument/2006/relationships/ctrlProp" Target="../ctrlProps/ctrlProp372.xml"/><Relationship Id="rId333" Type="http://schemas.openxmlformats.org/officeDocument/2006/relationships/ctrlProp" Target="../ctrlProps/ctrlProp537.xml"/><Relationship Id="rId72" Type="http://schemas.openxmlformats.org/officeDocument/2006/relationships/ctrlProp" Target="../ctrlProps/ctrlProp276.xml"/><Relationship Id="rId375" Type="http://schemas.openxmlformats.org/officeDocument/2006/relationships/ctrlProp" Target="../ctrlProps/ctrlProp579.xml"/><Relationship Id="rId3" Type="http://schemas.openxmlformats.org/officeDocument/2006/relationships/drawing" Target="../drawings/drawing3.xml"/><Relationship Id="rId235" Type="http://schemas.openxmlformats.org/officeDocument/2006/relationships/ctrlProp" Target="../ctrlProps/ctrlProp439.xml"/><Relationship Id="rId277" Type="http://schemas.openxmlformats.org/officeDocument/2006/relationships/ctrlProp" Target="../ctrlProps/ctrlProp481.xml"/><Relationship Id="rId400" Type="http://schemas.openxmlformats.org/officeDocument/2006/relationships/ctrlProp" Target="../ctrlProps/ctrlProp604.xml"/><Relationship Id="rId442" Type="http://schemas.openxmlformats.org/officeDocument/2006/relationships/ctrlProp" Target="../ctrlProps/ctrlProp646.xml"/><Relationship Id="rId484" Type="http://schemas.openxmlformats.org/officeDocument/2006/relationships/ctrlProp" Target="../ctrlProps/ctrlProp688.xml"/><Relationship Id="rId137" Type="http://schemas.openxmlformats.org/officeDocument/2006/relationships/ctrlProp" Target="../ctrlProps/ctrlProp341.xml"/><Relationship Id="rId302" Type="http://schemas.openxmlformats.org/officeDocument/2006/relationships/ctrlProp" Target="../ctrlProps/ctrlProp506.xml"/><Relationship Id="rId344" Type="http://schemas.openxmlformats.org/officeDocument/2006/relationships/ctrlProp" Target="../ctrlProps/ctrlProp548.xml"/><Relationship Id="rId41" Type="http://schemas.openxmlformats.org/officeDocument/2006/relationships/ctrlProp" Target="../ctrlProps/ctrlProp245.xml"/><Relationship Id="rId83" Type="http://schemas.openxmlformats.org/officeDocument/2006/relationships/ctrlProp" Target="../ctrlProps/ctrlProp287.xml"/><Relationship Id="rId179" Type="http://schemas.openxmlformats.org/officeDocument/2006/relationships/ctrlProp" Target="../ctrlProps/ctrlProp383.xml"/><Relationship Id="rId386" Type="http://schemas.openxmlformats.org/officeDocument/2006/relationships/ctrlProp" Target="../ctrlProps/ctrlProp590.xml"/><Relationship Id="rId190" Type="http://schemas.openxmlformats.org/officeDocument/2006/relationships/ctrlProp" Target="../ctrlProps/ctrlProp394.xml"/><Relationship Id="rId204" Type="http://schemas.openxmlformats.org/officeDocument/2006/relationships/ctrlProp" Target="../ctrlProps/ctrlProp408.xml"/><Relationship Id="rId246" Type="http://schemas.openxmlformats.org/officeDocument/2006/relationships/ctrlProp" Target="../ctrlProps/ctrlProp450.xml"/><Relationship Id="rId288" Type="http://schemas.openxmlformats.org/officeDocument/2006/relationships/ctrlProp" Target="../ctrlProps/ctrlProp492.xml"/><Relationship Id="rId411" Type="http://schemas.openxmlformats.org/officeDocument/2006/relationships/ctrlProp" Target="../ctrlProps/ctrlProp615.xml"/><Relationship Id="rId453" Type="http://schemas.openxmlformats.org/officeDocument/2006/relationships/ctrlProp" Target="../ctrlProps/ctrlProp657.xml"/><Relationship Id="rId106" Type="http://schemas.openxmlformats.org/officeDocument/2006/relationships/ctrlProp" Target="../ctrlProps/ctrlProp310.xml"/><Relationship Id="rId313" Type="http://schemas.openxmlformats.org/officeDocument/2006/relationships/ctrlProp" Target="../ctrlProps/ctrlProp517.xml"/><Relationship Id="rId495" Type="http://schemas.openxmlformats.org/officeDocument/2006/relationships/ctrlProp" Target="../ctrlProps/ctrlProp699.xml"/><Relationship Id="rId10" Type="http://schemas.openxmlformats.org/officeDocument/2006/relationships/ctrlProp" Target="../ctrlProps/ctrlProp214.xml"/><Relationship Id="rId52" Type="http://schemas.openxmlformats.org/officeDocument/2006/relationships/ctrlProp" Target="../ctrlProps/ctrlProp256.xml"/><Relationship Id="rId94" Type="http://schemas.openxmlformats.org/officeDocument/2006/relationships/ctrlProp" Target="../ctrlProps/ctrlProp298.xml"/><Relationship Id="rId148" Type="http://schemas.openxmlformats.org/officeDocument/2006/relationships/ctrlProp" Target="../ctrlProps/ctrlProp352.xml"/><Relationship Id="rId355" Type="http://schemas.openxmlformats.org/officeDocument/2006/relationships/ctrlProp" Target="../ctrlProps/ctrlProp559.xml"/><Relationship Id="rId397" Type="http://schemas.openxmlformats.org/officeDocument/2006/relationships/ctrlProp" Target="../ctrlProps/ctrlProp60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55ED-C8BA-40C2-B24A-AE286B4779DF}">
  <sheetPr codeName="Sheet1">
    <tabColor indexed="53"/>
  </sheetPr>
  <dimension ref="A1:IV1021"/>
  <sheetViews>
    <sheetView showGridLines="0" showZeros="0" tabSelected="1" zoomScaleNormal="100" workbookViewId="0">
      <selection activeCell="J20" sqref="J20"/>
    </sheetView>
  </sheetViews>
  <sheetFormatPr defaultColWidth="8.85546875" defaultRowHeight="12.75" x14ac:dyDescent="0.2"/>
  <cols>
    <col min="1" max="1" width="14" customWidth="1"/>
    <col min="2" max="2" width="82.85546875" customWidth="1"/>
    <col min="3" max="16384" width="8.85546875" style="137"/>
  </cols>
  <sheetData>
    <row r="1" spans="1:6" customFormat="1" ht="19.5" x14ac:dyDescent="0.3">
      <c r="A1" s="207" t="s">
        <v>261</v>
      </c>
      <c r="B1" s="207"/>
    </row>
    <row r="2" spans="1:6" customFormat="1" ht="16.5" thickBot="1" x14ac:dyDescent="0.3">
      <c r="A2" s="208" t="s">
        <v>230</v>
      </c>
      <c r="B2" s="208"/>
      <c r="F2" s="199"/>
    </row>
    <row r="3" spans="1:6" customFormat="1" ht="6.2" customHeight="1" x14ac:dyDescent="0.2">
      <c r="A3" s="221"/>
      <c r="B3" s="221"/>
    </row>
    <row r="4" spans="1:6" ht="42" customHeight="1" x14ac:dyDescent="0.2">
      <c r="A4" s="222" t="s">
        <v>250</v>
      </c>
      <c r="B4" s="222"/>
    </row>
    <row r="5" spans="1:6" ht="6.2" customHeight="1" x14ac:dyDescent="0.2"/>
    <row r="6" spans="1:6" ht="68.25" customHeight="1" x14ac:dyDescent="0.2">
      <c r="A6" s="213" t="s">
        <v>251</v>
      </c>
      <c r="B6" s="213"/>
    </row>
    <row r="7" spans="1:6" ht="6.2" customHeight="1" x14ac:dyDescent="0.2"/>
    <row r="8" spans="1:6" ht="108.75" customHeight="1" x14ac:dyDescent="0.2">
      <c r="A8" s="213" t="s">
        <v>0</v>
      </c>
      <c r="B8" s="213"/>
    </row>
    <row r="9" spans="1:6" ht="17.25" customHeight="1" x14ac:dyDescent="0.2"/>
    <row r="10" spans="1:6" ht="22.5" customHeight="1" x14ac:dyDescent="0.2">
      <c r="A10" s="214" t="s">
        <v>120</v>
      </c>
      <c r="B10" s="214"/>
    </row>
    <row r="11" spans="1:6" ht="6" customHeight="1" x14ac:dyDescent="0.2"/>
    <row r="12" spans="1:6" ht="13.9" customHeight="1" x14ac:dyDescent="0.25">
      <c r="A12" s="19" t="s">
        <v>137</v>
      </c>
    </row>
    <row r="13" spans="1:6" ht="10.5" customHeight="1" x14ac:dyDescent="0.2"/>
    <row r="14" spans="1:6" ht="12.75" customHeight="1" x14ac:dyDescent="0.2">
      <c r="A14" s="140" t="s">
        <v>121</v>
      </c>
      <c r="B14" t="s">
        <v>146</v>
      </c>
    </row>
    <row r="15" spans="1:6" ht="6" customHeight="1" x14ac:dyDescent="0.2"/>
    <row r="16" spans="1:6" ht="12.75" customHeight="1" x14ac:dyDescent="0.2">
      <c r="A16" s="141" t="s">
        <v>122</v>
      </c>
      <c r="B16" t="s">
        <v>147</v>
      </c>
    </row>
    <row r="17" spans="1:2" ht="6" customHeight="1" x14ac:dyDescent="0.2"/>
    <row r="18" spans="1:2" ht="12.75" customHeight="1" x14ac:dyDescent="0.2">
      <c r="A18" s="142" t="s">
        <v>126</v>
      </c>
      <c r="B18" s="198" t="s">
        <v>254</v>
      </c>
    </row>
    <row r="19" spans="1:2" ht="6" customHeight="1" x14ac:dyDescent="0.2"/>
    <row r="20" spans="1:2" ht="12.75" customHeight="1" x14ac:dyDescent="0.2">
      <c r="A20" s="143" t="s">
        <v>125</v>
      </c>
      <c r="B20" t="s">
        <v>148</v>
      </c>
    </row>
    <row r="21" spans="1:2" ht="6" customHeight="1" x14ac:dyDescent="0.2"/>
    <row r="22" spans="1:2" ht="12.75" customHeight="1" x14ac:dyDescent="0.2">
      <c r="A22" s="144" t="s">
        <v>123</v>
      </c>
      <c r="B22" t="s">
        <v>149</v>
      </c>
    </row>
    <row r="23" spans="1:2" ht="6" customHeight="1" x14ac:dyDescent="0.2"/>
    <row r="24" spans="1:2" ht="12.75" customHeight="1" x14ac:dyDescent="0.2">
      <c r="A24" s="145" t="s">
        <v>124</v>
      </c>
      <c r="B24" t="s">
        <v>150</v>
      </c>
    </row>
    <row r="25" spans="1:2" ht="6" customHeight="1" x14ac:dyDescent="0.2"/>
    <row r="26" spans="1:2" ht="12.75" customHeight="1" x14ac:dyDescent="0.2">
      <c r="A26" s="146" t="s">
        <v>131</v>
      </c>
      <c r="B26" t="s">
        <v>151</v>
      </c>
    </row>
    <row r="27" spans="1:2" ht="6" customHeight="1" x14ac:dyDescent="0.2"/>
    <row r="28" spans="1:2" ht="18.75" customHeight="1" x14ac:dyDescent="0.2"/>
    <row r="29" spans="1:2" ht="18.75" customHeight="1" x14ac:dyDescent="0.2">
      <c r="A29" s="214" t="s">
        <v>136</v>
      </c>
      <c r="B29" s="214"/>
    </row>
    <row r="30" spans="1:2" ht="6.2" customHeight="1" x14ac:dyDescent="0.2"/>
    <row r="31" spans="1:2" ht="52.5" customHeight="1" x14ac:dyDescent="0.2">
      <c r="A31" s="215" t="s">
        <v>232</v>
      </c>
      <c r="B31" s="215"/>
    </row>
    <row r="32" spans="1:2" ht="11.25" customHeight="1" x14ac:dyDescent="0.2"/>
    <row r="33" spans="1:2" ht="54" customHeight="1" x14ac:dyDescent="0.2">
      <c r="A33" s="213" t="s">
        <v>249</v>
      </c>
      <c r="B33" s="213"/>
    </row>
    <row r="34" spans="1:2" ht="11.25" customHeight="1" x14ac:dyDescent="0.2"/>
    <row r="35" spans="1:2" ht="54" customHeight="1" x14ac:dyDescent="0.2">
      <c r="A35" s="213" t="s">
        <v>248</v>
      </c>
      <c r="B35" s="213"/>
    </row>
    <row r="36" spans="1:2" ht="45.6" customHeight="1" x14ac:dyDescent="0.2">
      <c r="A36" s="216"/>
      <c r="B36" s="216"/>
    </row>
    <row r="37" spans="1:2" ht="6.2" customHeight="1" thickBot="1" x14ac:dyDescent="0.3">
      <c r="A37" s="160"/>
      <c r="B37" s="1"/>
    </row>
    <row r="38" spans="1:2" ht="15.75" customHeight="1" x14ac:dyDescent="0.2">
      <c r="A38" s="188" t="s">
        <v>235</v>
      </c>
      <c r="B38" s="187" t="s">
        <v>257</v>
      </c>
    </row>
    <row r="39" spans="1:2" ht="93" customHeight="1" x14ac:dyDescent="0.2">
      <c r="A39" s="213" t="s">
        <v>252</v>
      </c>
      <c r="B39" s="213"/>
    </row>
    <row r="40" spans="1:2" ht="6.2" customHeight="1" x14ac:dyDescent="0.2"/>
    <row r="41" spans="1:2" ht="27" customHeight="1" x14ac:dyDescent="0.2">
      <c r="A41" s="213" t="s">
        <v>1</v>
      </c>
      <c r="B41" s="213"/>
    </row>
    <row r="42" spans="1:2" ht="12" customHeight="1" x14ac:dyDescent="0.2"/>
    <row r="43" spans="1:2" ht="51" customHeight="1" x14ac:dyDescent="0.2">
      <c r="A43" s="213" t="s">
        <v>253</v>
      </c>
      <c r="B43" s="213"/>
    </row>
    <row r="44" spans="1:2" ht="12.75" customHeight="1" x14ac:dyDescent="0.2"/>
    <row r="45" spans="1:2" ht="80.25" customHeight="1" x14ac:dyDescent="0.2">
      <c r="A45" s="213" t="s">
        <v>255</v>
      </c>
      <c r="B45" s="213"/>
    </row>
    <row r="46" spans="1:2" ht="7.5" customHeight="1" x14ac:dyDescent="0.2">
      <c r="A46" s="4"/>
    </row>
    <row r="47" spans="1:2" ht="54" customHeight="1" x14ac:dyDescent="0.2">
      <c r="A47" s="213" t="s">
        <v>2</v>
      </c>
      <c r="B47" s="213"/>
    </row>
    <row r="48" spans="1:2" ht="9.75" customHeight="1" x14ac:dyDescent="0.2"/>
    <row r="49" spans="1:2" x14ac:dyDescent="0.2">
      <c r="A49" s="213" t="s">
        <v>219</v>
      </c>
      <c r="B49" s="213"/>
    </row>
    <row r="50" spans="1:2" ht="41.25" customHeight="1" x14ac:dyDescent="0.2">
      <c r="A50" s="213"/>
      <c r="B50" s="213"/>
    </row>
    <row r="51" spans="1:2" ht="36.75" customHeight="1" x14ac:dyDescent="0.2"/>
    <row r="52" spans="1:2" ht="15.75" x14ac:dyDescent="0.25">
      <c r="A52" s="211" t="s">
        <v>138</v>
      </c>
      <c r="B52" s="211"/>
    </row>
    <row r="53" spans="1:2" ht="6.2" customHeight="1" x14ac:dyDescent="0.2"/>
    <row r="54" spans="1:2" ht="15.75" x14ac:dyDescent="0.25">
      <c r="A54" s="19" t="s">
        <v>139</v>
      </c>
    </row>
    <row r="55" spans="1:2" ht="6.2" customHeight="1" x14ac:dyDescent="0.2"/>
    <row r="56" spans="1:2" ht="161.25" customHeight="1" x14ac:dyDescent="0.2">
      <c r="A56" s="212" t="s">
        <v>225</v>
      </c>
      <c r="B56" s="212"/>
    </row>
    <row r="57" spans="1:2" ht="42" customHeight="1" x14ac:dyDescent="0.2">
      <c r="A57" s="220" t="s">
        <v>228</v>
      </c>
      <c r="B57" s="220"/>
    </row>
    <row r="58" spans="1:2" ht="6.2" customHeight="1" thickBot="1" x14ac:dyDescent="0.3">
      <c r="A58" s="160"/>
      <c r="B58" s="1"/>
    </row>
    <row r="59" spans="1:2" ht="15.75" customHeight="1" x14ac:dyDescent="0.2">
      <c r="A59" s="188" t="str">
        <f>A38</f>
        <v>F330-02</v>
      </c>
      <c r="B59" s="187" t="s">
        <v>258</v>
      </c>
    </row>
    <row r="60" spans="1:2" ht="24" customHeight="1" x14ac:dyDescent="0.25">
      <c r="A60" s="219" t="s">
        <v>140</v>
      </c>
      <c r="B60" s="219"/>
    </row>
    <row r="61" spans="1:2" ht="6.2" customHeight="1" x14ac:dyDescent="0.2"/>
    <row r="62" spans="1:2" x14ac:dyDescent="0.2">
      <c r="A62" s="210" t="s">
        <v>141</v>
      </c>
      <c r="B62" s="210"/>
    </row>
    <row r="63" spans="1:2" ht="6.2" customHeight="1" x14ac:dyDescent="0.2"/>
    <row r="64" spans="1:2" x14ac:dyDescent="0.2">
      <c r="A64" s="210" t="s">
        <v>142</v>
      </c>
      <c r="B64" s="210"/>
    </row>
    <row r="65" spans="1:2" ht="6.2" customHeight="1" x14ac:dyDescent="0.2"/>
    <row r="66" spans="1:2" ht="84" customHeight="1" x14ac:dyDescent="0.2">
      <c r="A66" s="209" t="s">
        <v>226</v>
      </c>
      <c r="B66" s="209"/>
    </row>
    <row r="67" spans="1:2" ht="6.2" customHeight="1" x14ac:dyDescent="0.2"/>
    <row r="68" spans="1:2" ht="45" customHeight="1" x14ac:dyDescent="0.2">
      <c r="A68" s="209" t="s">
        <v>220</v>
      </c>
      <c r="B68" s="209"/>
    </row>
    <row r="69" spans="1:2" ht="6.2" customHeight="1" x14ac:dyDescent="0.2"/>
    <row r="70" spans="1:2" ht="88.5" customHeight="1" x14ac:dyDescent="0.2">
      <c r="A70" s="209" t="s">
        <v>227</v>
      </c>
      <c r="B70" s="209"/>
    </row>
    <row r="71" spans="1:2" ht="6.2" customHeight="1" x14ac:dyDescent="0.2"/>
    <row r="72" spans="1:2" ht="25.5" customHeight="1" x14ac:dyDescent="0.2">
      <c r="A72" s="210" t="s">
        <v>221</v>
      </c>
      <c r="B72" s="210"/>
    </row>
    <row r="73" spans="1:2" ht="6.2" customHeight="1" x14ac:dyDescent="0.2"/>
    <row r="74" spans="1:2" ht="85.5" customHeight="1" x14ac:dyDescent="0.2">
      <c r="A74" s="209" t="s">
        <v>222</v>
      </c>
      <c r="B74" s="209"/>
    </row>
    <row r="75" spans="1:2" ht="6.2" customHeight="1" x14ac:dyDescent="0.2"/>
    <row r="76" spans="1:2" ht="81.2" customHeight="1" x14ac:dyDescent="0.2">
      <c r="A76" s="212" t="s">
        <v>256</v>
      </c>
      <c r="B76" s="209"/>
    </row>
    <row r="77" spans="1:2" ht="6.2" customHeight="1" x14ac:dyDescent="0.2"/>
    <row r="78" spans="1:2" ht="69" customHeight="1" x14ac:dyDescent="0.2">
      <c r="A78" s="209" t="s">
        <v>223</v>
      </c>
      <c r="B78" s="209"/>
    </row>
    <row r="79" spans="1:2" ht="6.2" customHeight="1" x14ac:dyDescent="0.2"/>
    <row r="80" spans="1:2" ht="54" customHeight="1" x14ac:dyDescent="0.2">
      <c r="A80" s="210" t="s">
        <v>224</v>
      </c>
      <c r="B80" s="210"/>
    </row>
    <row r="81" spans="1:256" ht="6.2" customHeight="1" x14ac:dyDescent="0.2"/>
    <row r="82" spans="1:256" ht="13.35" customHeight="1" x14ac:dyDescent="0.2">
      <c r="A82" s="217" t="s">
        <v>247</v>
      </c>
      <c r="B82" s="217"/>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c r="BH82" s="218"/>
      <c r="BI82" s="218"/>
      <c r="BJ82" s="218"/>
      <c r="BK82" s="218"/>
      <c r="BL82" s="218"/>
      <c r="BM82" s="218"/>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8"/>
      <c r="CP82" s="218"/>
      <c r="CQ82" s="218"/>
      <c r="CR82" s="218"/>
      <c r="CS82" s="218"/>
      <c r="CT82" s="218"/>
      <c r="CU82" s="218"/>
      <c r="CV82" s="218"/>
      <c r="CW82" s="218"/>
      <c r="CX82" s="218"/>
      <c r="CY82" s="218"/>
      <c r="CZ82" s="218"/>
      <c r="DA82" s="218"/>
      <c r="DB82" s="218"/>
      <c r="DC82" s="218"/>
      <c r="DD82" s="218"/>
      <c r="DE82" s="218"/>
      <c r="DF82" s="218"/>
      <c r="DG82" s="218"/>
      <c r="DH82" s="218"/>
      <c r="DI82" s="218"/>
      <c r="DJ82" s="218"/>
      <c r="DK82" s="218"/>
      <c r="DL82" s="218"/>
      <c r="DM82" s="218"/>
      <c r="DN82" s="218"/>
      <c r="DO82" s="218"/>
      <c r="DP82" s="218"/>
      <c r="DQ82" s="218"/>
      <c r="DR82" s="218"/>
      <c r="DS82" s="218"/>
      <c r="DT82" s="218"/>
      <c r="DU82" s="218"/>
      <c r="DV82" s="218"/>
      <c r="DW82" s="218"/>
      <c r="DX82" s="218"/>
      <c r="DY82" s="218"/>
      <c r="DZ82" s="218"/>
      <c r="EA82" s="218"/>
      <c r="EB82" s="218"/>
      <c r="EC82" s="218"/>
      <c r="ED82" s="218"/>
      <c r="EE82" s="218"/>
      <c r="EF82" s="218"/>
      <c r="EG82" s="218"/>
      <c r="EH82" s="218"/>
      <c r="EI82" s="218"/>
      <c r="EJ82" s="218"/>
      <c r="EK82" s="218"/>
      <c r="EL82" s="218"/>
      <c r="EM82" s="218"/>
      <c r="EN82" s="218"/>
      <c r="EO82" s="218"/>
      <c r="EP82" s="218"/>
      <c r="EQ82" s="218"/>
      <c r="ER82" s="218"/>
      <c r="ES82" s="218"/>
      <c r="ET82" s="218"/>
      <c r="EU82" s="218"/>
      <c r="EV82" s="218"/>
      <c r="EW82" s="218"/>
      <c r="EX82" s="218"/>
      <c r="EY82" s="218"/>
      <c r="EZ82" s="218"/>
      <c r="FA82" s="218"/>
      <c r="FB82" s="218"/>
      <c r="FC82" s="218"/>
      <c r="FD82" s="218"/>
      <c r="FE82" s="218"/>
      <c r="FF82" s="218"/>
      <c r="FG82" s="218"/>
      <c r="FH82" s="218"/>
      <c r="FI82" s="218"/>
      <c r="FJ82" s="218"/>
      <c r="FK82" s="218"/>
      <c r="FL82" s="218"/>
      <c r="FM82" s="218"/>
      <c r="FN82" s="218"/>
      <c r="FO82" s="218"/>
      <c r="FP82" s="218"/>
      <c r="FQ82" s="218"/>
      <c r="FR82" s="218"/>
      <c r="FS82" s="218"/>
      <c r="FT82" s="218"/>
      <c r="FU82" s="218"/>
      <c r="FV82" s="218"/>
      <c r="FW82" s="218"/>
      <c r="FX82" s="218"/>
      <c r="FY82" s="218"/>
      <c r="FZ82" s="218"/>
      <c r="GA82" s="218"/>
      <c r="GB82" s="218"/>
      <c r="GC82" s="218"/>
      <c r="GD82" s="218"/>
      <c r="GE82" s="218"/>
      <c r="GF82" s="218"/>
      <c r="GG82" s="218"/>
      <c r="GH82" s="218"/>
      <c r="GI82" s="218"/>
      <c r="GJ82" s="218"/>
      <c r="GK82" s="218"/>
      <c r="GL82" s="218"/>
      <c r="GM82" s="218"/>
      <c r="GN82" s="218"/>
      <c r="GO82" s="218"/>
      <c r="GP82" s="218"/>
      <c r="GQ82" s="218"/>
      <c r="GR82" s="218"/>
      <c r="GS82" s="218"/>
      <c r="GT82" s="218"/>
      <c r="GU82" s="218"/>
      <c r="GV82" s="218"/>
      <c r="GW82" s="218"/>
      <c r="GX82" s="218"/>
      <c r="GY82" s="218"/>
      <c r="GZ82" s="218"/>
      <c r="HA82" s="218"/>
      <c r="HB82" s="218"/>
      <c r="HC82" s="218"/>
      <c r="HD82" s="218"/>
      <c r="HE82" s="218"/>
      <c r="HF82" s="218"/>
      <c r="HG82" s="218"/>
      <c r="HH82" s="218"/>
      <c r="HI82" s="218"/>
      <c r="HJ82" s="218"/>
      <c r="HK82" s="218"/>
      <c r="HL82" s="218"/>
      <c r="HM82" s="218"/>
      <c r="HN82" s="218"/>
      <c r="HO82" s="218"/>
      <c r="HP82" s="218"/>
      <c r="HQ82" s="218"/>
      <c r="HR82" s="218"/>
      <c r="HS82" s="218"/>
      <c r="HT82" s="218"/>
      <c r="HU82" s="218"/>
      <c r="HV82" s="218"/>
      <c r="HW82" s="218"/>
      <c r="HX82" s="218"/>
      <c r="HY82" s="218"/>
      <c r="HZ82" s="218"/>
      <c r="IA82" s="218"/>
      <c r="IB82" s="218"/>
      <c r="IC82" s="218"/>
      <c r="ID82" s="218"/>
      <c r="IE82" s="218"/>
      <c r="IF82" s="218"/>
      <c r="IG82" s="218"/>
      <c r="IH82" s="218"/>
      <c r="II82" s="218"/>
      <c r="IJ82" s="218"/>
      <c r="IK82" s="218"/>
      <c r="IL82" s="218"/>
      <c r="IM82" s="218"/>
      <c r="IN82" s="218"/>
      <c r="IO82" s="218"/>
      <c r="IP82" s="218"/>
      <c r="IQ82" s="218"/>
      <c r="IR82" s="218"/>
      <c r="IS82" s="218"/>
      <c r="IT82" s="218"/>
      <c r="IU82" s="218"/>
      <c r="IV82" s="218"/>
    </row>
    <row r="83" spans="1:256" ht="6.2" customHeight="1" thickBot="1" x14ac:dyDescent="0.3">
      <c r="A83" s="160"/>
      <c r="B83" s="1"/>
    </row>
    <row r="84" spans="1:256" ht="15.75" customHeight="1" x14ac:dyDescent="0.2">
      <c r="A84" s="188" t="str">
        <f>A38</f>
        <v>F330-02</v>
      </c>
      <c r="B84" s="187" t="s">
        <v>259</v>
      </c>
    </row>
    <row r="85" spans="1:256" x14ac:dyDescent="0.2">
      <c r="A85" s="184" t="s">
        <v>233</v>
      </c>
      <c r="B85" s="137"/>
    </row>
    <row r="86" spans="1:256" x14ac:dyDescent="0.2">
      <c r="A86" s="137"/>
      <c r="B86" s="137"/>
    </row>
    <row r="87" spans="1:256" x14ac:dyDescent="0.2">
      <c r="A87" s="137"/>
      <c r="B87" s="137"/>
    </row>
    <row r="88" spans="1:256" x14ac:dyDescent="0.2">
      <c r="A88" s="137"/>
      <c r="B88" s="137"/>
    </row>
    <row r="89" spans="1:256" x14ac:dyDescent="0.2">
      <c r="A89" s="137"/>
      <c r="B89" s="137"/>
    </row>
    <row r="90" spans="1:256" x14ac:dyDescent="0.2">
      <c r="A90" s="137"/>
      <c r="B90" s="137"/>
    </row>
    <row r="91" spans="1:256" x14ac:dyDescent="0.2">
      <c r="A91" s="137"/>
      <c r="B91" s="137"/>
    </row>
    <row r="92" spans="1:256" x14ac:dyDescent="0.2">
      <c r="A92" s="137"/>
      <c r="B92" s="137"/>
    </row>
    <row r="93" spans="1:256" x14ac:dyDescent="0.2">
      <c r="A93" s="137"/>
      <c r="B93" s="137"/>
    </row>
    <row r="94" spans="1:256" x14ac:dyDescent="0.2">
      <c r="A94" s="137"/>
      <c r="B94" s="137"/>
    </row>
    <row r="95" spans="1:256" x14ac:dyDescent="0.2">
      <c r="A95" s="137"/>
      <c r="B95" s="137"/>
    </row>
    <row r="96" spans="1:256" x14ac:dyDescent="0.2">
      <c r="A96" s="137"/>
      <c r="B96" s="137"/>
    </row>
    <row r="97" s="137" customFormat="1" x14ac:dyDescent="0.2"/>
    <row r="98" s="137" customFormat="1" x14ac:dyDescent="0.2"/>
    <row r="99" s="137" customFormat="1" x14ac:dyDescent="0.2"/>
    <row r="100" s="137" customFormat="1" x14ac:dyDescent="0.2"/>
    <row r="101" s="137" customFormat="1" x14ac:dyDescent="0.2"/>
    <row r="102" s="137" customFormat="1" x14ac:dyDescent="0.2"/>
    <row r="103" s="137" customFormat="1" x14ac:dyDescent="0.2"/>
    <row r="104" s="137" customFormat="1" x14ac:dyDescent="0.2"/>
    <row r="105" s="137" customFormat="1" x14ac:dyDescent="0.2"/>
    <row r="106" s="137" customFormat="1" x14ac:dyDescent="0.2"/>
    <row r="107" s="137" customFormat="1" x14ac:dyDescent="0.2"/>
    <row r="108" s="137" customFormat="1" x14ac:dyDescent="0.2"/>
    <row r="109" s="137" customFormat="1" x14ac:dyDescent="0.2"/>
    <row r="110" s="137" customFormat="1" x14ac:dyDescent="0.2"/>
    <row r="111" s="137" customFormat="1" x14ac:dyDescent="0.2"/>
    <row r="112" s="137" customFormat="1" x14ac:dyDescent="0.2"/>
    <row r="113" s="137" customFormat="1" x14ac:dyDescent="0.2"/>
    <row r="114" s="137" customFormat="1" x14ac:dyDescent="0.2"/>
    <row r="115" s="137" customFormat="1" x14ac:dyDescent="0.2"/>
    <row r="116" s="137" customFormat="1" x14ac:dyDescent="0.2"/>
    <row r="117" s="137" customFormat="1" x14ac:dyDescent="0.2"/>
    <row r="118" s="137" customFormat="1" x14ac:dyDescent="0.2"/>
    <row r="119" s="137" customFormat="1" x14ac:dyDescent="0.2"/>
    <row r="120" s="137" customFormat="1" x14ac:dyDescent="0.2"/>
    <row r="121" s="137" customFormat="1" x14ac:dyDescent="0.2"/>
    <row r="122" s="137" customFormat="1" x14ac:dyDescent="0.2"/>
    <row r="123" s="137" customFormat="1" x14ac:dyDescent="0.2"/>
    <row r="124" s="137" customFormat="1" x14ac:dyDescent="0.2"/>
    <row r="125" s="137" customFormat="1" x14ac:dyDescent="0.2"/>
    <row r="126" s="137" customFormat="1" x14ac:dyDescent="0.2"/>
    <row r="127" s="137" customFormat="1" x14ac:dyDescent="0.2"/>
    <row r="128" s="137" customFormat="1" x14ac:dyDescent="0.2"/>
    <row r="129" s="137" customFormat="1" x14ac:dyDescent="0.2"/>
    <row r="130" s="137" customFormat="1" x14ac:dyDescent="0.2"/>
    <row r="131" s="137" customFormat="1" x14ac:dyDescent="0.2"/>
    <row r="132" s="137" customFormat="1" x14ac:dyDescent="0.2"/>
    <row r="133" s="137" customFormat="1" x14ac:dyDescent="0.2"/>
    <row r="134" s="137" customFormat="1" x14ac:dyDescent="0.2"/>
    <row r="135" s="137" customFormat="1" x14ac:dyDescent="0.2"/>
    <row r="136" s="137" customFormat="1" x14ac:dyDescent="0.2"/>
    <row r="137" s="137" customFormat="1" x14ac:dyDescent="0.2"/>
    <row r="138" s="137" customFormat="1" x14ac:dyDescent="0.2"/>
    <row r="139" s="137" customFormat="1" x14ac:dyDescent="0.2"/>
    <row r="140" s="137" customFormat="1" x14ac:dyDescent="0.2"/>
    <row r="141" s="137" customFormat="1" x14ac:dyDescent="0.2"/>
    <row r="142" s="137" customFormat="1" x14ac:dyDescent="0.2"/>
    <row r="143" s="137" customFormat="1" x14ac:dyDescent="0.2"/>
    <row r="144"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row r="641" s="137" customFormat="1" x14ac:dyDescent="0.2"/>
    <row r="642" s="137" customFormat="1" x14ac:dyDescent="0.2"/>
    <row r="643" s="137" customFormat="1" x14ac:dyDescent="0.2"/>
    <row r="644" s="137" customFormat="1" x14ac:dyDescent="0.2"/>
    <row r="645" s="137" customFormat="1" x14ac:dyDescent="0.2"/>
    <row r="646" s="137" customFormat="1" x14ac:dyDescent="0.2"/>
    <row r="647" s="137" customFormat="1" x14ac:dyDescent="0.2"/>
    <row r="648" s="137" customFormat="1" x14ac:dyDescent="0.2"/>
    <row r="649" s="137" customFormat="1" x14ac:dyDescent="0.2"/>
    <row r="650" s="137" customFormat="1" x14ac:dyDescent="0.2"/>
    <row r="651" s="137" customFormat="1" x14ac:dyDescent="0.2"/>
    <row r="652" s="137" customFormat="1" x14ac:dyDescent="0.2"/>
    <row r="653" s="137" customFormat="1" x14ac:dyDescent="0.2"/>
    <row r="654" s="137" customFormat="1" x14ac:dyDescent="0.2"/>
    <row r="655" s="137" customFormat="1" x14ac:dyDescent="0.2"/>
    <row r="656" s="137" customFormat="1" x14ac:dyDescent="0.2"/>
    <row r="657" s="137" customFormat="1" x14ac:dyDescent="0.2"/>
    <row r="658" s="137" customFormat="1" x14ac:dyDescent="0.2"/>
    <row r="659" s="137" customFormat="1" x14ac:dyDescent="0.2"/>
    <row r="660" s="137" customFormat="1" x14ac:dyDescent="0.2"/>
    <row r="661" s="137" customFormat="1" x14ac:dyDescent="0.2"/>
    <row r="662" s="137" customFormat="1" x14ac:dyDescent="0.2"/>
    <row r="663" s="137" customFormat="1" x14ac:dyDescent="0.2"/>
    <row r="664" s="137" customFormat="1" x14ac:dyDescent="0.2"/>
    <row r="665" s="137" customFormat="1" x14ac:dyDescent="0.2"/>
    <row r="666" s="137" customFormat="1" x14ac:dyDescent="0.2"/>
    <row r="667" s="137" customFormat="1" x14ac:dyDescent="0.2"/>
    <row r="668" s="137" customFormat="1" x14ac:dyDescent="0.2"/>
    <row r="669" s="137" customFormat="1" x14ac:dyDescent="0.2"/>
    <row r="670" s="137" customFormat="1" x14ac:dyDescent="0.2"/>
    <row r="671" s="137" customFormat="1" x14ac:dyDescent="0.2"/>
    <row r="672" s="137" customFormat="1" x14ac:dyDescent="0.2"/>
    <row r="673" s="137" customFormat="1" x14ac:dyDescent="0.2"/>
    <row r="674" s="137" customFormat="1" x14ac:dyDescent="0.2"/>
    <row r="675" s="137" customFormat="1" x14ac:dyDescent="0.2"/>
    <row r="676" s="137" customFormat="1" x14ac:dyDescent="0.2"/>
    <row r="677" s="137" customFormat="1" x14ac:dyDescent="0.2"/>
    <row r="678" s="137" customFormat="1" x14ac:dyDescent="0.2"/>
    <row r="679" s="137" customFormat="1" x14ac:dyDescent="0.2"/>
    <row r="680" s="137" customFormat="1" x14ac:dyDescent="0.2"/>
    <row r="681" s="137" customFormat="1" x14ac:dyDescent="0.2"/>
    <row r="682" s="137" customFormat="1" x14ac:dyDescent="0.2"/>
    <row r="683" s="137" customFormat="1" x14ac:dyDescent="0.2"/>
    <row r="684" s="137" customFormat="1" x14ac:dyDescent="0.2"/>
    <row r="685" s="137" customFormat="1" x14ac:dyDescent="0.2"/>
    <row r="686" s="137" customFormat="1" x14ac:dyDescent="0.2"/>
    <row r="687" s="137" customFormat="1" x14ac:dyDescent="0.2"/>
    <row r="688" s="137" customFormat="1" x14ac:dyDescent="0.2"/>
    <row r="689" s="137" customFormat="1" x14ac:dyDescent="0.2"/>
    <row r="690" s="137" customFormat="1" x14ac:dyDescent="0.2"/>
    <row r="691" s="137" customFormat="1" x14ac:dyDescent="0.2"/>
    <row r="692" s="137" customFormat="1" x14ac:dyDescent="0.2"/>
    <row r="693" s="137" customFormat="1" x14ac:dyDescent="0.2"/>
    <row r="694" s="137" customFormat="1" x14ac:dyDescent="0.2"/>
    <row r="695" s="137" customFormat="1" x14ac:dyDescent="0.2"/>
    <row r="696" s="137" customFormat="1" x14ac:dyDescent="0.2"/>
    <row r="697" s="137" customFormat="1" x14ac:dyDescent="0.2"/>
    <row r="698" s="137" customFormat="1" x14ac:dyDescent="0.2"/>
    <row r="699" s="137" customFormat="1" x14ac:dyDescent="0.2"/>
    <row r="700" s="137" customFormat="1" x14ac:dyDescent="0.2"/>
    <row r="701" s="137" customFormat="1" x14ac:dyDescent="0.2"/>
    <row r="702" s="137" customFormat="1" x14ac:dyDescent="0.2"/>
    <row r="703" s="137" customFormat="1" x14ac:dyDescent="0.2"/>
    <row r="704" s="137" customFormat="1" x14ac:dyDescent="0.2"/>
    <row r="705" s="137" customFormat="1" x14ac:dyDescent="0.2"/>
    <row r="706" s="137" customFormat="1" x14ac:dyDescent="0.2"/>
    <row r="707" s="137" customFormat="1" x14ac:dyDescent="0.2"/>
    <row r="708" s="137" customFormat="1" x14ac:dyDescent="0.2"/>
    <row r="709" s="137" customFormat="1" x14ac:dyDescent="0.2"/>
    <row r="710" s="137" customFormat="1" x14ac:dyDescent="0.2"/>
    <row r="711" s="137" customFormat="1" x14ac:dyDescent="0.2"/>
    <row r="712" s="137" customFormat="1" x14ac:dyDescent="0.2"/>
    <row r="713" s="137" customFormat="1" x14ac:dyDescent="0.2"/>
    <row r="714" s="137" customFormat="1" x14ac:dyDescent="0.2"/>
    <row r="715" s="137" customFormat="1" x14ac:dyDescent="0.2"/>
    <row r="716" s="137" customFormat="1" x14ac:dyDescent="0.2"/>
    <row r="717" s="137" customFormat="1" x14ac:dyDescent="0.2"/>
    <row r="718" s="137" customFormat="1" x14ac:dyDescent="0.2"/>
    <row r="719" s="137" customFormat="1" x14ac:dyDescent="0.2"/>
    <row r="720" s="137" customFormat="1" x14ac:dyDescent="0.2"/>
    <row r="721" s="137" customFormat="1" x14ac:dyDescent="0.2"/>
    <row r="722" s="137" customFormat="1" x14ac:dyDescent="0.2"/>
    <row r="723" s="137" customFormat="1" x14ac:dyDescent="0.2"/>
    <row r="724" s="137" customFormat="1" x14ac:dyDescent="0.2"/>
    <row r="725" s="137" customFormat="1" x14ac:dyDescent="0.2"/>
    <row r="726" s="137" customFormat="1" x14ac:dyDescent="0.2"/>
    <row r="727" s="137" customFormat="1" x14ac:dyDescent="0.2"/>
    <row r="728" s="137" customFormat="1" x14ac:dyDescent="0.2"/>
    <row r="729" s="137" customFormat="1" x14ac:dyDescent="0.2"/>
    <row r="730" s="137" customFormat="1" x14ac:dyDescent="0.2"/>
    <row r="731" s="137" customFormat="1" x14ac:dyDescent="0.2"/>
    <row r="732" s="137" customFormat="1" x14ac:dyDescent="0.2"/>
    <row r="733" s="137" customFormat="1" x14ac:dyDescent="0.2"/>
    <row r="734" s="137" customFormat="1" x14ac:dyDescent="0.2"/>
    <row r="735" s="137" customFormat="1" x14ac:dyDescent="0.2"/>
    <row r="736" s="137" customFormat="1" x14ac:dyDescent="0.2"/>
    <row r="737" s="137" customFormat="1" x14ac:dyDescent="0.2"/>
    <row r="738" s="137" customFormat="1" x14ac:dyDescent="0.2"/>
    <row r="739" s="137" customFormat="1" x14ac:dyDescent="0.2"/>
    <row r="740" s="137" customFormat="1" x14ac:dyDescent="0.2"/>
    <row r="741" s="137" customFormat="1" x14ac:dyDescent="0.2"/>
    <row r="742" s="137" customFormat="1" x14ac:dyDescent="0.2"/>
    <row r="743" s="137" customFormat="1" x14ac:dyDescent="0.2"/>
    <row r="744" s="137" customFormat="1" x14ac:dyDescent="0.2"/>
    <row r="745" s="137" customFormat="1" x14ac:dyDescent="0.2"/>
    <row r="746" s="137" customFormat="1" x14ac:dyDescent="0.2"/>
    <row r="747" s="137" customFormat="1" x14ac:dyDescent="0.2"/>
    <row r="748" s="137" customFormat="1" x14ac:dyDescent="0.2"/>
    <row r="749" s="137" customFormat="1" x14ac:dyDescent="0.2"/>
    <row r="750" s="137" customFormat="1" x14ac:dyDescent="0.2"/>
    <row r="751" s="137" customFormat="1" x14ac:dyDescent="0.2"/>
    <row r="752" s="137" customFormat="1" x14ac:dyDescent="0.2"/>
    <row r="753" s="137" customFormat="1" x14ac:dyDescent="0.2"/>
    <row r="754" s="137" customFormat="1" x14ac:dyDescent="0.2"/>
    <row r="755" s="137" customFormat="1" x14ac:dyDescent="0.2"/>
    <row r="756" s="137" customFormat="1" x14ac:dyDescent="0.2"/>
    <row r="757" s="137" customFormat="1" x14ac:dyDescent="0.2"/>
    <row r="758" s="137" customFormat="1" x14ac:dyDescent="0.2"/>
    <row r="759" s="137" customFormat="1" x14ac:dyDescent="0.2"/>
    <row r="760" s="137" customFormat="1" x14ac:dyDescent="0.2"/>
    <row r="761" s="137" customFormat="1" x14ac:dyDescent="0.2"/>
    <row r="762" s="137" customFormat="1" x14ac:dyDescent="0.2"/>
    <row r="763" s="137" customFormat="1" x14ac:dyDescent="0.2"/>
    <row r="764" s="137" customFormat="1" x14ac:dyDescent="0.2"/>
    <row r="765" s="137" customFormat="1" x14ac:dyDescent="0.2"/>
    <row r="766" s="137" customFormat="1" x14ac:dyDescent="0.2"/>
    <row r="767" s="137" customFormat="1" x14ac:dyDescent="0.2"/>
    <row r="768" s="137" customFormat="1" x14ac:dyDescent="0.2"/>
    <row r="769" s="137" customFormat="1" x14ac:dyDescent="0.2"/>
    <row r="770" s="137" customFormat="1" x14ac:dyDescent="0.2"/>
    <row r="771" s="137" customFormat="1" x14ac:dyDescent="0.2"/>
    <row r="772" s="137" customFormat="1" x14ac:dyDescent="0.2"/>
    <row r="773" s="137" customFormat="1" x14ac:dyDescent="0.2"/>
    <row r="774" s="137" customFormat="1" x14ac:dyDescent="0.2"/>
    <row r="775" s="137" customFormat="1" x14ac:dyDescent="0.2"/>
    <row r="776" s="137" customFormat="1" x14ac:dyDescent="0.2"/>
    <row r="777" s="137" customFormat="1" x14ac:dyDescent="0.2"/>
    <row r="778" s="137" customFormat="1" x14ac:dyDescent="0.2"/>
    <row r="779" s="137" customFormat="1" x14ac:dyDescent="0.2"/>
    <row r="780" s="137" customFormat="1" x14ac:dyDescent="0.2"/>
    <row r="781" s="137" customFormat="1" x14ac:dyDescent="0.2"/>
    <row r="782" s="137" customFormat="1" x14ac:dyDescent="0.2"/>
    <row r="783" s="137" customFormat="1" x14ac:dyDescent="0.2"/>
    <row r="784" s="137" customFormat="1" x14ac:dyDescent="0.2"/>
    <row r="785" s="137" customFormat="1" x14ac:dyDescent="0.2"/>
    <row r="786" s="137" customFormat="1" x14ac:dyDescent="0.2"/>
    <row r="787" s="137" customFormat="1" x14ac:dyDescent="0.2"/>
    <row r="788" s="137" customFormat="1" x14ac:dyDescent="0.2"/>
    <row r="789" s="137" customFormat="1" x14ac:dyDescent="0.2"/>
    <row r="790" s="137" customFormat="1" x14ac:dyDescent="0.2"/>
    <row r="791" s="137" customFormat="1" x14ac:dyDescent="0.2"/>
    <row r="792" s="137" customFormat="1" x14ac:dyDescent="0.2"/>
    <row r="793" s="137" customFormat="1" x14ac:dyDescent="0.2"/>
    <row r="794" s="137" customFormat="1" x14ac:dyDescent="0.2"/>
    <row r="795" s="137" customFormat="1" x14ac:dyDescent="0.2"/>
    <row r="796" s="137" customFormat="1" x14ac:dyDescent="0.2"/>
    <row r="797" s="137" customFormat="1" x14ac:dyDescent="0.2"/>
    <row r="798" s="137" customFormat="1" x14ac:dyDescent="0.2"/>
    <row r="799" s="137" customFormat="1" x14ac:dyDescent="0.2"/>
    <row r="800" s="137" customFormat="1" x14ac:dyDescent="0.2"/>
    <row r="801" s="137" customFormat="1" x14ac:dyDescent="0.2"/>
    <row r="802" s="137" customFormat="1" x14ac:dyDescent="0.2"/>
    <row r="803" s="137" customFormat="1" x14ac:dyDescent="0.2"/>
    <row r="804" s="137" customFormat="1" x14ac:dyDescent="0.2"/>
    <row r="805" s="137" customFormat="1" x14ac:dyDescent="0.2"/>
    <row r="806" s="137" customFormat="1" x14ac:dyDescent="0.2"/>
    <row r="807" s="137" customFormat="1" x14ac:dyDescent="0.2"/>
    <row r="808" s="137" customFormat="1" x14ac:dyDescent="0.2"/>
    <row r="809" s="137" customFormat="1" x14ac:dyDescent="0.2"/>
    <row r="810" s="137" customFormat="1" x14ac:dyDescent="0.2"/>
    <row r="811" s="137" customFormat="1" x14ac:dyDescent="0.2"/>
    <row r="812" s="137" customFormat="1" x14ac:dyDescent="0.2"/>
    <row r="813" s="137" customFormat="1" x14ac:dyDescent="0.2"/>
    <row r="814" s="137" customFormat="1" x14ac:dyDescent="0.2"/>
    <row r="815" s="137" customFormat="1" x14ac:dyDescent="0.2"/>
    <row r="816" s="137" customFormat="1" x14ac:dyDescent="0.2"/>
    <row r="817" s="137" customFormat="1" x14ac:dyDescent="0.2"/>
    <row r="818" s="137" customFormat="1" x14ac:dyDescent="0.2"/>
    <row r="819" s="137" customFormat="1" x14ac:dyDescent="0.2"/>
    <row r="820" s="137" customFormat="1" x14ac:dyDescent="0.2"/>
    <row r="821" s="137" customFormat="1" x14ac:dyDescent="0.2"/>
    <row r="822" s="137" customFormat="1" x14ac:dyDescent="0.2"/>
    <row r="823" s="137" customFormat="1" x14ac:dyDescent="0.2"/>
    <row r="824" s="137" customFormat="1" x14ac:dyDescent="0.2"/>
    <row r="825" s="137" customFormat="1" x14ac:dyDescent="0.2"/>
    <row r="826" s="137" customFormat="1" x14ac:dyDescent="0.2"/>
    <row r="827" s="137" customFormat="1" x14ac:dyDescent="0.2"/>
    <row r="828" s="137" customFormat="1" x14ac:dyDescent="0.2"/>
    <row r="829" s="137" customFormat="1" x14ac:dyDescent="0.2"/>
    <row r="830" s="137" customFormat="1" x14ac:dyDescent="0.2"/>
    <row r="831" s="137" customFormat="1" x14ac:dyDescent="0.2"/>
    <row r="832" s="137" customFormat="1" x14ac:dyDescent="0.2"/>
    <row r="833" s="137" customFormat="1" x14ac:dyDescent="0.2"/>
    <row r="834" s="137" customFormat="1" x14ac:dyDescent="0.2"/>
    <row r="835" s="137" customFormat="1" x14ac:dyDescent="0.2"/>
    <row r="836" s="137" customFormat="1" x14ac:dyDescent="0.2"/>
    <row r="837" s="137" customFormat="1" x14ac:dyDescent="0.2"/>
    <row r="838" s="137" customFormat="1" x14ac:dyDescent="0.2"/>
    <row r="839" s="137" customFormat="1" x14ac:dyDescent="0.2"/>
    <row r="840" s="137" customFormat="1" x14ac:dyDescent="0.2"/>
    <row r="841" s="137" customFormat="1" x14ac:dyDescent="0.2"/>
    <row r="842" s="137" customFormat="1" x14ac:dyDescent="0.2"/>
    <row r="843" s="137" customFormat="1" x14ac:dyDescent="0.2"/>
    <row r="844" s="137" customFormat="1" x14ac:dyDescent="0.2"/>
    <row r="845" s="137" customFormat="1" x14ac:dyDescent="0.2"/>
    <row r="846" s="137" customFormat="1" x14ac:dyDescent="0.2"/>
    <row r="847" s="137" customFormat="1" x14ac:dyDescent="0.2"/>
    <row r="848" s="137" customFormat="1" x14ac:dyDescent="0.2"/>
    <row r="849" s="137" customFormat="1" x14ac:dyDescent="0.2"/>
    <row r="850" s="137" customFormat="1" x14ac:dyDescent="0.2"/>
    <row r="851" s="137" customFormat="1" x14ac:dyDescent="0.2"/>
    <row r="852" s="137" customFormat="1" x14ac:dyDescent="0.2"/>
    <row r="853" s="137" customFormat="1" x14ac:dyDescent="0.2"/>
    <row r="854" s="137" customFormat="1" x14ac:dyDescent="0.2"/>
    <row r="855" s="137" customFormat="1" x14ac:dyDescent="0.2"/>
    <row r="856" s="137" customFormat="1" x14ac:dyDescent="0.2"/>
    <row r="857" s="137" customFormat="1" x14ac:dyDescent="0.2"/>
    <row r="858" s="137" customFormat="1" x14ac:dyDescent="0.2"/>
    <row r="859" s="137" customFormat="1" x14ac:dyDescent="0.2"/>
    <row r="860" s="137" customFormat="1" x14ac:dyDescent="0.2"/>
    <row r="861" s="137" customFormat="1" x14ac:dyDescent="0.2"/>
    <row r="862" s="137" customFormat="1" x14ac:dyDescent="0.2"/>
    <row r="863" s="137" customFormat="1" x14ac:dyDescent="0.2"/>
    <row r="864" s="137" customFormat="1" x14ac:dyDescent="0.2"/>
    <row r="865" s="137" customFormat="1" x14ac:dyDescent="0.2"/>
    <row r="866" s="137" customFormat="1" x14ac:dyDescent="0.2"/>
    <row r="867" s="137" customFormat="1" x14ac:dyDescent="0.2"/>
    <row r="868" s="137" customFormat="1" x14ac:dyDescent="0.2"/>
    <row r="869" s="137" customFormat="1" x14ac:dyDescent="0.2"/>
    <row r="870" s="137" customFormat="1" x14ac:dyDescent="0.2"/>
    <row r="871" s="137" customFormat="1" x14ac:dyDescent="0.2"/>
    <row r="872" s="137" customFormat="1" x14ac:dyDescent="0.2"/>
    <row r="873" s="137" customFormat="1" x14ac:dyDescent="0.2"/>
    <row r="874" s="137" customFormat="1" x14ac:dyDescent="0.2"/>
    <row r="875" s="137" customFormat="1" x14ac:dyDescent="0.2"/>
    <row r="876" s="137" customFormat="1" x14ac:dyDescent="0.2"/>
    <row r="877" s="137" customFormat="1" x14ac:dyDescent="0.2"/>
    <row r="878" s="137" customFormat="1" x14ac:dyDescent="0.2"/>
    <row r="879" s="137" customFormat="1" x14ac:dyDescent="0.2"/>
    <row r="880" s="137" customFormat="1" x14ac:dyDescent="0.2"/>
    <row r="881" s="137" customFormat="1" x14ac:dyDescent="0.2"/>
    <row r="882" s="137" customFormat="1" x14ac:dyDescent="0.2"/>
    <row r="883" s="137" customFormat="1" x14ac:dyDescent="0.2"/>
    <row r="884" s="137" customFormat="1" x14ac:dyDescent="0.2"/>
    <row r="885" s="137" customFormat="1" x14ac:dyDescent="0.2"/>
    <row r="886" s="137" customFormat="1" x14ac:dyDescent="0.2"/>
    <row r="887" s="137" customFormat="1" x14ac:dyDescent="0.2"/>
    <row r="888" s="137" customFormat="1" x14ac:dyDescent="0.2"/>
    <row r="889" s="137" customFormat="1" x14ac:dyDescent="0.2"/>
    <row r="890" s="137" customFormat="1" x14ac:dyDescent="0.2"/>
    <row r="891" s="137" customFormat="1" x14ac:dyDescent="0.2"/>
    <row r="892" s="137" customFormat="1" x14ac:dyDescent="0.2"/>
    <row r="893" s="137" customFormat="1" x14ac:dyDescent="0.2"/>
    <row r="894" s="137" customFormat="1" x14ac:dyDescent="0.2"/>
    <row r="895" s="137" customFormat="1" x14ac:dyDescent="0.2"/>
    <row r="896" s="137" customFormat="1" x14ac:dyDescent="0.2"/>
    <row r="897" s="137" customFormat="1" x14ac:dyDescent="0.2"/>
    <row r="898" s="137" customFormat="1" x14ac:dyDescent="0.2"/>
    <row r="899" s="137" customFormat="1" x14ac:dyDescent="0.2"/>
    <row r="900" s="137" customFormat="1" x14ac:dyDescent="0.2"/>
    <row r="901" s="137" customFormat="1" x14ac:dyDescent="0.2"/>
    <row r="902" s="137" customFormat="1" x14ac:dyDescent="0.2"/>
    <row r="903" s="137" customFormat="1" x14ac:dyDescent="0.2"/>
    <row r="904" s="137" customFormat="1" x14ac:dyDescent="0.2"/>
    <row r="905" s="137" customFormat="1" x14ac:dyDescent="0.2"/>
    <row r="906" s="137" customFormat="1" x14ac:dyDescent="0.2"/>
    <row r="907" s="137" customFormat="1" x14ac:dyDescent="0.2"/>
    <row r="908" s="137" customFormat="1" x14ac:dyDescent="0.2"/>
    <row r="909" s="137" customFormat="1" x14ac:dyDescent="0.2"/>
    <row r="910" s="137" customFormat="1" x14ac:dyDescent="0.2"/>
    <row r="911" s="137" customFormat="1" x14ac:dyDescent="0.2"/>
    <row r="912" s="137" customFormat="1" x14ac:dyDescent="0.2"/>
    <row r="913" s="137" customFormat="1" x14ac:dyDescent="0.2"/>
    <row r="914" s="137" customFormat="1" x14ac:dyDescent="0.2"/>
    <row r="915" s="137" customFormat="1" x14ac:dyDescent="0.2"/>
    <row r="916" s="137" customFormat="1" x14ac:dyDescent="0.2"/>
    <row r="917" s="137" customFormat="1" x14ac:dyDescent="0.2"/>
    <row r="918" s="137" customFormat="1" x14ac:dyDescent="0.2"/>
    <row r="919" s="137" customFormat="1" x14ac:dyDescent="0.2"/>
    <row r="920" s="137" customFormat="1" x14ac:dyDescent="0.2"/>
    <row r="921" s="137" customFormat="1" x14ac:dyDescent="0.2"/>
    <row r="922" s="137" customFormat="1" x14ac:dyDescent="0.2"/>
    <row r="923" s="137" customFormat="1" x14ac:dyDescent="0.2"/>
    <row r="924" s="137" customFormat="1" x14ac:dyDescent="0.2"/>
    <row r="925" s="137" customFormat="1" x14ac:dyDescent="0.2"/>
    <row r="926" s="137" customFormat="1" x14ac:dyDescent="0.2"/>
    <row r="927" s="137" customFormat="1" x14ac:dyDescent="0.2"/>
    <row r="928" s="137" customFormat="1" x14ac:dyDescent="0.2"/>
    <row r="929" s="137" customFormat="1" x14ac:dyDescent="0.2"/>
    <row r="930" s="137" customFormat="1" x14ac:dyDescent="0.2"/>
    <row r="931" s="137" customFormat="1" x14ac:dyDescent="0.2"/>
    <row r="932" s="137" customFormat="1" x14ac:dyDescent="0.2"/>
    <row r="933" s="137" customFormat="1" x14ac:dyDescent="0.2"/>
    <row r="934" s="137" customFormat="1" x14ac:dyDescent="0.2"/>
    <row r="935" s="137" customFormat="1" x14ac:dyDescent="0.2"/>
    <row r="936" s="137" customFormat="1" x14ac:dyDescent="0.2"/>
    <row r="937" s="137" customFormat="1" x14ac:dyDescent="0.2"/>
    <row r="938" s="137" customFormat="1" x14ac:dyDescent="0.2"/>
    <row r="939" s="137" customFormat="1" x14ac:dyDescent="0.2"/>
    <row r="940" s="137" customFormat="1" x14ac:dyDescent="0.2"/>
    <row r="941" s="137" customFormat="1" x14ac:dyDescent="0.2"/>
    <row r="942" s="137" customFormat="1" x14ac:dyDescent="0.2"/>
    <row r="943" s="137" customFormat="1" x14ac:dyDescent="0.2"/>
    <row r="944" s="137" customFormat="1" x14ac:dyDescent="0.2"/>
    <row r="945" s="137" customFormat="1" x14ac:dyDescent="0.2"/>
    <row r="946" s="137" customFormat="1" x14ac:dyDescent="0.2"/>
    <row r="947" s="137" customFormat="1" x14ac:dyDescent="0.2"/>
    <row r="948" s="137" customFormat="1" x14ac:dyDescent="0.2"/>
    <row r="949" s="137" customFormat="1" x14ac:dyDescent="0.2"/>
    <row r="950" s="137" customFormat="1" x14ac:dyDescent="0.2"/>
    <row r="951" s="137" customFormat="1" x14ac:dyDescent="0.2"/>
    <row r="952" s="137" customFormat="1" x14ac:dyDescent="0.2"/>
    <row r="953" s="137" customFormat="1" x14ac:dyDescent="0.2"/>
    <row r="954" s="137" customFormat="1" x14ac:dyDescent="0.2"/>
    <row r="955" s="137" customFormat="1" x14ac:dyDescent="0.2"/>
    <row r="956" s="137" customFormat="1" x14ac:dyDescent="0.2"/>
    <row r="957" s="137" customFormat="1" x14ac:dyDescent="0.2"/>
    <row r="958" s="137" customFormat="1" x14ac:dyDescent="0.2"/>
    <row r="959" s="137" customFormat="1" x14ac:dyDescent="0.2"/>
    <row r="960" s="137" customFormat="1" x14ac:dyDescent="0.2"/>
    <row r="961" s="137" customFormat="1" x14ac:dyDescent="0.2"/>
    <row r="962" s="137" customFormat="1" x14ac:dyDescent="0.2"/>
    <row r="963" s="137" customFormat="1" x14ac:dyDescent="0.2"/>
    <row r="964" s="137" customFormat="1" x14ac:dyDescent="0.2"/>
    <row r="965" s="137" customFormat="1" x14ac:dyDescent="0.2"/>
    <row r="966" s="137" customFormat="1" x14ac:dyDescent="0.2"/>
    <row r="967" s="137" customFormat="1" x14ac:dyDescent="0.2"/>
    <row r="968" s="137" customFormat="1" x14ac:dyDescent="0.2"/>
    <row r="969" s="137" customFormat="1" x14ac:dyDescent="0.2"/>
    <row r="970" s="137" customFormat="1" x14ac:dyDescent="0.2"/>
    <row r="971" s="137" customFormat="1" x14ac:dyDescent="0.2"/>
    <row r="972" s="137" customFormat="1" x14ac:dyDescent="0.2"/>
    <row r="973" s="137" customFormat="1" x14ac:dyDescent="0.2"/>
    <row r="974" s="137" customFormat="1" x14ac:dyDescent="0.2"/>
    <row r="975" s="137" customFormat="1" x14ac:dyDescent="0.2"/>
    <row r="976" s="137" customFormat="1" x14ac:dyDescent="0.2"/>
    <row r="977" s="137" customFormat="1" x14ac:dyDescent="0.2"/>
    <row r="978" s="137" customFormat="1" x14ac:dyDescent="0.2"/>
    <row r="979" s="137" customFormat="1" x14ac:dyDescent="0.2"/>
    <row r="980" s="137" customFormat="1" x14ac:dyDescent="0.2"/>
    <row r="981" s="137" customFormat="1" x14ac:dyDescent="0.2"/>
    <row r="982" s="137" customFormat="1" x14ac:dyDescent="0.2"/>
    <row r="983" s="137" customFormat="1" x14ac:dyDescent="0.2"/>
    <row r="984" s="137" customFormat="1" x14ac:dyDescent="0.2"/>
    <row r="985" s="137" customFormat="1" x14ac:dyDescent="0.2"/>
    <row r="986" s="137" customFormat="1" x14ac:dyDescent="0.2"/>
    <row r="987" s="137" customFormat="1" x14ac:dyDescent="0.2"/>
    <row r="988" s="137" customFormat="1" x14ac:dyDescent="0.2"/>
    <row r="989" s="137" customFormat="1" x14ac:dyDescent="0.2"/>
    <row r="990" s="137" customFormat="1" x14ac:dyDescent="0.2"/>
    <row r="991" s="137" customFormat="1" x14ac:dyDescent="0.2"/>
    <row r="992" s="137" customFormat="1" x14ac:dyDescent="0.2"/>
    <row r="993" s="137" customFormat="1" x14ac:dyDescent="0.2"/>
    <row r="994" s="137" customFormat="1" x14ac:dyDescent="0.2"/>
    <row r="995" s="137" customFormat="1" x14ac:dyDescent="0.2"/>
    <row r="996" s="137" customFormat="1" x14ac:dyDescent="0.2"/>
    <row r="997" s="137" customFormat="1" x14ac:dyDescent="0.2"/>
    <row r="998" s="137" customFormat="1" x14ac:dyDescent="0.2"/>
    <row r="999" s="137" customFormat="1" x14ac:dyDescent="0.2"/>
    <row r="1000" s="137" customFormat="1" x14ac:dyDescent="0.2"/>
    <row r="1001" s="137" customFormat="1" x14ac:dyDescent="0.2"/>
    <row r="1002" s="137" customFormat="1" x14ac:dyDescent="0.2"/>
    <row r="1003" s="137" customFormat="1" x14ac:dyDescent="0.2"/>
    <row r="1004" s="137" customFormat="1" x14ac:dyDescent="0.2"/>
    <row r="1005" s="137" customFormat="1" x14ac:dyDescent="0.2"/>
    <row r="1006" s="137" customFormat="1" x14ac:dyDescent="0.2"/>
    <row r="1007" s="137" customFormat="1" x14ac:dyDescent="0.2"/>
    <row r="1008" s="137" customFormat="1" x14ac:dyDescent="0.2"/>
    <row r="1009" s="137" customFormat="1" x14ac:dyDescent="0.2"/>
    <row r="1010" s="137" customFormat="1" x14ac:dyDescent="0.2"/>
    <row r="1011" s="137" customFormat="1" x14ac:dyDescent="0.2"/>
    <row r="1012" s="137" customFormat="1" x14ac:dyDescent="0.2"/>
    <row r="1013" s="137" customFormat="1" x14ac:dyDescent="0.2"/>
    <row r="1014" s="137" customFormat="1" x14ac:dyDescent="0.2"/>
    <row r="1015" s="137" customFormat="1" x14ac:dyDescent="0.2"/>
    <row r="1016" s="137" customFormat="1" x14ac:dyDescent="0.2"/>
    <row r="1017" s="137" customFormat="1" x14ac:dyDescent="0.2"/>
    <row r="1018" s="137" customFormat="1" x14ac:dyDescent="0.2"/>
    <row r="1019" s="137" customFormat="1" x14ac:dyDescent="0.2"/>
    <row r="1020" s="137" customFormat="1" x14ac:dyDescent="0.2"/>
    <row r="1021" s="137" customFormat="1" x14ac:dyDescent="0.2"/>
  </sheetData>
  <sheetProtection password="FD2B" sheet="1"/>
  <customSheetViews>
    <customSheetView guid="{051E7195-2793-416C-9F10-160B0FF658C2}" showPageBreaks="1" showGridLines="0" zeroValues="0" printArea="1">
      <rowBreaks count="2" manualBreakCount="2">
        <brk id="39" max="16383" man="1"/>
        <brk id="60" max="16383" man="1"/>
      </rowBreaks>
      <pageMargins left="0.5" right="0.5" top="0.5" bottom="0.3" header="0.5" footer="0.5"/>
      <printOptions horizontalCentered="1"/>
      <pageSetup scale="91" orientation="portrait" blackAndWhite="1" r:id="rId1"/>
      <headerFooter alignWithMargins="0"/>
      <extLst>
        <ext xmlns:xlsdti="http://schemas.microsoft.com/office/spreadsheetml/2023/showDataTypeIcons" uri="{a3c15fd4-4149-4032-8f15-062bd4999b60}">
          <xlsdti:showDataTypeIconsCustomSheetView visible="0"/>
        </ext>
      </extLst>
    </customSheetView>
  </customSheetViews>
  <mergeCells count="160">
    <mergeCell ref="A3:B3"/>
    <mergeCell ref="A4:B4"/>
    <mergeCell ref="HQ82:HR82"/>
    <mergeCell ref="HS82:HT82"/>
    <mergeCell ref="HU82:HV82"/>
    <mergeCell ref="HW82:HX82"/>
    <mergeCell ref="IU82:IV82"/>
    <mergeCell ref="IG82:IH82"/>
    <mergeCell ref="II82:IJ82"/>
    <mergeCell ref="IK82:IL82"/>
    <mergeCell ref="IM82:IN82"/>
    <mergeCell ref="IS82:IT82"/>
    <mergeCell ref="IO82:IP82"/>
    <mergeCell ref="IQ82:IR82"/>
    <mergeCell ref="HY82:HZ82"/>
    <mergeCell ref="IA82:IB82"/>
    <mergeCell ref="IC82:ID82"/>
    <mergeCell ref="IE82:IF82"/>
    <mergeCell ref="GW82:GX82"/>
    <mergeCell ref="GY82:GZ82"/>
    <mergeCell ref="HM82:HN82"/>
    <mergeCell ref="HO82:HP82"/>
    <mergeCell ref="HA82:HB82"/>
    <mergeCell ref="HC82:HD82"/>
    <mergeCell ref="HE82:HF82"/>
    <mergeCell ref="HG82:HH82"/>
    <mergeCell ref="HI82:HJ82"/>
    <mergeCell ref="HK82:HL82"/>
    <mergeCell ref="GE82:GF82"/>
    <mergeCell ref="GG82:GH82"/>
    <mergeCell ref="GI82:GJ82"/>
    <mergeCell ref="GK82:GL82"/>
    <mergeCell ref="GM82:GN82"/>
    <mergeCell ref="GO82:GP82"/>
    <mergeCell ref="GQ82:GR82"/>
    <mergeCell ref="GS82:GT82"/>
    <mergeCell ref="GU82:GV82"/>
    <mergeCell ref="FM82:FN82"/>
    <mergeCell ref="FO82:FP82"/>
    <mergeCell ref="FQ82:FR82"/>
    <mergeCell ref="FS82:FT82"/>
    <mergeCell ref="FU82:FV82"/>
    <mergeCell ref="FW82:FX82"/>
    <mergeCell ref="FY82:FZ82"/>
    <mergeCell ref="GA82:GB82"/>
    <mergeCell ref="GC82:GD82"/>
    <mergeCell ref="EU82:EV82"/>
    <mergeCell ref="EW82:EX82"/>
    <mergeCell ref="EY82:EZ82"/>
    <mergeCell ref="FA82:FB82"/>
    <mergeCell ref="FC82:FD82"/>
    <mergeCell ref="FE82:FF82"/>
    <mergeCell ref="FG82:FH82"/>
    <mergeCell ref="FI82:FJ82"/>
    <mergeCell ref="FK82:FL82"/>
    <mergeCell ref="EC82:ED82"/>
    <mergeCell ref="EE82:EF82"/>
    <mergeCell ref="EG82:EH82"/>
    <mergeCell ref="EI82:EJ82"/>
    <mergeCell ref="EK82:EL82"/>
    <mergeCell ref="EM82:EN82"/>
    <mergeCell ref="EO82:EP82"/>
    <mergeCell ref="EQ82:ER82"/>
    <mergeCell ref="ES82:ET82"/>
    <mergeCell ref="DK82:DL82"/>
    <mergeCell ref="DM82:DN82"/>
    <mergeCell ref="DO82:DP82"/>
    <mergeCell ref="DQ82:DR82"/>
    <mergeCell ref="DS82:DT82"/>
    <mergeCell ref="DU82:DV82"/>
    <mergeCell ref="DW82:DX82"/>
    <mergeCell ref="DY82:DZ82"/>
    <mergeCell ref="EA82:EB82"/>
    <mergeCell ref="CS82:CT82"/>
    <mergeCell ref="CU82:CV82"/>
    <mergeCell ref="CW82:CX82"/>
    <mergeCell ref="CY82:CZ82"/>
    <mergeCell ref="DA82:DB82"/>
    <mergeCell ref="DC82:DD82"/>
    <mergeCell ref="DE82:DF82"/>
    <mergeCell ref="DG82:DH82"/>
    <mergeCell ref="DI82:DJ82"/>
    <mergeCell ref="CA82:CB82"/>
    <mergeCell ref="CC82:CD82"/>
    <mergeCell ref="CE82:CF82"/>
    <mergeCell ref="CG82:CH82"/>
    <mergeCell ref="CI82:CJ82"/>
    <mergeCell ref="CK82:CL82"/>
    <mergeCell ref="CM82:CN82"/>
    <mergeCell ref="CO82:CP82"/>
    <mergeCell ref="CQ82:CR82"/>
    <mergeCell ref="BI82:BJ82"/>
    <mergeCell ref="BK82:BL82"/>
    <mergeCell ref="BM82:BN82"/>
    <mergeCell ref="BO82:BP82"/>
    <mergeCell ref="BQ82:BR82"/>
    <mergeCell ref="BS82:BT82"/>
    <mergeCell ref="BU82:BV82"/>
    <mergeCell ref="BW82:BX82"/>
    <mergeCell ref="BY82:BZ82"/>
    <mergeCell ref="AQ82:AR82"/>
    <mergeCell ref="AS82:AT82"/>
    <mergeCell ref="AU82:AV82"/>
    <mergeCell ref="AW82:AX82"/>
    <mergeCell ref="AY82:AZ82"/>
    <mergeCell ref="BA82:BB82"/>
    <mergeCell ref="BC82:BD82"/>
    <mergeCell ref="BE82:BF82"/>
    <mergeCell ref="BG82:BH82"/>
    <mergeCell ref="Y82:Z82"/>
    <mergeCell ref="AA82:AB82"/>
    <mergeCell ref="AC82:AD82"/>
    <mergeCell ref="AE82:AF82"/>
    <mergeCell ref="AG82:AH82"/>
    <mergeCell ref="AI82:AJ82"/>
    <mergeCell ref="AK82:AL82"/>
    <mergeCell ref="AM82:AN82"/>
    <mergeCell ref="AO82:AP82"/>
    <mergeCell ref="G82:H82"/>
    <mergeCell ref="I82:J82"/>
    <mergeCell ref="K82:L82"/>
    <mergeCell ref="M82:N82"/>
    <mergeCell ref="O82:P82"/>
    <mergeCell ref="Q82:R82"/>
    <mergeCell ref="S82:T82"/>
    <mergeCell ref="U82:V82"/>
    <mergeCell ref="W82:X82"/>
    <mergeCell ref="A41:B41"/>
    <mergeCell ref="A36:B36"/>
    <mergeCell ref="A82:B82"/>
    <mergeCell ref="C82:D82"/>
    <mergeCell ref="A64:B64"/>
    <mergeCell ref="A66:B66"/>
    <mergeCell ref="A60:B60"/>
    <mergeCell ref="A57:B57"/>
    <mergeCell ref="E82:F82"/>
    <mergeCell ref="A1:B1"/>
    <mergeCell ref="A2:B2"/>
    <mergeCell ref="A78:B78"/>
    <mergeCell ref="A80:B80"/>
    <mergeCell ref="A52:B52"/>
    <mergeCell ref="A68:B68"/>
    <mergeCell ref="A70:B70"/>
    <mergeCell ref="A72:B72"/>
    <mergeCell ref="A56:B56"/>
    <mergeCell ref="A62:B62"/>
    <mergeCell ref="A43:B43"/>
    <mergeCell ref="A45:B45"/>
    <mergeCell ref="A47:B47"/>
    <mergeCell ref="A49:B50"/>
    <mergeCell ref="A74:B74"/>
    <mergeCell ref="A76:B76"/>
    <mergeCell ref="A6:B6"/>
    <mergeCell ref="A8:B8"/>
    <mergeCell ref="A29:B29"/>
    <mergeCell ref="A31:B31"/>
    <mergeCell ref="A10:B10"/>
    <mergeCell ref="A33:B33"/>
    <mergeCell ref="A35:B35"/>
    <mergeCell ref="A39:B39"/>
  </mergeCells>
  <phoneticPr fontId="3" type="noConversion"/>
  <printOptions horizontalCentered="1"/>
  <pageMargins left="0.5" right="0.5" top="0.5" bottom="0.5" header="0.5" footer="0.5"/>
  <pageSetup orientation="portrait" r:id="rId2"/>
  <headerFooter alignWithMargins="0"/>
  <rowBreaks count="2" manualBreakCount="2">
    <brk id="38" max="16383" man="1"/>
    <brk id="5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9C89-9F59-4757-B416-B7BF676F4C29}">
  <dimension ref="A1"/>
  <sheetViews>
    <sheetView workbookViewId="0"/>
  </sheetViews>
  <sheetFormatPr defaultRowHeight="12.75" x14ac:dyDescent="0.2"/>
  <sheetData/>
  <customSheetViews>
    <customSheetView guid="{051E7195-2793-416C-9F10-160B0FF658C2}" showPageBreaks="1" state="hidden">
      <pageMargins left="0.7" right="0.7" top="0.75" bottom="0.75" header="0.3" footer="0.3"/>
      <extLst>
        <ext xmlns:xlsdti="http://schemas.microsoft.com/office/spreadsheetml/2023/showDataTypeIcons" uri="{a3c15fd4-4149-4032-8f15-062bd4999b60}">
          <xlsdti:showDataTypeIconsCustomSheetView visible="0"/>
        </ext>
      </extLst>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BF34C-67F9-477D-97EC-BA048FF81ED1}">
  <sheetPr codeName="Sheet2">
    <tabColor indexed="57"/>
    <pageSetUpPr fitToPage="1"/>
  </sheetPr>
  <dimension ref="A1:AJ898"/>
  <sheetViews>
    <sheetView showGridLines="0" showZeros="0" showOutlineSymbols="0" zoomScaleNormal="100" workbookViewId="0">
      <selection activeCell="Q2" sqref="Q2:AA2"/>
    </sheetView>
  </sheetViews>
  <sheetFormatPr defaultColWidth="8.85546875" defaultRowHeight="12.75" x14ac:dyDescent="0.2"/>
  <cols>
    <col min="1" max="9" width="3.7109375" customWidth="1"/>
    <col min="10" max="10" width="1.7109375" customWidth="1"/>
    <col min="11" max="11" width="3.28515625" customWidth="1"/>
    <col min="12" max="12" width="3.7109375" customWidth="1"/>
    <col min="13" max="14" width="1.7109375" customWidth="1"/>
    <col min="15" max="16" width="5.7109375" customWidth="1"/>
    <col min="17" max="17" width="4.7109375" customWidth="1"/>
    <col min="18" max="20" width="3.7109375" customWidth="1"/>
    <col min="21" max="21" width="2.7109375" customWidth="1"/>
    <col min="22" max="25" width="3.7109375" customWidth="1"/>
    <col min="26" max="26" width="1.7109375" customWidth="1"/>
    <col min="27" max="30" width="3.7109375" customWidth="1"/>
    <col min="31" max="31" width="1.7109375" customWidth="1"/>
    <col min="32" max="35" width="3.7109375" customWidth="1"/>
    <col min="36" max="69" width="5.7109375" style="137" customWidth="1"/>
    <col min="70" max="73" width="3.7109375" style="137" customWidth="1"/>
    <col min="74" max="16384" width="8.85546875" style="137"/>
  </cols>
  <sheetData>
    <row r="1" spans="1:35" customFormat="1" ht="23.25" x14ac:dyDescent="0.35">
      <c r="A1" s="200" t="s">
        <v>262</v>
      </c>
      <c r="B1" s="201"/>
      <c r="C1" s="201"/>
      <c r="D1" s="201"/>
      <c r="E1" s="201"/>
      <c r="F1" s="201"/>
      <c r="G1" s="201"/>
      <c r="H1" s="201"/>
      <c r="I1" s="201"/>
      <c r="J1" s="201"/>
      <c r="K1" s="201"/>
      <c r="L1" s="201"/>
      <c r="M1" s="201"/>
      <c r="N1" s="201"/>
      <c r="O1" s="201"/>
      <c r="P1" s="154"/>
      <c r="Q1" s="154"/>
      <c r="R1" s="154"/>
      <c r="S1" s="154"/>
      <c r="T1" s="154"/>
      <c r="U1" s="154"/>
      <c r="V1" s="154"/>
      <c r="W1" s="154"/>
      <c r="X1" s="154"/>
      <c r="Y1" s="154"/>
      <c r="Z1" s="154"/>
      <c r="AA1" s="154"/>
      <c r="AB1" s="154"/>
      <c r="AC1" s="154"/>
      <c r="AD1" s="154"/>
      <c r="AE1" s="154"/>
      <c r="AF1" s="154"/>
      <c r="AG1" s="154"/>
      <c r="AH1" s="154"/>
      <c r="AI1" s="154"/>
    </row>
    <row r="2" spans="1:35" customFormat="1" ht="16.5" thickBot="1" x14ac:dyDescent="0.3">
      <c r="A2" s="7" t="s">
        <v>230</v>
      </c>
      <c r="B2" s="7"/>
      <c r="C2" s="7"/>
      <c r="D2" s="7"/>
      <c r="E2" s="7"/>
      <c r="F2" s="7"/>
      <c r="G2" s="7"/>
      <c r="H2" s="7"/>
      <c r="I2" s="7"/>
      <c r="J2" s="7"/>
      <c r="K2" s="7"/>
      <c r="L2" s="7"/>
      <c r="M2" s="7"/>
      <c r="N2" s="7"/>
      <c r="O2" s="7"/>
      <c r="P2" s="7"/>
      <c r="Q2" s="247"/>
      <c r="R2" s="247"/>
      <c r="S2" s="247"/>
      <c r="T2" s="247"/>
      <c r="U2" s="247"/>
      <c r="V2" s="247"/>
      <c r="W2" s="247"/>
      <c r="X2" s="247"/>
      <c r="Y2" s="247"/>
      <c r="Z2" s="247"/>
      <c r="AA2" s="247"/>
      <c r="AB2" s="1"/>
      <c r="AC2" s="1"/>
      <c r="AD2" s="1"/>
      <c r="AE2" s="1"/>
      <c r="AF2" s="1"/>
      <c r="AG2" s="1"/>
      <c r="AH2" s="1"/>
      <c r="AI2" s="202"/>
    </row>
    <row r="3" spans="1:35" customFormat="1" ht="8.25" customHeight="1" x14ac:dyDescent="0.2">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row>
    <row r="4" spans="1:35" s="138" customFormat="1" ht="15" customHeight="1" thickBot="1" x14ac:dyDescent="0.3">
      <c r="A4" s="239" t="s">
        <v>47</v>
      </c>
      <c r="B4" s="239"/>
      <c r="C4" s="239"/>
      <c r="D4" s="239"/>
      <c r="E4" s="239"/>
      <c r="F4" s="239"/>
      <c r="G4" s="239"/>
      <c r="H4" s="239"/>
      <c r="I4" s="239"/>
      <c r="J4" s="239"/>
      <c r="K4" s="239" t="s">
        <v>3</v>
      </c>
      <c r="L4" s="239"/>
      <c r="M4" s="239"/>
      <c r="N4" s="239"/>
      <c r="O4" s="239"/>
      <c r="P4" s="239"/>
      <c r="Q4" s="239"/>
      <c r="R4" s="239"/>
      <c r="S4" s="239"/>
      <c r="T4" s="239"/>
      <c r="U4" s="227" t="s">
        <v>244</v>
      </c>
      <c r="V4" s="239"/>
      <c r="W4" s="239"/>
      <c r="X4" s="239"/>
      <c r="Y4" s="239"/>
      <c r="Z4" s="239"/>
      <c r="AA4" s="239"/>
      <c r="AB4" s="239"/>
      <c r="AC4" s="239"/>
      <c r="AD4" s="255" t="s">
        <v>37</v>
      </c>
      <c r="AE4" s="255"/>
      <c r="AF4" s="255"/>
      <c r="AG4" s="255"/>
      <c r="AH4" s="255"/>
      <c r="AI4" s="255"/>
    </row>
    <row r="5" spans="1:35" s="138" customFormat="1" ht="15" customHeight="1" x14ac:dyDescent="0.2">
      <c r="A5" s="6"/>
      <c r="B5" s="268"/>
      <c r="C5" s="269"/>
      <c r="D5" s="269"/>
      <c r="E5" s="269"/>
      <c r="F5" s="269"/>
      <c r="G5" s="269"/>
      <c r="H5" s="269"/>
      <c r="I5" s="269"/>
      <c r="J5" s="239"/>
      <c r="K5" s="2" t="s">
        <v>231</v>
      </c>
      <c r="L5" s="6"/>
      <c r="M5" s="6"/>
      <c r="N5" s="6"/>
      <c r="O5" s="156"/>
      <c r="P5" s="256"/>
      <c r="Q5" s="257"/>
      <c r="R5" s="257"/>
      <c r="S5" s="257"/>
      <c r="T5" s="239"/>
      <c r="U5" s="239"/>
      <c r="V5" s="244"/>
      <c r="W5" s="245"/>
      <c r="X5" s="245"/>
      <c r="Y5" s="245"/>
      <c r="Z5" s="245"/>
      <c r="AA5" s="245"/>
      <c r="AB5" s="245"/>
      <c r="AC5" s="239"/>
      <c r="AD5" s="254"/>
      <c r="AE5" s="254"/>
      <c r="AF5" s="254"/>
      <c r="AG5" s="254"/>
      <c r="AH5" s="254"/>
      <c r="AI5" s="254"/>
    </row>
    <row r="6" spans="1:35" s="138" customFormat="1" ht="15" customHeight="1" x14ac:dyDescent="0.2">
      <c r="A6" s="6"/>
      <c r="B6" s="264"/>
      <c r="C6" s="265"/>
      <c r="D6" s="265"/>
      <c r="E6" s="265"/>
      <c r="F6" s="265"/>
      <c r="G6" s="265"/>
      <c r="H6" s="265"/>
      <c r="I6" s="265"/>
      <c r="J6" s="239"/>
      <c r="K6" s="2" t="s">
        <v>241</v>
      </c>
      <c r="L6" s="6"/>
      <c r="M6" s="6"/>
      <c r="N6" s="6"/>
      <c r="O6" s="157"/>
      <c r="P6" s="258"/>
      <c r="Q6" s="259"/>
      <c r="R6" s="259"/>
      <c r="S6" s="259"/>
      <c r="T6" s="239"/>
      <c r="U6" s="239"/>
      <c r="V6" s="240"/>
      <c r="W6" s="241"/>
      <c r="X6" s="241"/>
      <c r="Y6" s="241"/>
      <c r="Z6" s="241"/>
      <c r="AA6" s="241"/>
      <c r="AB6" s="241"/>
      <c r="AC6" s="239"/>
      <c r="AD6" s="12" t="s">
        <v>21</v>
      </c>
      <c r="AE6" s="6"/>
      <c r="AF6" s="6"/>
      <c r="AG6" s="6"/>
      <c r="AH6" s="252"/>
      <c r="AI6" s="252"/>
    </row>
    <row r="7" spans="1:35" s="138" customFormat="1" ht="15" customHeight="1" x14ac:dyDescent="0.2">
      <c r="A7" s="6"/>
      <c r="B7" s="240"/>
      <c r="C7" s="241"/>
      <c r="D7" s="241"/>
      <c r="E7" s="260"/>
      <c r="F7" s="197"/>
      <c r="G7" s="261"/>
      <c r="H7" s="243"/>
      <c r="I7" s="243"/>
      <c r="J7" s="239"/>
      <c r="K7" s="239" t="s">
        <v>110</v>
      </c>
      <c r="L7" s="239"/>
      <c r="M7" s="239"/>
      <c r="N7" s="239"/>
      <c r="O7" s="239"/>
      <c r="P7" s="239"/>
      <c r="Q7" s="239"/>
      <c r="R7" s="239"/>
      <c r="S7" s="239"/>
      <c r="T7" s="239"/>
      <c r="U7" s="239"/>
      <c r="V7" s="240"/>
      <c r="W7" s="241"/>
      <c r="X7" s="241"/>
      <c r="Y7" s="241"/>
      <c r="Z7" s="241"/>
      <c r="AA7" s="241"/>
      <c r="AB7" s="241"/>
      <c r="AC7" s="239"/>
      <c r="AD7" s="6" t="s">
        <v>23</v>
      </c>
      <c r="AE7" s="6"/>
      <c r="AF7" s="20">
        <v>1</v>
      </c>
      <c r="AG7" s="21" t="s">
        <v>46</v>
      </c>
      <c r="AH7" s="253">
        <f>SUMLastPage+SVSLastPage+SVSLastPage+COSLastPage+COSLastPage+MATLastPage+SUBLastpage+EDGELastPage</f>
        <v>1</v>
      </c>
      <c r="AI7" s="253"/>
    </row>
    <row r="8" spans="1:35" s="138" customFormat="1" ht="15" customHeight="1" x14ac:dyDescent="0.2">
      <c r="B8" s="2" t="s">
        <v>238</v>
      </c>
      <c r="C8" s="6"/>
      <c r="D8" s="270"/>
      <c r="E8" s="271"/>
      <c r="F8" s="271"/>
      <c r="G8" s="271"/>
      <c r="H8" s="271"/>
      <c r="I8" s="271"/>
      <c r="J8" s="239"/>
      <c r="K8" s="6"/>
      <c r="L8" s="262"/>
      <c r="M8" s="263"/>
      <c r="N8" s="263"/>
      <c r="O8" s="263"/>
      <c r="P8" s="263"/>
      <c r="Q8" s="263"/>
      <c r="R8" s="263"/>
      <c r="S8" s="263"/>
      <c r="T8" s="239"/>
      <c r="U8" s="227" t="s">
        <v>242</v>
      </c>
      <c r="V8" s="239"/>
      <c r="W8" s="239"/>
      <c r="X8" s="239"/>
      <c r="Y8" s="239"/>
      <c r="Z8" s="239"/>
      <c r="AA8" s="239"/>
      <c r="AB8" s="239"/>
      <c r="AC8" s="239"/>
      <c r="AD8" s="239"/>
      <c r="AE8" s="239"/>
      <c r="AF8" s="239"/>
      <c r="AG8" s="239"/>
      <c r="AH8" s="239"/>
      <c r="AI8" s="239"/>
    </row>
    <row r="9" spans="1:35" s="138" customFormat="1" ht="15" customHeight="1" x14ac:dyDescent="0.2">
      <c r="B9" s="2" t="s">
        <v>239</v>
      </c>
      <c r="C9" s="6"/>
      <c r="D9" s="270"/>
      <c r="E9" s="271"/>
      <c r="F9" s="271"/>
      <c r="G9" s="271"/>
      <c r="H9" s="271"/>
      <c r="I9" s="271"/>
      <c r="J9" s="239"/>
      <c r="K9" s="6"/>
      <c r="L9" s="240"/>
      <c r="M9" s="241"/>
      <c r="N9" s="241"/>
      <c r="O9" s="241"/>
      <c r="P9" s="241"/>
      <c r="Q9" s="241"/>
      <c r="R9" s="241"/>
      <c r="S9" s="241"/>
      <c r="T9" s="239"/>
      <c r="U9" s="239"/>
      <c r="V9" s="244"/>
      <c r="W9" s="245"/>
      <c r="X9" s="245"/>
      <c r="Y9" s="245"/>
      <c r="Z9" s="245"/>
      <c r="AA9" s="245"/>
      <c r="AB9" s="245"/>
      <c r="AC9" s="239"/>
      <c r="AD9" s="239" t="s">
        <v>4</v>
      </c>
      <c r="AE9" s="239"/>
      <c r="AF9" s="239"/>
      <c r="AG9" s="239"/>
      <c r="AH9" s="239"/>
      <c r="AI9" s="239"/>
    </row>
    <row r="10" spans="1:35" s="138" customFormat="1" ht="15" customHeight="1" x14ac:dyDescent="0.2">
      <c r="B10" s="2" t="s">
        <v>157</v>
      </c>
      <c r="C10" s="6"/>
      <c r="D10" s="270"/>
      <c r="E10" s="271"/>
      <c r="F10" s="271"/>
      <c r="G10" s="271"/>
      <c r="H10" s="271"/>
      <c r="I10" s="271"/>
      <c r="J10" s="239"/>
      <c r="K10" s="6"/>
      <c r="L10" s="242"/>
      <c r="M10" s="243"/>
      <c r="N10" s="243"/>
      <c r="O10" s="243"/>
      <c r="P10" s="243"/>
      <c r="Q10" s="243"/>
      <c r="R10" s="243"/>
      <c r="S10" s="243"/>
      <c r="T10" s="239"/>
      <c r="U10" s="239"/>
      <c r="V10" s="241"/>
      <c r="W10" s="241"/>
      <c r="X10" s="241"/>
      <c r="Y10" s="241"/>
      <c r="Z10" s="241"/>
      <c r="AA10" s="241"/>
      <c r="AB10" s="241"/>
      <c r="AC10" s="239"/>
      <c r="AD10" s="6" t="s">
        <v>5</v>
      </c>
      <c r="AE10" s="6"/>
      <c r="AF10" s="273"/>
      <c r="AG10" s="273"/>
      <c r="AH10" s="273"/>
      <c r="AI10" s="273"/>
    </row>
    <row r="11" spans="1:35" s="138" customFormat="1" ht="15" customHeight="1" x14ac:dyDescent="0.2">
      <c r="B11" s="2" t="s">
        <v>240</v>
      </c>
      <c r="C11" s="6"/>
      <c r="D11" s="266"/>
      <c r="E11" s="267"/>
      <c r="F11" s="267"/>
      <c r="G11" s="267"/>
      <c r="H11" s="267"/>
      <c r="I11" s="267"/>
      <c r="J11" s="239"/>
      <c r="K11" s="6" t="s">
        <v>48</v>
      </c>
      <c r="L11" s="6"/>
      <c r="M11" s="6"/>
      <c r="N11" s="6"/>
      <c r="O11" s="6"/>
      <c r="P11" s="264"/>
      <c r="Q11" s="265"/>
      <c r="R11" s="265"/>
      <c r="S11" s="265"/>
      <c r="T11" s="239"/>
      <c r="U11" s="239"/>
      <c r="V11" s="241"/>
      <c r="W11" s="241"/>
      <c r="X11" s="241"/>
      <c r="Y11" s="241"/>
      <c r="Z11" s="241"/>
      <c r="AA11" s="241"/>
      <c r="AB11" s="241"/>
      <c r="AC11" s="239"/>
      <c r="AD11" s="227" t="s">
        <v>6</v>
      </c>
      <c r="AE11" s="227"/>
      <c r="AF11" s="275"/>
      <c r="AG11" s="275"/>
      <c r="AH11" s="275"/>
      <c r="AI11" s="275"/>
    </row>
    <row r="12" spans="1:35" s="139" customFormat="1" ht="10.5" customHeight="1" thickBot="1" x14ac:dyDescent="0.25">
      <c r="A12" s="276"/>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row>
    <row r="13" spans="1:35" ht="6.75" customHeight="1" x14ac:dyDescent="0.2">
      <c r="A13" s="249"/>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row>
    <row r="14" spans="1:35" s="139" customFormat="1" ht="12.75" customHeight="1" x14ac:dyDescent="0.2">
      <c r="A14" s="231" t="s">
        <v>7</v>
      </c>
      <c r="B14" s="231"/>
      <c r="C14" s="231"/>
      <c r="D14" s="231"/>
      <c r="E14" s="231"/>
      <c r="F14" s="231"/>
      <c r="G14" s="231"/>
      <c r="H14" s="231"/>
      <c r="I14" s="231"/>
      <c r="J14" s="231"/>
      <c r="K14" s="231"/>
      <c r="L14" s="231"/>
      <c r="M14" s="2"/>
      <c r="N14" s="2"/>
      <c r="O14" s="231" t="s">
        <v>36</v>
      </c>
      <c r="P14" s="231"/>
      <c r="Q14" s="231"/>
      <c r="R14" s="231"/>
      <c r="S14" s="231"/>
      <c r="T14" s="231"/>
      <c r="U14" s="231"/>
      <c r="V14" s="248" t="s">
        <v>72</v>
      </c>
      <c r="W14" s="248"/>
      <c r="X14" s="248"/>
      <c r="Y14" s="248"/>
      <c r="Z14" s="84"/>
      <c r="AA14" s="248" t="s">
        <v>74</v>
      </c>
      <c r="AB14" s="248"/>
      <c r="AC14" s="248"/>
      <c r="AD14" s="248"/>
      <c r="AE14" s="84"/>
      <c r="AF14" s="248" t="s">
        <v>73</v>
      </c>
      <c r="AG14" s="248"/>
      <c r="AH14" s="248"/>
      <c r="AI14" s="248"/>
    </row>
    <row r="15" spans="1:35" s="139" customFormat="1" ht="12" customHeight="1" x14ac:dyDescent="0.2">
      <c r="A15" s="246" t="s">
        <v>69</v>
      </c>
      <c r="B15" s="246"/>
      <c r="C15" s="246"/>
      <c r="D15" s="246"/>
      <c r="E15" s="246"/>
      <c r="F15" s="246"/>
      <c r="G15" s="246"/>
      <c r="H15" s="246"/>
      <c r="I15" s="246"/>
      <c r="J15" s="246"/>
      <c r="K15" s="246"/>
      <c r="L15" s="246"/>
      <c r="M15"/>
      <c r="N15" s="2"/>
      <c r="O15" s="227" t="s">
        <v>11</v>
      </c>
      <c r="P15" s="227"/>
      <c r="Q15" s="227"/>
      <c r="R15" s="227"/>
      <c r="S15" s="227"/>
      <c r="T15" s="227"/>
      <c r="U15" s="227"/>
      <c r="V15" s="272"/>
      <c r="W15" s="272"/>
      <c r="X15" s="272"/>
      <c r="Y15" s="272"/>
      <c r="Z15" s="84"/>
      <c r="AA15" s="272"/>
      <c r="AB15" s="272"/>
      <c r="AC15" s="272"/>
      <c r="AD15" s="272"/>
      <c r="AE15" s="84"/>
      <c r="AF15" s="227"/>
      <c r="AG15" s="227"/>
      <c r="AH15" s="227"/>
      <c r="AI15" s="227"/>
    </row>
    <row r="16" spans="1:35" s="139" customFormat="1" ht="12.75" customHeight="1" x14ac:dyDescent="0.2">
      <c r="A16" s="246"/>
      <c r="B16" s="246"/>
      <c r="C16" s="246"/>
      <c r="D16" s="246"/>
      <c r="E16" s="246"/>
      <c r="F16" s="246"/>
      <c r="G16" s="246"/>
      <c r="H16" s="246"/>
      <c r="I16" s="246"/>
      <c r="J16" s="246"/>
      <c r="K16" s="246"/>
      <c r="L16" s="246"/>
      <c r="M16"/>
      <c r="N16" s="2"/>
      <c r="O16" s="2"/>
      <c r="P16" s="227" t="s">
        <v>15</v>
      </c>
      <c r="Q16" s="227"/>
      <c r="R16" s="227"/>
      <c r="S16" s="227"/>
      <c r="T16" s="227"/>
      <c r="U16" s="227"/>
      <c r="V16" s="225">
        <f>'B - Schedule of Values Summary'!W138</f>
        <v>0</v>
      </c>
      <c r="W16" s="225"/>
      <c r="X16" s="225"/>
      <c r="Y16" s="225"/>
      <c r="Z16" s="84"/>
      <c r="AA16" s="225">
        <f>'B - Schedule of Values Summary'!Y138</f>
        <v>0</v>
      </c>
      <c r="AB16" s="225"/>
      <c r="AC16" s="225"/>
      <c r="AD16" s="225"/>
      <c r="AE16" s="84"/>
      <c r="AF16" s="225">
        <f>V16+AA16</f>
        <v>0</v>
      </c>
      <c r="AG16" s="225"/>
      <c r="AH16" s="225"/>
      <c r="AI16" s="225"/>
    </row>
    <row r="17" spans="1:35" s="139" customFormat="1" ht="12.75" customHeight="1" x14ac:dyDescent="0.2">
      <c r="A17" s="246"/>
      <c r="B17" s="246"/>
      <c r="C17" s="246"/>
      <c r="D17" s="246"/>
      <c r="E17" s="246"/>
      <c r="F17" s="246"/>
      <c r="G17" s="246"/>
      <c r="H17" s="246"/>
      <c r="I17" s="246"/>
      <c r="J17" s="246"/>
      <c r="K17" s="246"/>
      <c r="L17" s="246"/>
      <c r="M17"/>
      <c r="N17" s="2"/>
      <c r="O17" s="2"/>
      <c r="P17" s="227" t="s">
        <v>16</v>
      </c>
      <c r="Q17" s="227"/>
      <c r="R17" s="227"/>
      <c r="S17" s="227"/>
      <c r="T17" s="227"/>
      <c r="U17" s="227"/>
      <c r="V17" s="237">
        <f>'D - Change Order Summary'!X104</f>
        <v>0</v>
      </c>
      <c r="W17" s="237"/>
      <c r="X17" s="237"/>
      <c r="Y17" s="237"/>
      <c r="Z17" s="84"/>
      <c r="AA17" s="237">
        <f>'D - Change Order Summary'!Z104</f>
        <v>0</v>
      </c>
      <c r="AB17" s="237"/>
      <c r="AC17" s="237"/>
      <c r="AD17" s="237"/>
      <c r="AE17" s="84"/>
      <c r="AF17" s="237">
        <f>V17+AA17</f>
        <v>0</v>
      </c>
      <c r="AG17" s="237"/>
      <c r="AH17" s="237"/>
      <c r="AI17" s="237"/>
    </row>
    <row r="18" spans="1:35" s="139" customFormat="1" ht="12" customHeight="1" x14ac:dyDescent="0.2">
      <c r="A18" s="246"/>
      <c r="B18" s="246"/>
      <c r="C18" s="246"/>
      <c r="D18" s="246"/>
      <c r="E18" s="246"/>
      <c r="F18" s="246"/>
      <c r="G18" s="246"/>
      <c r="H18" s="246"/>
      <c r="I18" s="246"/>
      <c r="J18" s="246"/>
      <c r="K18" s="246"/>
      <c r="L18" s="246"/>
      <c r="M18"/>
      <c r="N18" s="2"/>
      <c r="O18" s="227"/>
      <c r="P18" s="227"/>
      <c r="Q18" s="227"/>
      <c r="R18" s="227"/>
      <c r="S18" s="227"/>
      <c r="T18" s="227"/>
      <c r="U18" s="227"/>
      <c r="V18" s="234"/>
      <c r="W18" s="234"/>
      <c r="X18" s="234"/>
      <c r="Y18" s="234"/>
      <c r="Z18" s="84"/>
      <c r="AA18" s="234"/>
      <c r="AB18" s="234"/>
      <c r="AC18" s="234"/>
      <c r="AD18" s="234"/>
      <c r="AE18" s="84"/>
      <c r="AF18" s="224"/>
      <c r="AG18" s="224"/>
      <c r="AH18" s="224"/>
      <c r="AI18" s="224"/>
    </row>
    <row r="19" spans="1:35" s="139" customFormat="1" ht="12.75" customHeight="1" x14ac:dyDescent="0.2">
      <c r="A19" s="246"/>
      <c r="B19" s="246"/>
      <c r="C19" s="246"/>
      <c r="D19" s="246"/>
      <c r="E19" s="246"/>
      <c r="F19" s="246"/>
      <c r="G19" s="246"/>
      <c r="H19" s="246"/>
      <c r="I19" s="246"/>
      <c r="J19" s="246"/>
      <c r="K19" s="246"/>
      <c r="L19" s="246"/>
      <c r="M19"/>
      <c r="N19" s="2"/>
      <c r="O19" s="2"/>
      <c r="P19" s="227" t="s">
        <v>12</v>
      </c>
      <c r="Q19" s="227"/>
      <c r="R19" s="227"/>
      <c r="S19" s="227"/>
      <c r="T19" s="227"/>
      <c r="U19" s="227"/>
      <c r="V19" s="224"/>
      <c r="W19" s="224"/>
      <c r="X19" s="224"/>
      <c r="Y19" s="224"/>
      <c r="Z19" s="84"/>
      <c r="AA19" s="225">
        <f>ROUND('F - Materials Stored'!X78,2)</f>
        <v>0</v>
      </c>
      <c r="AB19" s="225"/>
      <c r="AC19" s="225"/>
      <c r="AD19" s="225"/>
      <c r="AE19" s="84"/>
      <c r="AF19" s="225">
        <f>AA19</f>
        <v>0</v>
      </c>
      <c r="AG19" s="225"/>
      <c r="AH19" s="225"/>
      <c r="AI19" s="225"/>
    </row>
    <row r="20" spans="1:35" s="139" customFormat="1" x14ac:dyDescent="0.2">
      <c r="A20" s="246"/>
      <c r="B20" s="246"/>
      <c r="C20" s="246"/>
      <c r="D20" s="246"/>
      <c r="E20" s="246"/>
      <c r="F20" s="246"/>
      <c r="G20" s="246"/>
      <c r="H20" s="246"/>
      <c r="I20" s="246"/>
      <c r="J20" s="246"/>
      <c r="K20" s="246"/>
      <c r="L20" s="246"/>
      <c r="M20"/>
      <c r="N20" s="2"/>
      <c r="O20" s="227"/>
      <c r="P20" s="227"/>
      <c r="Q20" s="227"/>
      <c r="R20" s="227"/>
      <c r="S20" s="227"/>
      <c r="T20" s="227"/>
      <c r="U20" s="227"/>
      <c r="V20" s="235"/>
      <c r="W20" s="235"/>
      <c r="X20" s="235"/>
      <c r="Y20" s="235"/>
      <c r="Z20" s="84"/>
      <c r="AA20" s="274"/>
      <c r="AB20" s="274"/>
      <c r="AC20" s="274"/>
      <c r="AD20" s="274"/>
      <c r="AE20" s="84"/>
      <c r="AF20" s="234"/>
      <c r="AG20" s="234"/>
      <c r="AH20" s="234"/>
      <c r="AI20" s="234"/>
    </row>
    <row r="21" spans="1:35" s="139" customFormat="1" ht="12.75" customHeight="1" x14ac:dyDescent="0.2">
      <c r="A21" s="246"/>
      <c r="B21" s="246"/>
      <c r="C21" s="246"/>
      <c r="D21" s="246"/>
      <c r="E21" s="246"/>
      <c r="F21" s="246"/>
      <c r="G21" s="246"/>
      <c r="H21" s="246"/>
      <c r="I21" s="246"/>
      <c r="J21" s="246"/>
      <c r="K21" s="246"/>
      <c r="L21" s="246"/>
      <c r="M21"/>
      <c r="N21" s="2"/>
      <c r="O21" s="2"/>
      <c r="P21" s="227" t="s">
        <v>62</v>
      </c>
      <c r="Q21" s="227"/>
      <c r="R21" s="227"/>
      <c r="S21" s="227"/>
      <c r="T21" s="227"/>
      <c r="U21" s="227"/>
      <c r="V21" s="225">
        <f>ROUND(SUM(V16:Y20),2)</f>
        <v>0</v>
      </c>
      <c r="W21" s="225"/>
      <c r="X21" s="225"/>
      <c r="Y21" s="225"/>
      <c r="Z21" s="84"/>
      <c r="AA21" s="225">
        <f>ROUND(SUM(AA16:AD19),2)</f>
        <v>0</v>
      </c>
      <c r="AB21" s="225"/>
      <c r="AC21" s="225"/>
      <c r="AD21" s="225"/>
      <c r="AE21" s="84"/>
      <c r="AF21" s="225">
        <f>ROUND(SUM(AF16:AI19),2)</f>
        <v>0</v>
      </c>
      <c r="AG21" s="225"/>
      <c r="AH21" s="225"/>
      <c r="AI21" s="225"/>
    </row>
    <row r="22" spans="1:35" s="139" customFormat="1" ht="11.25" customHeight="1" x14ac:dyDescent="0.2">
      <c r="A22" s="246"/>
      <c r="B22" s="246"/>
      <c r="C22" s="246"/>
      <c r="D22" s="246"/>
      <c r="E22" s="246"/>
      <c r="F22" s="246"/>
      <c r="G22" s="246"/>
      <c r="H22" s="246"/>
      <c r="I22" s="246"/>
      <c r="J22" s="246"/>
      <c r="K22" s="246"/>
      <c r="L22" s="246"/>
      <c r="M22"/>
      <c r="N22" s="251">
        <f>IF($AF$16+$AF$17=0,0,($AF$21)/('B - Schedule of Values Summary'!$N$138+'D - Change Order Summary'!$L$104))</f>
        <v>0</v>
      </c>
      <c r="O22" s="251"/>
      <c r="P22" s="236" t="s">
        <v>116</v>
      </c>
      <c r="Q22" s="236"/>
      <c r="R22" s="236"/>
      <c r="S22" s="236"/>
      <c r="T22" s="236"/>
      <c r="U22" s="2"/>
      <c r="V22" s="234"/>
      <c r="W22" s="234"/>
      <c r="X22" s="234"/>
      <c r="Y22" s="234"/>
      <c r="Z22" s="84"/>
      <c r="AA22" s="234"/>
      <c r="AB22" s="234"/>
      <c r="AC22" s="234"/>
      <c r="AD22" s="234"/>
      <c r="AE22" s="84"/>
      <c r="AF22" s="234"/>
      <c r="AG22" s="234"/>
      <c r="AH22" s="234"/>
      <c r="AI22" s="234"/>
    </row>
    <row r="23" spans="1:35" s="139" customFormat="1" ht="15" customHeight="1" x14ac:dyDescent="0.2">
      <c r="A23" s="246"/>
      <c r="B23" s="246"/>
      <c r="C23" s="246"/>
      <c r="D23" s="246"/>
      <c r="E23" s="246"/>
      <c r="F23" s="246"/>
      <c r="G23" s="246"/>
      <c r="H23" s="246"/>
      <c r="I23" s="246"/>
      <c r="J23" s="246"/>
      <c r="K23" s="246"/>
      <c r="L23" s="246"/>
      <c r="M23"/>
      <c r="N23" s="2"/>
      <c r="O23" s="227"/>
      <c r="P23" s="227"/>
      <c r="Q23" s="227"/>
      <c r="R23" s="227"/>
      <c r="S23" s="227"/>
      <c r="T23" s="227"/>
      <c r="U23" s="227"/>
      <c r="V23" s="224"/>
      <c r="W23" s="224"/>
      <c r="X23" s="224"/>
      <c r="Y23" s="224"/>
      <c r="Z23" s="84"/>
      <c r="AA23" s="224"/>
      <c r="AB23" s="224"/>
      <c r="AC23" s="224"/>
      <c r="AD23" s="224"/>
      <c r="AE23" s="84"/>
      <c r="AF23" s="224"/>
      <c r="AG23" s="224"/>
      <c r="AH23" s="224"/>
      <c r="AI23" s="224"/>
    </row>
    <row r="24" spans="1:35" s="139" customFormat="1" ht="13.5" customHeight="1" x14ac:dyDescent="0.2">
      <c r="A24" s="227"/>
      <c r="B24" s="227"/>
      <c r="C24" s="227"/>
      <c r="D24" s="227"/>
      <c r="E24" s="227"/>
      <c r="F24" s="227"/>
      <c r="G24" s="227"/>
      <c r="H24" s="227"/>
      <c r="I24" s="227"/>
      <c r="J24" s="227"/>
      <c r="K24" s="227"/>
      <c r="L24" s="227"/>
      <c r="M24"/>
      <c r="N24" s="2"/>
      <c r="O24" s="227" t="s">
        <v>13</v>
      </c>
      <c r="P24" s="227"/>
      <c r="Q24" s="227"/>
      <c r="R24" s="227"/>
      <c r="S24" s="227"/>
      <c r="T24" s="227"/>
      <c r="U24" s="227"/>
      <c r="V24" s="224"/>
      <c r="W24" s="224"/>
      <c r="X24" s="224"/>
      <c r="Y24" s="224"/>
      <c r="Z24" s="84"/>
      <c r="AA24" s="224"/>
      <c r="AB24" s="224"/>
      <c r="AC24" s="224"/>
      <c r="AD24" s="224"/>
      <c r="AE24" s="84"/>
      <c r="AF24" s="224"/>
      <c r="AG24" s="224"/>
      <c r="AH24" s="224"/>
      <c r="AI24" s="224"/>
    </row>
    <row r="25" spans="1:35" s="139" customFormat="1" ht="12.75" customHeight="1" x14ac:dyDescent="0.2">
      <c r="A25" s="228" t="s">
        <v>8</v>
      </c>
      <c r="B25" s="228"/>
      <c r="C25" s="228"/>
      <c r="D25" s="228"/>
      <c r="E25" s="228"/>
      <c r="F25" s="228"/>
      <c r="G25" s="228"/>
      <c r="H25" s="228"/>
      <c r="I25" s="226" t="s">
        <v>9</v>
      </c>
      <c r="J25" s="226"/>
      <c r="K25" s="226"/>
      <c r="L25" s="226"/>
      <c r="M25"/>
      <c r="N25" s="2"/>
      <c r="O25" s="2"/>
      <c r="P25" s="227" t="s">
        <v>17</v>
      </c>
      <c r="Q25" s="227"/>
      <c r="R25" s="227"/>
      <c r="S25" s="227"/>
      <c r="T25" s="227"/>
      <c r="U25" s="227"/>
      <c r="V25" s="238"/>
      <c r="W25" s="238"/>
      <c r="X25" s="238"/>
      <c r="Y25" s="238"/>
      <c r="Z25" s="84"/>
      <c r="AA25" s="238"/>
      <c r="AB25" s="238"/>
      <c r="AC25" s="238"/>
      <c r="AD25" s="238"/>
      <c r="AE25" s="84"/>
      <c r="AF25" s="225">
        <f>V25+AA25</f>
        <v>0</v>
      </c>
      <c r="AG25" s="225"/>
      <c r="AH25" s="225"/>
      <c r="AI25" s="225"/>
    </row>
    <row r="26" spans="1:35" s="139" customFormat="1" ht="12.75" customHeight="1" thickBot="1" x14ac:dyDescent="0.25">
      <c r="M26"/>
      <c r="N26" s="2"/>
      <c r="O26" s="2"/>
      <c r="P26" s="227" t="s">
        <v>18</v>
      </c>
      <c r="Q26" s="227"/>
      <c r="R26" s="227"/>
      <c r="S26" s="227"/>
      <c r="T26" s="227"/>
      <c r="U26" s="227"/>
      <c r="V26" s="280">
        <f>ROUND(0.04*(V16+V17),2)</f>
        <v>0</v>
      </c>
      <c r="W26" s="280"/>
      <c r="X26" s="280"/>
      <c r="Y26" s="280"/>
      <c r="Z26" s="84"/>
      <c r="AA26" s="225"/>
      <c r="AB26" s="225"/>
      <c r="AC26" s="225"/>
      <c r="AD26" s="225"/>
      <c r="AE26" s="84"/>
      <c r="AF26" s="237">
        <f>V26+AA26</f>
        <v>0</v>
      </c>
      <c r="AG26" s="237"/>
      <c r="AH26" s="237"/>
      <c r="AI26" s="237"/>
    </row>
    <row r="27" spans="1:35" s="139" customFormat="1" ht="12.75" customHeight="1" x14ac:dyDescent="0.2">
      <c r="A27" s="229"/>
      <c r="B27" s="229"/>
      <c r="C27" s="229"/>
      <c r="D27" s="229"/>
      <c r="E27" s="229"/>
      <c r="F27" s="229"/>
      <c r="G27" s="229"/>
      <c r="H27" s="229"/>
      <c r="I27" s="229"/>
      <c r="J27" s="229"/>
      <c r="K27" s="229"/>
      <c r="L27" s="229"/>
      <c r="M27"/>
      <c r="N27" s="2"/>
      <c r="O27" s="2"/>
      <c r="P27" s="227" t="s">
        <v>19</v>
      </c>
      <c r="Q27" s="227"/>
      <c r="R27" s="227"/>
      <c r="S27" s="227"/>
      <c r="T27" s="227"/>
      <c r="U27" s="227"/>
      <c r="V27" s="238"/>
      <c r="W27" s="238"/>
      <c r="X27" s="238"/>
      <c r="Y27" s="238"/>
      <c r="Z27" s="84"/>
      <c r="AA27" s="238"/>
      <c r="AB27" s="238"/>
      <c r="AC27" s="238"/>
      <c r="AD27" s="238"/>
      <c r="AE27" s="84"/>
      <c r="AF27" s="237">
        <f>V27+AA27</f>
        <v>0</v>
      </c>
      <c r="AG27" s="237"/>
      <c r="AH27" s="237"/>
      <c r="AI27" s="237"/>
    </row>
    <row r="28" spans="1:35" s="139" customFormat="1" ht="12" customHeight="1" x14ac:dyDescent="0.2">
      <c r="A28" s="231" t="s">
        <v>10</v>
      </c>
      <c r="B28" s="231"/>
      <c r="C28" s="231"/>
      <c r="D28" s="231"/>
      <c r="E28" s="231"/>
      <c r="F28" s="231"/>
      <c r="G28" s="231"/>
      <c r="H28" s="231"/>
      <c r="I28" s="231"/>
      <c r="J28" s="231"/>
      <c r="K28" s="231"/>
      <c r="L28" s="231"/>
      <c r="M28"/>
      <c r="N28" s="2"/>
      <c r="O28" s="2"/>
      <c r="P28" s="227" t="s">
        <v>20</v>
      </c>
      <c r="Q28" s="227"/>
      <c r="R28" s="227"/>
      <c r="S28" s="227"/>
      <c r="T28" s="227"/>
      <c r="U28" s="227"/>
      <c r="V28" s="238"/>
      <c r="W28" s="238"/>
      <c r="X28" s="238"/>
      <c r="Y28" s="238"/>
      <c r="Z28" s="84"/>
      <c r="AA28" s="238"/>
      <c r="AB28" s="238"/>
      <c r="AC28" s="238"/>
      <c r="AD28" s="238"/>
      <c r="AE28" s="84"/>
      <c r="AF28" s="237">
        <f>V28+AA28</f>
        <v>0</v>
      </c>
      <c r="AG28" s="237"/>
      <c r="AH28" s="237"/>
      <c r="AI28" s="237"/>
    </row>
    <row r="29" spans="1:35" s="139" customFormat="1" ht="11.25" customHeight="1" x14ac:dyDescent="0.2">
      <c r="A29" s="232" t="s">
        <v>65</v>
      </c>
      <c r="B29" s="232"/>
      <c r="C29" s="232"/>
      <c r="D29" s="232"/>
      <c r="E29" s="232"/>
      <c r="F29" s="232"/>
      <c r="G29" s="232"/>
      <c r="H29" s="232"/>
      <c r="I29" s="232"/>
      <c r="J29" s="232"/>
      <c r="K29" s="232"/>
      <c r="L29" s="183"/>
      <c r="M29"/>
      <c r="N29" s="2"/>
      <c r="O29" s="227"/>
      <c r="P29" s="227"/>
      <c r="Q29" s="227"/>
      <c r="R29" s="227"/>
      <c r="S29" s="227"/>
      <c r="T29" s="227"/>
      <c r="U29" s="227"/>
      <c r="V29" s="234"/>
      <c r="W29" s="234"/>
      <c r="X29" s="234"/>
      <c r="Y29" s="234"/>
      <c r="Z29" s="84"/>
      <c r="AA29" s="234"/>
      <c r="AB29" s="234"/>
      <c r="AC29" s="234"/>
      <c r="AD29" s="234"/>
      <c r="AE29" s="84"/>
      <c r="AF29" s="234"/>
      <c r="AG29" s="234"/>
      <c r="AH29" s="234"/>
      <c r="AI29" s="234"/>
    </row>
    <row r="30" spans="1:35" s="139" customFormat="1" ht="17.25" customHeight="1" x14ac:dyDescent="0.2">
      <c r="A30" s="232"/>
      <c r="B30" s="232"/>
      <c r="C30" s="232"/>
      <c r="D30" s="232"/>
      <c r="E30" s="232"/>
      <c r="F30" s="232"/>
      <c r="G30" s="232"/>
      <c r="H30" s="232"/>
      <c r="I30" s="232"/>
      <c r="J30" s="232"/>
      <c r="K30" s="232"/>
      <c r="L30" s="183"/>
      <c r="M30"/>
      <c r="N30" s="2"/>
      <c r="O30" s="2"/>
      <c r="P30" s="227" t="s">
        <v>63</v>
      </c>
      <c r="Q30" s="227"/>
      <c r="R30" s="227"/>
      <c r="S30" s="227"/>
      <c r="T30" s="227"/>
      <c r="U30" s="227"/>
      <c r="V30" s="225">
        <f>ROUND(SUM(V25:V29),2)</f>
        <v>0</v>
      </c>
      <c r="W30" s="225"/>
      <c r="X30" s="225"/>
      <c r="Y30" s="225"/>
      <c r="Z30" s="84"/>
      <c r="AA30" s="225">
        <f>ROUND(SUM(AA25:AD29),2)</f>
        <v>0</v>
      </c>
      <c r="AB30" s="225"/>
      <c r="AC30" s="225"/>
      <c r="AD30" s="225"/>
      <c r="AE30" s="84"/>
      <c r="AF30" s="225">
        <f>ROUND(SUM(AF25:AI29),2)</f>
        <v>0</v>
      </c>
      <c r="AG30" s="225"/>
      <c r="AH30" s="225"/>
      <c r="AI30" s="225"/>
    </row>
    <row r="31" spans="1:35" s="139" customFormat="1" ht="18" customHeight="1" x14ac:dyDescent="0.2">
      <c r="A31" s="232"/>
      <c r="B31" s="232"/>
      <c r="C31" s="232"/>
      <c r="D31" s="232"/>
      <c r="E31" s="232"/>
      <c r="F31" s="232"/>
      <c r="G31" s="232"/>
      <c r="H31" s="232"/>
      <c r="I31" s="232"/>
      <c r="J31" s="232"/>
      <c r="K31" s="232"/>
      <c r="L31" s="183"/>
      <c r="M31"/>
      <c r="N31" s="2"/>
      <c r="O31" s="227"/>
      <c r="P31" s="227"/>
      <c r="Q31" s="227"/>
      <c r="R31" s="227"/>
      <c r="S31" s="227"/>
      <c r="T31" s="227"/>
      <c r="U31" s="227"/>
      <c r="V31" s="234"/>
      <c r="W31" s="234"/>
      <c r="X31" s="234"/>
      <c r="Y31" s="234"/>
      <c r="Z31" s="84"/>
      <c r="AA31" s="234"/>
      <c r="AB31" s="234"/>
      <c r="AC31" s="234"/>
      <c r="AD31" s="234"/>
      <c r="AE31" s="84"/>
      <c r="AF31" s="234"/>
      <c r="AG31" s="234"/>
      <c r="AH31" s="234"/>
      <c r="AI31" s="234"/>
    </row>
    <row r="32" spans="1:35" s="139" customFormat="1" ht="11.25" customHeight="1" x14ac:dyDescent="0.2">
      <c r="A32" s="223"/>
      <c r="B32" s="223"/>
      <c r="C32" s="223"/>
      <c r="D32" s="223"/>
      <c r="E32" s="223"/>
      <c r="F32" s="223"/>
      <c r="G32" s="223"/>
      <c r="H32" s="223"/>
      <c r="I32" s="230"/>
      <c r="J32" s="230"/>
      <c r="K32" s="230"/>
      <c r="L32" s="230"/>
      <c r="M32"/>
      <c r="N32" s="2"/>
      <c r="O32" s="227" t="s">
        <v>41</v>
      </c>
      <c r="P32" s="227"/>
      <c r="Q32" s="227"/>
      <c r="R32" s="227"/>
      <c r="S32" s="227"/>
      <c r="T32" s="227"/>
      <c r="U32" s="227"/>
      <c r="V32" s="250"/>
      <c r="W32" s="250"/>
      <c r="X32" s="250"/>
      <c r="Y32" s="250"/>
      <c r="Z32" s="84"/>
      <c r="AA32" s="250"/>
      <c r="AB32" s="250"/>
      <c r="AC32" s="250"/>
      <c r="AD32" s="250"/>
      <c r="AE32" s="84"/>
      <c r="AF32" s="225">
        <f>V32+AA32</f>
        <v>0</v>
      </c>
      <c r="AG32" s="225"/>
      <c r="AH32" s="225"/>
      <c r="AI32" s="225"/>
    </row>
    <row r="33" spans="1:35" s="139" customFormat="1" ht="12.75" customHeight="1" x14ac:dyDescent="0.2">
      <c r="A33" s="228" t="s">
        <v>245</v>
      </c>
      <c r="B33" s="228"/>
      <c r="C33" s="228"/>
      <c r="D33" s="228"/>
      <c r="E33" s="228"/>
      <c r="F33" s="228"/>
      <c r="G33" s="228"/>
      <c r="H33" s="228"/>
      <c r="I33" s="226" t="s">
        <v>9</v>
      </c>
      <c r="J33" s="226"/>
      <c r="K33" s="226"/>
      <c r="L33" s="226"/>
      <c r="M33"/>
      <c r="N33" s="2"/>
      <c r="O33" s="2"/>
      <c r="P33" s="2"/>
      <c r="Q33" s="2"/>
      <c r="R33" s="2"/>
      <c r="S33" s="2"/>
      <c r="T33" s="2"/>
      <c r="U33" s="2"/>
      <c r="V33" s="2"/>
      <c r="W33" s="2"/>
      <c r="X33" s="2"/>
      <c r="Y33" s="2"/>
      <c r="Z33" s="2"/>
      <c r="AA33" s="2"/>
      <c r="AB33" s="2"/>
      <c r="AC33" s="2"/>
      <c r="AD33" s="2"/>
      <c r="AE33" s="2"/>
      <c r="AF33" s="2"/>
      <c r="AG33" s="2"/>
      <c r="AH33" s="2"/>
      <c r="AI33" s="2"/>
    </row>
    <row r="34" spans="1:35" s="139" customFormat="1" ht="15" customHeight="1" x14ac:dyDescent="0.2">
      <c r="A34" s="223"/>
      <c r="B34" s="223"/>
      <c r="C34" s="223"/>
      <c r="D34" s="223"/>
      <c r="E34" s="223"/>
      <c r="F34" s="223"/>
      <c r="G34" s="223"/>
      <c r="H34" s="223"/>
      <c r="I34" s="230"/>
      <c r="J34" s="230"/>
      <c r="K34" s="230"/>
      <c r="L34" s="230"/>
      <c r="M34"/>
      <c r="N34" s="2"/>
      <c r="O34" s="84" t="s">
        <v>14</v>
      </c>
      <c r="P34" s="84"/>
      <c r="Q34" s="84"/>
      <c r="R34" s="84"/>
      <c r="S34" s="84"/>
      <c r="T34" s="84"/>
      <c r="U34" s="84"/>
      <c r="V34" s="224"/>
      <c r="W34" s="224"/>
      <c r="X34" s="224"/>
      <c r="Y34" s="224"/>
      <c r="Z34" s="84"/>
      <c r="AA34" s="224"/>
      <c r="AB34" s="224"/>
      <c r="AC34" s="224"/>
      <c r="AD34" s="224"/>
      <c r="AE34" s="84"/>
      <c r="AF34" s="224"/>
      <c r="AG34" s="224"/>
      <c r="AH34" s="224"/>
      <c r="AI34" s="224"/>
    </row>
    <row r="35" spans="1:35" s="139" customFormat="1" ht="12.75" customHeight="1" thickBot="1" x14ac:dyDescent="0.25">
      <c r="A35" s="228" t="s">
        <v>246</v>
      </c>
      <c r="B35" s="228"/>
      <c r="C35" s="228"/>
      <c r="D35" s="228"/>
      <c r="E35" s="228"/>
      <c r="F35" s="228"/>
      <c r="G35" s="228"/>
      <c r="H35" s="228"/>
      <c r="I35" s="226" t="s">
        <v>9</v>
      </c>
      <c r="J35" s="226"/>
      <c r="K35" s="226"/>
      <c r="L35" s="226"/>
      <c r="M35"/>
      <c r="N35" s="2"/>
      <c r="O35" s="231" t="s">
        <v>49</v>
      </c>
      <c r="P35" s="231"/>
      <c r="Q35" s="231"/>
      <c r="R35" s="231"/>
      <c r="S35" s="231"/>
      <c r="T35" s="231"/>
      <c r="U35" s="231"/>
      <c r="V35" s="279">
        <f>ROUND((V21-V30-V32),2)</f>
        <v>0</v>
      </c>
      <c r="W35" s="279"/>
      <c r="X35" s="279"/>
      <c r="Y35" s="279"/>
      <c r="Z35" s="84"/>
      <c r="AA35" s="279">
        <f>ROUND((AA21-AA30-AA32),2)</f>
        <v>0</v>
      </c>
      <c r="AB35" s="279"/>
      <c r="AC35" s="279"/>
      <c r="AD35" s="279"/>
      <c r="AE35" s="84"/>
      <c r="AF35" s="279">
        <f>ROUND((V35+AA35),2)</f>
        <v>0</v>
      </c>
      <c r="AG35" s="279"/>
      <c r="AH35" s="279"/>
      <c r="AI35" s="279"/>
    </row>
    <row r="36" spans="1:35" s="139" customFormat="1" ht="6" customHeight="1" thickTop="1" thickBot="1" x14ac:dyDescent="0.25">
      <c r="A36" s="8"/>
      <c r="B36" s="8"/>
      <c r="C36" s="8"/>
      <c r="D36" s="8"/>
      <c r="E36" s="8"/>
      <c r="F36" s="8"/>
      <c r="G36" s="8"/>
      <c r="H36" s="8"/>
      <c r="I36" s="8"/>
      <c r="J36" s="8"/>
      <c r="K36" s="8"/>
      <c r="L36" s="8"/>
      <c r="M36"/>
      <c r="N36" s="2"/>
      <c r="O36" s="91"/>
      <c r="P36" s="91"/>
      <c r="Q36" s="91"/>
      <c r="R36" s="91"/>
      <c r="S36" s="91"/>
      <c r="T36" s="91"/>
      <c r="U36" s="91"/>
      <c r="V36" s="93"/>
      <c r="W36" s="93"/>
      <c r="X36" s="93"/>
      <c r="Y36" s="93"/>
      <c r="Z36" s="91"/>
      <c r="AA36" s="93"/>
      <c r="AB36" s="93"/>
      <c r="AC36" s="93"/>
      <c r="AD36" s="93"/>
      <c r="AE36" s="91"/>
      <c r="AF36" s="8"/>
      <c r="AG36" s="8"/>
      <c r="AH36" s="8"/>
      <c r="AI36" s="8"/>
    </row>
    <row r="37" spans="1:35" ht="3.75" customHeight="1" x14ac:dyDescent="0.2">
      <c r="A37" s="227"/>
      <c r="B37" s="227"/>
      <c r="C37" s="227"/>
      <c r="D37" s="227"/>
      <c r="E37" s="227"/>
      <c r="F37" s="227"/>
      <c r="G37" s="227"/>
      <c r="H37" s="227"/>
      <c r="I37" s="227"/>
      <c r="J37" s="227"/>
      <c r="K37" s="227"/>
      <c r="L37" s="227"/>
      <c r="N37" s="2"/>
      <c r="Z37" s="84"/>
      <c r="AE37" s="84"/>
    </row>
    <row r="38" spans="1:35" x14ac:dyDescent="0.2">
      <c r="A38" s="231" t="s">
        <v>243</v>
      </c>
      <c r="B38" s="231"/>
      <c r="C38" s="231"/>
      <c r="D38" s="231"/>
      <c r="E38" s="231"/>
      <c r="F38" s="231"/>
      <c r="G38" s="231"/>
      <c r="H38" s="231"/>
      <c r="I38" s="231"/>
      <c r="J38" s="231"/>
      <c r="K38" s="231"/>
      <c r="L38" s="231"/>
      <c r="O38" s="84" t="s">
        <v>132</v>
      </c>
      <c r="Z38" s="84"/>
      <c r="AE38" s="84"/>
    </row>
    <row r="39" spans="1:35" ht="24" customHeight="1" x14ac:dyDescent="0.2">
      <c r="A39" s="223"/>
      <c r="B39" s="223"/>
      <c r="C39" s="223"/>
      <c r="D39" s="223"/>
      <c r="E39" s="223"/>
      <c r="F39" s="223"/>
      <c r="G39" s="223"/>
      <c r="H39" s="223"/>
      <c r="I39" s="230"/>
      <c r="J39" s="230"/>
      <c r="K39" s="230"/>
      <c r="L39" s="230"/>
      <c r="N39" s="2"/>
      <c r="O39" s="233"/>
      <c r="P39" s="233"/>
      <c r="Q39" s="233"/>
      <c r="R39" s="233"/>
      <c r="S39" s="233"/>
      <c r="T39" s="233"/>
      <c r="U39" s="278"/>
      <c r="V39" s="233"/>
      <c r="W39" s="233"/>
      <c r="Y39" s="233"/>
      <c r="Z39" s="233"/>
      <c r="AA39" s="233"/>
      <c r="AB39" s="233"/>
      <c r="AC39" s="233"/>
      <c r="AD39" s="233"/>
      <c r="AE39" s="233"/>
      <c r="AF39" s="233"/>
      <c r="AG39" s="233"/>
      <c r="AH39" s="233"/>
      <c r="AI39" s="233"/>
    </row>
    <row r="40" spans="1:35" ht="14.25" customHeight="1" thickBot="1" x14ac:dyDescent="0.25">
      <c r="A40" s="281" t="s">
        <v>8</v>
      </c>
      <c r="B40" s="281"/>
      <c r="C40" s="281"/>
      <c r="D40" s="281"/>
      <c r="E40" s="281"/>
      <c r="F40" s="281"/>
      <c r="G40" s="281"/>
      <c r="H40" s="281"/>
      <c r="I40" s="282" t="s">
        <v>9</v>
      </c>
      <c r="J40" s="282"/>
      <c r="K40" s="282"/>
      <c r="L40" s="282"/>
      <c r="M40" s="1"/>
      <c r="N40" s="1"/>
      <c r="O40" s="92" t="s">
        <v>8</v>
      </c>
      <c r="P40" s="92"/>
      <c r="Q40" s="92"/>
      <c r="R40" s="92"/>
      <c r="S40" s="92"/>
      <c r="T40" s="1"/>
      <c r="U40" s="282" t="s">
        <v>9</v>
      </c>
      <c r="V40" s="282"/>
      <c r="W40" s="282"/>
      <c r="X40" s="1"/>
      <c r="Y40" s="92" t="s">
        <v>8</v>
      </c>
      <c r="Z40" s="92"/>
      <c r="AA40" s="92"/>
      <c r="AB40" s="92"/>
      <c r="AC40" s="92"/>
      <c r="AD40" s="92"/>
      <c r="AE40" s="1"/>
      <c r="AF40" s="92"/>
      <c r="AG40" s="282" t="s">
        <v>9</v>
      </c>
      <c r="AH40" s="282"/>
      <c r="AI40" s="282"/>
    </row>
    <row r="41" spans="1:35" x14ac:dyDescent="0.2">
      <c r="A41" s="189" t="s">
        <v>235</v>
      </c>
      <c r="B41" s="94"/>
      <c r="C41" s="94"/>
      <c r="D41" s="94"/>
      <c r="E41" s="94"/>
      <c r="F41" s="94"/>
      <c r="G41" s="94"/>
      <c r="H41" s="94"/>
      <c r="I41" s="94"/>
      <c r="J41" s="94"/>
      <c r="K41" s="94"/>
      <c r="L41" s="94"/>
      <c r="M41" s="94"/>
      <c r="N41" s="94"/>
      <c r="O41" s="94"/>
      <c r="P41" s="94"/>
      <c r="Q41" s="277" t="s">
        <v>260</v>
      </c>
      <c r="R41" s="277"/>
      <c r="S41" s="94"/>
      <c r="T41" s="94"/>
      <c r="U41" s="94"/>
      <c r="V41" s="94"/>
      <c r="W41" s="94"/>
      <c r="X41" s="95"/>
      <c r="Y41" s="94"/>
      <c r="Z41" s="94"/>
      <c r="AA41" s="94"/>
      <c r="AB41" s="94"/>
      <c r="AC41" s="94"/>
      <c r="AD41" s="94"/>
      <c r="AE41" s="94"/>
      <c r="AF41" s="94"/>
      <c r="AG41" s="94"/>
      <c r="AH41" s="94"/>
      <c r="AI41" s="187" t="str">
        <f>"Section A - Summary, Page 1 of " &amp; SUMLastPage</f>
        <v>Section A - Summary, Page 1 of 1</v>
      </c>
    </row>
    <row r="42" spans="1:35" x14ac:dyDescent="0.2">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row>
    <row r="43" spans="1:35"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73"/>
      <c r="AG43" s="137"/>
      <c r="AH43" s="173"/>
      <c r="AI43" s="137"/>
    </row>
    <row r="44" spans="1:35" x14ac:dyDescent="0.2">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row>
    <row r="45" spans="1:35"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x14ac:dyDescent="0.2">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row>
    <row r="47" spans="1:35" x14ac:dyDescent="0.2">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row>
    <row r="48" spans="1:35"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137" customFormat="1" x14ac:dyDescent="0.2"/>
    <row r="50" s="137" customFormat="1" x14ac:dyDescent="0.2"/>
    <row r="51" s="137" customFormat="1" x14ac:dyDescent="0.2"/>
    <row r="52" s="137" customFormat="1" x14ac:dyDescent="0.2"/>
    <row r="53" s="137" customFormat="1" x14ac:dyDescent="0.2"/>
    <row r="54" s="137" customFormat="1" x14ac:dyDescent="0.2"/>
    <row r="55" s="137" customFormat="1" x14ac:dyDescent="0.2"/>
    <row r="56" s="137" customFormat="1" x14ac:dyDescent="0.2"/>
    <row r="57" s="137" customFormat="1" x14ac:dyDescent="0.2"/>
    <row r="58" s="137" customFormat="1" x14ac:dyDescent="0.2"/>
    <row r="59" s="137" customFormat="1" x14ac:dyDescent="0.2"/>
    <row r="60" s="137" customFormat="1" x14ac:dyDescent="0.2"/>
    <row r="61" s="137" customFormat="1" x14ac:dyDescent="0.2"/>
    <row r="62" s="137" customFormat="1" x14ac:dyDescent="0.2"/>
    <row r="63" s="137" customFormat="1" x14ac:dyDescent="0.2"/>
    <row r="64" s="137" customFormat="1" x14ac:dyDescent="0.2"/>
    <row r="65" spans="1:36" x14ac:dyDescent="0.2">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row>
    <row r="66" spans="1:36" x14ac:dyDescent="0.2">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row>
    <row r="67" spans="1:36" x14ac:dyDescent="0.2">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row>
    <row r="68" spans="1:36" x14ac:dyDescent="0.2">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row>
    <row r="69" spans="1:36" x14ac:dyDescent="0.2">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row>
    <row r="70" spans="1:36" x14ac:dyDescent="0.2">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row>
    <row r="71" spans="1:36" x14ac:dyDescent="0.2">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row>
    <row r="72" spans="1:36" x14ac:dyDescent="0.2">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row>
    <row r="73" spans="1:36" x14ac:dyDescent="0.2">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row>
    <row r="74" spans="1:36" x14ac:dyDescent="0.2">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row>
    <row r="75" spans="1:36" x14ac:dyDescent="0.2">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row>
    <row r="76" spans="1:36" x14ac:dyDescent="0.2">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row>
    <row r="77" spans="1:36" x14ac:dyDescent="0.2">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row>
    <row r="78" spans="1:36" x14ac:dyDescent="0.2">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row>
    <row r="79" spans="1:36" x14ac:dyDescent="0.2">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8"/>
    </row>
    <row r="80" spans="1:36" x14ac:dyDescent="0.2">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8"/>
    </row>
    <row r="81" spans="1:36" x14ac:dyDescent="0.2">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8"/>
    </row>
    <row r="82" spans="1:36" x14ac:dyDescent="0.2">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8"/>
    </row>
    <row r="83" spans="1:36" x14ac:dyDescent="0.2">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8"/>
    </row>
    <row r="84" spans="1:36" x14ac:dyDescent="0.2">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8"/>
    </row>
    <row r="85" spans="1:36" x14ac:dyDescent="0.2">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8"/>
    </row>
    <row r="86" spans="1:36" x14ac:dyDescent="0.2">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8"/>
    </row>
    <row r="87" spans="1:36" x14ac:dyDescent="0.2">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9"/>
    </row>
    <row r="88" spans="1:36" x14ac:dyDescent="0.2">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row>
    <row r="89" spans="1:36" x14ac:dyDescent="0.2">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9"/>
    </row>
    <row r="90" spans="1:36" x14ac:dyDescent="0.2">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9"/>
    </row>
    <row r="91" spans="1:36" x14ac:dyDescent="0.2">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9"/>
    </row>
    <row r="92" spans="1:36" x14ac:dyDescent="0.2">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9"/>
    </row>
    <row r="93" spans="1:36" x14ac:dyDescent="0.2">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9"/>
    </row>
    <row r="94" spans="1:36" x14ac:dyDescent="0.2">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9"/>
    </row>
    <row r="95" spans="1:36" x14ac:dyDescent="0.2">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9"/>
    </row>
    <row r="96" spans="1:36" x14ac:dyDescent="0.2">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9"/>
    </row>
    <row r="97" spans="1:36" x14ac:dyDescent="0.2">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9"/>
    </row>
    <row r="98" spans="1:36" x14ac:dyDescent="0.2">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9"/>
    </row>
    <row r="99" spans="1:36" x14ac:dyDescent="0.2">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9"/>
    </row>
    <row r="100" spans="1:36" x14ac:dyDescent="0.2">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9"/>
    </row>
    <row r="101" spans="1:36" x14ac:dyDescent="0.2">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row>
    <row r="102" spans="1:36" x14ac:dyDescent="0.2">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row>
    <row r="103" spans="1:36" x14ac:dyDescent="0.2">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row>
    <row r="104" spans="1:36" x14ac:dyDescent="0.2">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row>
    <row r="105" spans="1:36" x14ac:dyDescent="0.2">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row>
    <row r="106" spans="1:36" x14ac:dyDescent="0.2">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row>
    <row r="107" spans="1:36"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36" x14ac:dyDescent="0.2">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row>
    <row r="109" spans="1:36" x14ac:dyDescent="0.2">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row>
    <row r="110" spans="1:36"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row>
    <row r="111" spans="1:36" x14ac:dyDescent="0.2">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row>
    <row r="112" spans="1:36" x14ac:dyDescent="0.2">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row>
    <row r="113" s="137" customFormat="1" x14ac:dyDescent="0.2"/>
    <row r="114" s="137" customFormat="1" x14ac:dyDescent="0.2"/>
    <row r="115" s="137" customFormat="1" x14ac:dyDescent="0.2"/>
    <row r="116" s="137" customFormat="1" x14ac:dyDescent="0.2"/>
    <row r="117" s="137" customFormat="1" x14ac:dyDescent="0.2"/>
    <row r="118" s="137" customFormat="1" x14ac:dyDescent="0.2"/>
    <row r="119" s="137" customFormat="1" x14ac:dyDescent="0.2"/>
    <row r="120" s="137" customFormat="1" x14ac:dyDescent="0.2"/>
    <row r="121" s="137" customFormat="1" x14ac:dyDescent="0.2"/>
    <row r="122" s="137" customFormat="1" x14ac:dyDescent="0.2"/>
    <row r="123" s="137" customFormat="1" x14ac:dyDescent="0.2"/>
    <row r="124" s="137" customFormat="1" x14ac:dyDescent="0.2"/>
    <row r="125" s="137" customFormat="1" x14ac:dyDescent="0.2"/>
    <row r="126" s="137" customFormat="1" x14ac:dyDescent="0.2"/>
    <row r="127" s="137" customFormat="1" x14ac:dyDescent="0.2"/>
    <row r="128" s="137" customFormat="1" x14ac:dyDescent="0.2"/>
    <row r="129" s="137" customFormat="1" x14ac:dyDescent="0.2"/>
    <row r="130" s="137" customFormat="1" x14ac:dyDescent="0.2"/>
    <row r="131" s="137" customFormat="1" x14ac:dyDescent="0.2"/>
    <row r="132" s="137" customFormat="1" x14ac:dyDescent="0.2"/>
    <row r="133" s="137" customFormat="1" x14ac:dyDescent="0.2"/>
    <row r="134" s="137" customFormat="1" x14ac:dyDescent="0.2"/>
    <row r="135" s="137" customFormat="1" x14ac:dyDescent="0.2"/>
    <row r="136" s="137" customFormat="1" x14ac:dyDescent="0.2"/>
    <row r="137" s="137" customFormat="1" x14ac:dyDescent="0.2"/>
    <row r="138" s="137" customFormat="1" x14ac:dyDescent="0.2"/>
    <row r="139" s="137" customFormat="1" x14ac:dyDescent="0.2"/>
    <row r="140" s="137" customFormat="1" x14ac:dyDescent="0.2"/>
    <row r="141" s="137" customFormat="1" x14ac:dyDescent="0.2"/>
    <row r="142" s="137" customFormat="1" x14ac:dyDescent="0.2"/>
    <row r="143" s="137" customFormat="1" x14ac:dyDescent="0.2"/>
    <row r="144"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row r="641" s="137" customFormat="1" x14ac:dyDescent="0.2"/>
    <row r="642" s="137" customFormat="1" x14ac:dyDescent="0.2"/>
    <row r="643" s="137" customFormat="1" x14ac:dyDescent="0.2"/>
    <row r="644" s="137" customFormat="1" x14ac:dyDescent="0.2"/>
    <row r="645" s="137" customFormat="1" x14ac:dyDescent="0.2"/>
    <row r="646" s="137" customFormat="1" x14ac:dyDescent="0.2"/>
    <row r="647" s="137" customFormat="1" x14ac:dyDescent="0.2"/>
    <row r="648" s="137" customFormat="1" x14ac:dyDescent="0.2"/>
    <row r="649" s="137" customFormat="1" x14ac:dyDescent="0.2"/>
    <row r="650" s="137" customFormat="1" x14ac:dyDescent="0.2"/>
    <row r="651" s="137" customFormat="1" x14ac:dyDescent="0.2"/>
    <row r="652" s="137" customFormat="1" x14ac:dyDescent="0.2"/>
    <row r="653" s="137" customFormat="1" x14ac:dyDescent="0.2"/>
    <row r="654" s="137" customFormat="1" x14ac:dyDescent="0.2"/>
    <row r="655" s="137" customFormat="1" x14ac:dyDescent="0.2"/>
    <row r="656" s="137" customFormat="1" x14ac:dyDescent="0.2"/>
    <row r="657" s="137" customFormat="1" x14ac:dyDescent="0.2"/>
    <row r="658" s="137" customFormat="1" x14ac:dyDescent="0.2"/>
    <row r="659" s="137" customFormat="1" x14ac:dyDescent="0.2"/>
    <row r="660" s="137" customFormat="1" x14ac:dyDescent="0.2"/>
    <row r="661" s="137" customFormat="1" x14ac:dyDescent="0.2"/>
    <row r="662" s="137" customFormat="1" x14ac:dyDescent="0.2"/>
    <row r="663" s="137" customFormat="1" x14ac:dyDescent="0.2"/>
    <row r="664" s="137" customFormat="1" x14ac:dyDescent="0.2"/>
    <row r="665" s="137" customFormat="1" x14ac:dyDescent="0.2"/>
    <row r="666" s="137" customFormat="1" x14ac:dyDescent="0.2"/>
    <row r="667" s="137" customFormat="1" x14ac:dyDescent="0.2"/>
    <row r="668" s="137" customFormat="1" x14ac:dyDescent="0.2"/>
    <row r="669" s="137" customFormat="1" x14ac:dyDescent="0.2"/>
    <row r="670" s="137" customFormat="1" x14ac:dyDescent="0.2"/>
    <row r="671" s="137" customFormat="1" x14ac:dyDescent="0.2"/>
    <row r="672" s="137" customFormat="1" x14ac:dyDescent="0.2"/>
    <row r="673" s="137" customFormat="1" x14ac:dyDescent="0.2"/>
    <row r="674" s="137" customFormat="1" x14ac:dyDescent="0.2"/>
    <row r="675" s="137" customFormat="1" x14ac:dyDescent="0.2"/>
    <row r="676" s="137" customFormat="1" x14ac:dyDescent="0.2"/>
    <row r="677" s="137" customFormat="1" x14ac:dyDescent="0.2"/>
    <row r="678" s="137" customFormat="1" x14ac:dyDescent="0.2"/>
    <row r="679" s="137" customFormat="1" x14ac:dyDescent="0.2"/>
    <row r="680" s="137" customFormat="1" x14ac:dyDescent="0.2"/>
    <row r="681" s="137" customFormat="1" x14ac:dyDescent="0.2"/>
    <row r="682" s="137" customFormat="1" x14ac:dyDescent="0.2"/>
    <row r="683" s="137" customFormat="1" x14ac:dyDescent="0.2"/>
    <row r="684" s="137" customFormat="1" x14ac:dyDescent="0.2"/>
    <row r="685" s="137" customFormat="1" x14ac:dyDescent="0.2"/>
    <row r="686" s="137" customFormat="1" x14ac:dyDescent="0.2"/>
    <row r="687" s="137" customFormat="1" x14ac:dyDescent="0.2"/>
    <row r="688" s="137" customFormat="1" x14ac:dyDescent="0.2"/>
    <row r="689" s="137" customFormat="1" x14ac:dyDescent="0.2"/>
    <row r="690" s="137" customFormat="1" x14ac:dyDescent="0.2"/>
    <row r="691" s="137" customFormat="1" x14ac:dyDescent="0.2"/>
    <row r="692" s="137" customFormat="1" x14ac:dyDescent="0.2"/>
    <row r="693" s="137" customFormat="1" x14ac:dyDescent="0.2"/>
    <row r="694" s="137" customFormat="1" x14ac:dyDescent="0.2"/>
    <row r="695" s="137" customFormat="1" x14ac:dyDescent="0.2"/>
    <row r="696" s="137" customFormat="1" x14ac:dyDescent="0.2"/>
    <row r="697" s="137" customFormat="1" x14ac:dyDescent="0.2"/>
    <row r="698" s="137" customFormat="1" x14ac:dyDescent="0.2"/>
    <row r="699" s="137" customFormat="1" x14ac:dyDescent="0.2"/>
    <row r="700" s="137" customFormat="1" x14ac:dyDescent="0.2"/>
    <row r="701" s="137" customFormat="1" x14ac:dyDescent="0.2"/>
    <row r="702" s="137" customFormat="1" x14ac:dyDescent="0.2"/>
    <row r="703" s="137" customFormat="1" x14ac:dyDescent="0.2"/>
    <row r="704" s="137" customFormat="1" x14ac:dyDescent="0.2"/>
    <row r="705" s="137" customFormat="1" x14ac:dyDescent="0.2"/>
    <row r="706" s="137" customFormat="1" x14ac:dyDescent="0.2"/>
    <row r="707" s="137" customFormat="1" x14ac:dyDescent="0.2"/>
    <row r="708" s="137" customFormat="1" x14ac:dyDescent="0.2"/>
    <row r="709" s="137" customFormat="1" x14ac:dyDescent="0.2"/>
    <row r="710" s="137" customFormat="1" x14ac:dyDescent="0.2"/>
    <row r="711" s="137" customFormat="1" x14ac:dyDescent="0.2"/>
    <row r="712" s="137" customFormat="1" x14ac:dyDescent="0.2"/>
    <row r="713" s="137" customFormat="1" x14ac:dyDescent="0.2"/>
    <row r="714" s="137" customFormat="1" x14ac:dyDescent="0.2"/>
    <row r="715" s="137" customFormat="1" x14ac:dyDescent="0.2"/>
    <row r="716" s="137" customFormat="1" x14ac:dyDescent="0.2"/>
    <row r="717" s="137" customFormat="1" x14ac:dyDescent="0.2"/>
    <row r="718" s="137" customFormat="1" x14ac:dyDescent="0.2"/>
    <row r="719" s="137" customFormat="1" x14ac:dyDescent="0.2"/>
    <row r="720" s="137" customFormat="1" x14ac:dyDescent="0.2"/>
    <row r="721" s="137" customFormat="1" x14ac:dyDescent="0.2"/>
    <row r="722" s="137" customFormat="1" x14ac:dyDescent="0.2"/>
    <row r="723" s="137" customFormat="1" x14ac:dyDescent="0.2"/>
    <row r="724" s="137" customFormat="1" x14ac:dyDescent="0.2"/>
    <row r="725" s="137" customFormat="1" x14ac:dyDescent="0.2"/>
    <row r="726" s="137" customFormat="1" x14ac:dyDescent="0.2"/>
    <row r="727" s="137" customFormat="1" x14ac:dyDescent="0.2"/>
    <row r="728" s="137" customFormat="1" x14ac:dyDescent="0.2"/>
    <row r="729" s="137" customFormat="1" x14ac:dyDescent="0.2"/>
    <row r="730" s="137" customFormat="1" x14ac:dyDescent="0.2"/>
    <row r="731" s="137" customFormat="1" x14ac:dyDescent="0.2"/>
    <row r="732" s="137" customFormat="1" x14ac:dyDescent="0.2"/>
    <row r="733" s="137" customFormat="1" x14ac:dyDescent="0.2"/>
    <row r="734" s="137" customFormat="1" x14ac:dyDescent="0.2"/>
    <row r="735" s="137" customFormat="1" x14ac:dyDescent="0.2"/>
    <row r="736" s="137" customFormat="1" x14ac:dyDescent="0.2"/>
    <row r="737" s="137" customFormat="1" x14ac:dyDescent="0.2"/>
    <row r="738" s="137" customFormat="1" x14ac:dyDescent="0.2"/>
    <row r="739" s="137" customFormat="1" x14ac:dyDescent="0.2"/>
    <row r="740" s="137" customFormat="1" x14ac:dyDescent="0.2"/>
    <row r="741" s="137" customFormat="1" x14ac:dyDescent="0.2"/>
    <row r="742" s="137" customFormat="1" x14ac:dyDescent="0.2"/>
    <row r="743" s="137" customFormat="1" x14ac:dyDescent="0.2"/>
    <row r="744" s="137" customFormat="1" x14ac:dyDescent="0.2"/>
    <row r="745" s="137" customFormat="1" x14ac:dyDescent="0.2"/>
    <row r="746" s="137" customFormat="1" x14ac:dyDescent="0.2"/>
    <row r="747" s="137" customFormat="1" x14ac:dyDescent="0.2"/>
    <row r="748" s="137" customFormat="1" x14ac:dyDescent="0.2"/>
    <row r="749" s="137" customFormat="1" x14ac:dyDescent="0.2"/>
    <row r="750" s="137" customFormat="1" x14ac:dyDescent="0.2"/>
    <row r="751" s="137" customFormat="1" x14ac:dyDescent="0.2"/>
    <row r="752" s="137" customFormat="1" x14ac:dyDescent="0.2"/>
    <row r="753" s="137" customFormat="1" x14ac:dyDescent="0.2"/>
    <row r="754" s="137" customFormat="1" x14ac:dyDescent="0.2"/>
    <row r="755" s="137" customFormat="1" x14ac:dyDescent="0.2"/>
    <row r="756" s="137" customFormat="1" x14ac:dyDescent="0.2"/>
    <row r="757" s="137" customFormat="1" x14ac:dyDescent="0.2"/>
    <row r="758" s="137" customFormat="1" x14ac:dyDescent="0.2"/>
    <row r="759" s="137" customFormat="1" x14ac:dyDescent="0.2"/>
    <row r="760" s="137" customFormat="1" x14ac:dyDescent="0.2"/>
    <row r="761" s="137" customFormat="1" x14ac:dyDescent="0.2"/>
    <row r="762" s="137" customFormat="1" x14ac:dyDescent="0.2"/>
    <row r="763" s="137" customFormat="1" x14ac:dyDescent="0.2"/>
    <row r="764" s="137" customFormat="1" x14ac:dyDescent="0.2"/>
    <row r="765" s="137" customFormat="1" x14ac:dyDescent="0.2"/>
    <row r="766" s="137" customFormat="1" x14ac:dyDescent="0.2"/>
    <row r="767" s="137" customFormat="1" x14ac:dyDescent="0.2"/>
    <row r="768" s="137" customFormat="1" x14ac:dyDescent="0.2"/>
    <row r="769" s="137" customFormat="1" x14ac:dyDescent="0.2"/>
    <row r="770" s="137" customFormat="1" x14ac:dyDescent="0.2"/>
    <row r="771" s="137" customFormat="1" x14ac:dyDescent="0.2"/>
    <row r="772" s="137" customFormat="1" x14ac:dyDescent="0.2"/>
    <row r="773" s="137" customFormat="1" x14ac:dyDescent="0.2"/>
    <row r="774" s="137" customFormat="1" x14ac:dyDescent="0.2"/>
    <row r="775" s="137" customFormat="1" x14ac:dyDescent="0.2"/>
    <row r="776" s="137" customFormat="1" x14ac:dyDescent="0.2"/>
    <row r="777" s="137" customFormat="1" x14ac:dyDescent="0.2"/>
    <row r="778" s="137" customFormat="1" x14ac:dyDescent="0.2"/>
    <row r="779" s="137" customFormat="1" x14ac:dyDescent="0.2"/>
    <row r="780" s="137" customFormat="1" x14ac:dyDescent="0.2"/>
    <row r="781" s="137" customFormat="1" x14ac:dyDescent="0.2"/>
    <row r="782" s="137" customFormat="1" x14ac:dyDescent="0.2"/>
    <row r="783" s="137" customFormat="1" x14ac:dyDescent="0.2"/>
    <row r="784" s="137" customFormat="1" x14ac:dyDescent="0.2"/>
    <row r="785" s="137" customFormat="1" x14ac:dyDescent="0.2"/>
    <row r="786" s="137" customFormat="1" x14ac:dyDescent="0.2"/>
    <row r="787" s="137" customFormat="1" x14ac:dyDescent="0.2"/>
    <row r="788" s="137" customFormat="1" x14ac:dyDescent="0.2"/>
    <row r="789" s="137" customFormat="1" x14ac:dyDescent="0.2"/>
    <row r="790" s="137" customFormat="1" x14ac:dyDescent="0.2"/>
    <row r="791" s="137" customFormat="1" x14ac:dyDescent="0.2"/>
    <row r="792" s="137" customFormat="1" x14ac:dyDescent="0.2"/>
    <row r="793" s="137" customFormat="1" x14ac:dyDescent="0.2"/>
    <row r="794" s="137" customFormat="1" x14ac:dyDescent="0.2"/>
    <row r="795" s="137" customFormat="1" x14ac:dyDescent="0.2"/>
    <row r="796" s="137" customFormat="1" x14ac:dyDescent="0.2"/>
    <row r="797" s="137" customFormat="1" x14ac:dyDescent="0.2"/>
    <row r="798" s="137" customFormat="1" x14ac:dyDescent="0.2"/>
    <row r="799" s="137" customFormat="1" x14ac:dyDescent="0.2"/>
    <row r="800" s="137" customFormat="1" x14ac:dyDescent="0.2"/>
    <row r="801" s="137" customFormat="1" x14ac:dyDescent="0.2"/>
    <row r="802" s="137" customFormat="1" x14ac:dyDescent="0.2"/>
    <row r="803" s="137" customFormat="1" x14ac:dyDescent="0.2"/>
    <row r="804" s="137" customFormat="1" x14ac:dyDescent="0.2"/>
    <row r="805" s="137" customFormat="1" x14ac:dyDescent="0.2"/>
    <row r="806" s="137" customFormat="1" x14ac:dyDescent="0.2"/>
    <row r="807" s="137" customFormat="1" x14ac:dyDescent="0.2"/>
    <row r="808" s="137" customFormat="1" x14ac:dyDescent="0.2"/>
    <row r="809" s="137" customFormat="1" x14ac:dyDescent="0.2"/>
    <row r="810" s="137" customFormat="1" x14ac:dyDescent="0.2"/>
    <row r="811" s="137" customFormat="1" x14ac:dyDescent="0.2"/>
    <row r="812" s="137" customFormat="1" x14ac:dyDescent="0.2"/>
    <row r="813" s="137" customFormat="1" x14ac:dyDescent="0.2"/>
    <row r="814" s="137" customFormat="1" x14ac:dyDescent="0.2"/>
    <row r="815" s="137" customFormat="1" x14ac:dyDescent="0.2"/>
    <row r="816" s="137" customFormat="1" x14ac:dyDescent="0.2"/>
    <row r="817" s="137" customFormat="1" x14ac:dyDescent="0.2"/>
    <row r="818" s="137" customFormat="1" x14ac:dyDescent="0.2"/>
    <row r="819" s="137" customFormat="1" x14ac:dyDescent="0.2"/>
    <row r="820" s="137" customFormat="1" x14ac:dyDescent="0.2"/>
    <row r="821" s="137" customFormat="1" x14ac:dyDescent="0.2"/>
    <row r="822" s="137" customFormat="1" x14ac:dyDescent="0.2"/>
    <row r="823" s="137" customFormat="1" x14ac:dyDescent="0.2"/>
    <row r="824" s="137" customFormat="1" x14ac:dyDescent="0.2"/>
    <row r="825" s="137" customFormat="1" x14ac:dyDescent="0.2"/>
    <row r="826" s="137" customFormat="1" x14ac:dyDescent="0.2"/>
    <row r="827" s="137" customFormat="1" x14ac:dyDescent="0.2"/>
    <row r="828" s="137" customFormat="1" x14ac:dyDescent="0.2"/>
    <row r="829" s="137" customFormat="1" x14ac:dyDescent="0.2"/>
    <row r="830" s="137" customFormat="1" x14ac:dyDescent="0.2"/>
    <row r="831" s="137" customFormat="1" x14ac:dyDescent="0.2"/>
    <row r="832" s="137" customFormat="1" x14ac:dyDescent="0.2"/>
    <row r="833" s="137" customFormat="1" x14ac:dyDescent="0.2"/>
    <row r="834" s="137" customFormat="1" x14ac:dyDescent="0.2"/>
    <row r="835" s="137" customFormat="1" x14ac:dyDescent="0.2"/>
    <row r="836" s="137" customFormat="1" x14ac:dyDescent="0.2"/>
    <row r="837" s="137" customFormat="1" x14ac:dyDescent="0.2"/>
    <row r="838" s="137" customFormat="1" x14ac:dyDescent="0.2"/>
    <row r="839" s="137" customFormat="1" x14ac:dyDescent="0.2"/>
    <row r="840" s="137" customFormat="1" x14ac:dyDescent="0.2"/>
    <row r="841" s="137" customFormat="1" x14ac:dyDescent="0.2"/>
    <row r="842" s="137" customFormat="1" x14ac:dyDescent="0.2"/>
    <row r="843" s="137" customFormat="1" x14ac:dyDescent="0.2"/>
    <row r="844" s="137" customFormat="1" x14ac:dyDescent="0.2"/>
    <row r="845" s="137" customFormat="1" x14ac:dyDescent="0.2"/>
    <row r="846" s="137" customFormat="1" x14ac:dyDescent="0.2"/>
    <row r="847" s="137" customFormat="1" x14ac:dyDescent="0.2"/>
    <row r="848" s="137" customFormat="1" x14ac:dyDescent="0.2"/>
    <row r="849" s="137" customFormat="1" x14ac:dyDescent="0.2"/>
    <row r="850" s="137" customFormat="1" x14ac:dyDescent="0.2"/>
    <row r="851" s="137" customFormat="1" x14ac:dyDescent="0.2"/>
    <row r="852" s="137" customFormat="1" x14ac:dyDescent="0.2"/>
    <row r="853" s="137" customFormat="1" x14ac:dyDescent="0.2"/>
    <row r="854" s="137" customFormat="1" x14ac:dyDescent="0.2"/>
    <row r="855" s="137" customFormat="1" x14ac:dyDescent="0.2"/>
    <row r="856" s="137" customFormat="1" x14ac:dyDescent="0.2"/>
    <row r="857" s="137" customFormat="1" x14ac:dyDescent="0.2"/>
    <row r="858" s="137" customFormat="1" x14ac:dyDescent="0.2"/>
    <row r="859" s="137" customFormat="1" x14ac:dyDescent="0.2"/>
    <row r="860" s="137" customFormat="1" x14ac:dyDescent="0.2"/>
    <row r="861" s="137" customFormat="1" x14ac:dyDescent="0.2"/>
    <row r="862" s="137" customFormat="1" x14ac:dyDescent="0.2"/>
    <row r="863" s="137" customFormat="1" x14ac:dyDescent="0.2"/>
    <row r="864" s="137" customFormat="1" x14ac:dyDescent="0.2"/>
    <row r="865" s="137" customFormat="1" x14ac:dyDescent="0.2"/>
    <row r="866" s="137" customFormat="1" x14ac:dyDescent="0.2"/>
    <row r="867" s="137" customFormat="1" x14ac:dyDescent="0.2"/>
    <row r="868" s="137" customFormat="1" x14ac:dyDescent="0.2"/>
    <row r="869" s="137" customFormat="1" x14ac:dyDescent="0.2"/>
    <row r="870" s="137" customFormat="1" x14ac:dyDescent="0.2"/>
    <row r="871" s="137" customFormat="1" x14ac:dyDescent="0.2"/>
    <row r="872" s="137" customFormat="1" x14ac:dyDescent="0.2"/>
    <row r="873" s="137" customFormat="1" x14ac:dyDescent="0.2"/>
    <row r="874" s="137" customFormat="1" x14ac:dyDescent="0.2"/>
    <row r="875" s="137" customFormat="1" x14ac:dyDescent="0.2"/>
    <row r="876" s="137" customFormat="1" x14ac:dyDescent="0.2"/>
    <row r="877" s="137" customFormat="1" x14ac:dyDescent="0.2"/>
    <row r="878" s="137" customFormat="1" x14ac:dyDescent="0.2"/>
    <row r="879" s="137" customFormat="1" x14ac:dyDescent="0.2"/>
    <row r="880" s="137" customFormat="1" x14ac:dyDescent="0.2"/>
    <row r="881" s="137" customFormat="1" x14ac:dyDescent="0.2"/>
    <row r="882" s="137" customFormat="1" x14ac:dyDescent="0.2"/>
    <row r="883" s="137" customFormat="1" x14ac:dyDescent="0.2"/>
    <row r="884" s="137" customFormat="1" x14ac:dyDescent="0.2"/>
    <row r="885" s="137" customFormat="1" x14ac:dyDescent="0.2"/>
    <row r="886" s="137" customFormat="1" x14ac:dyDescent="0.2"/>
    <row r="887" s="137" customFormat="1" x14ac:dyDescent="0.2"/>
    <row r="888" s="137" customFormat="1" x14ac:dyDescent="0.2"/>
    <row r="889" s="137" customFormat="1" x14ac:dyDescent="0.2"/>
    <row r="890" s="137" customFormat="1" x14ac:dyDescent="0.2"/>
    <row r="891" s="137" customFormat="1" x14ac:dyDescent="0.2"/>
    <row r="892" s="137" customFormat="1" x14ac:dyDescent="0.2"/>
    <row r="893" s="137" customFormat="1" x14ac:dyDescent="0.2"/>
    <row r="894" s="137" customFormat="1" x14ac:dyDescent="0.2"/>
    <row r="895" s="137" customFormat="1" x14ac:dyDescent="0.2"/>
    <row r="896" s="137" customFormat="1" x14ac:dyDescent="0.2"/>
    <row r="897" s="137" customFormat="1" x14ac:dyDescent="0.2"/>
    <row r="898" s="137" customFormat="1" x14ac:dyDescent="0.2"/>
  </sheetData>
  <sheetProtection password="FD2B" sheet="1"/>
  <customSheetViews>
    <customSheetView guid="{051E7195-2793-416C-9F10-160B0FF658C2}" showPageBreaks="1" showGridLines="0" outlineSymbols="0" zeroValues="0" printArea="1">
      <selection activeCell="B5" sqref="B5:I5"/>
      <rowBreaks count="1" manualBreakCount="1">
        <brk id="41" max="16383" man="1"/>
      </rowBreaks>
      <pageMargins left="0.45" right="0.46" top="0.44" bottom="0.41" header="0.5" footer="0.5"/>
      <printOptions horizontalCentered="1"/>
      <pageSetup orientation="landscape" blackAndWhite="1" r:id="rId1"/>
      <headerFooter alignWithMargins="0"/>
      <extLst>
        <ext xmlns:xlsdti="http://schemas.microsoft.com/office/spreadsheetml/2023/showDataTypeIcons" uri="{a3c15fd4-4149-4032-8f15-062bd4999b60}">
          <xlsdti:showDataTypeIconsCustomSheetView visible="0"/>
        </ext>
      </extLst>
    </customSheetView>
  </customSheetViews>
  <mergeCells count="157">
    <mergeCell ref="A39:H39"/>
    <mergeCell ref="AA30:AD30"/>
    <mergeCell ref="A40:H40"/>
    <mergeCell ref="I40:L40"/>
    <mergeCell ref="V35:Y35"/>
    <mergeCell ref="O35:U35"/>
    <mergeCell ref="I39:L39"/>
    <mergeCell ref="I32:L32"/>
    <mergeCell ref="A32:H32"/>
    <mergeCell ref="A35:H35"/>
    <mergeCell ref="U40:W40"/>
    <mergeCell ref="AA35:AD35"/>
    <mergeCell ref="Q41:R41"/>
    <mergeCell ref="U39:W39"/>
    <mergeCell ref="V34:Y34"/>
    <mergeCell ref="AA26:AD26"/>
    <mergeCell ref="AF35:AI35"/>
    <mergeCell ref="AF21:AI21"/>
    <mergeCell ref="AF32:AI32"/>
    <mergeCell ref="AA32:AD32"/>
    <mergeCell ref="AA34:AD34"/>
    <mergeCell ref="AF28:AI28"/>
    <mergeCell ref="V28:Y28"/>
    <mergeCell ref="V22:Y22"/>
    <mergeCell ref="V26:Y26"/>
    <mergeCell ref="AA31:AD31"/>
    <mergeCell ref="AA27:AD27"/>
    <mergeCell ref="AA28:AD28"/>
    <mergeCell ref="V23:Y23"/>
    <mergeCell ref="AF31:AI31"/>
    <mergeCell ref="AF30:AI30"/>
    <mergeCell ref="AG40:AI40"/>
    <mergeCell ref="AG39:AI39"/>
    <mergeCell ref="AF34:AI34"/>
    <mergeCell ref="G7:I7"/>
    <mergeCell ref="A14:L14"/>
    <mergeCell ref="L8:S8"/>
    <mergeCell ref="K7:S7"/>
    <mergeCell ref="P11:S11"/>
    <mergeCell ref="D11:I11"/>
    <mergeCell ref="U5:U7"/>
    <mergeCell ref="U8:AC8"/>
    <mergeCell ref="B5:I5"/>
    <mergeCell ref="V6:AB6"/>
    <mergeCell ref="V7:AB7"/>
    <mergeCell ref="D8:I8"/>
    <mergeCell ref="B6:I6"/>
    <mergeCell ref="J4:J11"/>
    <mergeCell ref="D10:I10"/>
    <mergeCell ref="AA14:AD14"/>
    <mergeCell ref="U9:U11"/>
    <mergeCell ref="AD11:AE11"/>
    <mergeCell ref="D9:I9"/>
    <mergeCell ref="O14:U14"/>
    <mergeCell ref="A12:AI12"/>
    <mergeCell ref="AC9:AC11"/>
    <mergeCell ref="A4:I4"/>
    <mergeCell ref="A3:AI3"/>
    <mergeCell ref="O32:U32"/>
    <mergeCell ref="V31:Y31"/>
    <mergeCell ref="V32:Y32"/>
    <mergeCell ref="N22:O22"/>
    <mergeCell ref="P27:U27"/>
    <mergeCell ref="P30:U30"/>
    <mergeCell ref="P26:U26"/>
    <mergeCell ref="V30:Y30"/>
    <mergeCell ref="AH6:AI6"/>
    <mergeCell ref="AH7:AI7"/>
    <mergeCell ref="AF14:AI14"/>
    <mergeCell ref="AC4:AC7"/>
    <mergeCell ref="V19:Y19"/>
    <mergeCell ref="AA19:AD19"/>
    <mergeCell ref="A13:AI13"/>
    <mergeCell ref="AD5:AI5"/>
    <mergeCell ref="AD4:AI4"/>
    <mergeCell ref="AD9:AI9"/>
    <mergeCell ref="K4:S4"/>
    <mergeCell ref="P5:S5"/>
    <mergeCell ref="P6:S6"/>
    <mergeCell ref="B7:E7"/>
    <mergeCell ref="Q2:AA2"/>
    <mergeCell ref="O23:U23"/>
    <mergeCell ref="V25:Y25"/>
    <mergeCell ref="V11:AB11"/>
    <mergeCell ref="O18:U18"/>
    <mergeCell ref="T4:T11"/>
    <mergeCell ref="V14:Y14"/>
    <mergeCell ref="U4:AB4"/>
    <mergeCell ref="V5:AB5"/>
    <mergeCell ref="P25:U25"/>
    <mergeCell ref="AA15:AD15"/>
    <mergeCell ref="V15:Y15"/>
    <mergeCell ref="AA18:AD18"/>
    <mergeCell ref="AA20:AD20"/>
    <mergeCell ref="AA21:AD21"/>
    <mergeCell ref="O15:U15"/>
    <mergeCell ref="AA25:AD25"/>
    <mergeCell ref="AA24:AD24"/>
    <mergeCell ref="V24:Y24"/>
    <mergeCell ref="AD8:AI8"/>
    <mergeCell ref="L9:S9"/>
    <mergeCell ref="L10:S10"/>
    <mergeCell ref="V10:AB10"/>
    <mergeCell ref="V9:AB9"/>
    <mergeCell ref="V17:Y17"/>
    <mergeCell ref="V16:Y16"/>
    <mergeCell ref="A15:L23"/>
    <mergeCell ref="P21:U21"/>
    <mergeCell ref="V21:Y21"/>
    <mergeCell ref="AF20:AI20"/>
    <mergeCell ref="AF23:AI23"/>
    <mergeCell ref="AF15:AI15"/>
    <mergeCell ref="AA16:AD16"/>
    <mergeCell ref="AF22:AI22"/>
    <mergeCell ref="AF16:AI16"/>
    <mergeCell ref="AF19:AI19"/>
    <mergeCell ref="AA22:AD22"/>
    <mergeCell ref="AA23:AD23"/>
    <mergeCell ref="AF10:AI10"/>
    <mergeCell ref="AF17:AI17"/>
    <mergeCell ref="AF11:AI11"/>
    <mergeCell ref="P16:U16"/>
    <mergeCell ref="A29:K31"/>
    <mergeCell ref="P17:U17"/>
    <mergeCell ref="Y39:AF39"/>
    <mergeCell ref="O39:T39"/>
    <mergeCell ref="A38:L38"/>
    <mergeCell ref="A33:H33"/>
    <mergeCell ref="I33:L33"/>
    <mergeCell ref="V18:Y18"/>
    <mergeCell ref="V20:Y20"/>
    <mergeCell ref="O20:U20"/>
    <mergeCell ref="P19:U19"/>
    <mergeCell ref="P22:T22"/>
    <mergeCell ref="AA17:AD17"/>
    <mergeCell ref="O29:U29"/>
    <mergeCell ref="P28:U28"/>
    <mergeCell ref="V27:Y27"/>
    <mergeCell ref="AF24:AI24"/>
    <mergeCell ref="I25:L25"/>
    <mergeCell ref="AF26:AI26"/>
    <mergeCell ref="V29:Y29"/>
    <mergeCell ref="AA29:AD29"/>
    <mergeCell ref="AF29:AI29"/>
    <mergeCell ref="AF27:AI27"/>
    <mergeCell ref="A34:H34"/>
    <mergeCell ref="AF18:AI18"/>
    <mergeCell ref="AF25:AI25"/>
    <mergeCell ref="I35:L35"/>
    <mergeCell ref="A37:L37"/>
    <mergeCell ref="A24:L24"/>
    <mergeCell ref="A25:H25"/>
    <mergeCell ref="A27:L27"/>
    <mergeCell ref="O31:U31"/>
    <mergeCell ref="I34:L34"/>
    <mergeCell ref="O24:U24"/>
    <mergeCell ref="A28:L28"/>
  </mergeCells>
  <phoneticPr fontId="3" type="noConversion"/>
  <printOptions horizontalCentered="1"/>
  <pageMargins left="0.5" right="0.5" top="0.5" bottom="0.5" header="0.5" footer="0.5"/>
  <pageSetup orientation="landscape" blackAndWhite="1" r:id="rId2"/>
  <headerFooter alignWithMargins="0"/>
  <rowBreaks count="1" manualBreakCount="1">
    <brk id="4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7E5E-C43F-4740-B45F-7EBBFE81F9A0}">
  <sheetPr codeName="Sheet4">
    <tabColor indexed="18"/>
  </sheetPr>
  <dimension ref="A1:AA640"/>
  <sheetViews>
    <sheetView showGridLines="0" showZeros="0" zoomScaleNormal="100" workbookViewId="0">
      <selection activeCell="AE31" sqref="AE31"/>
    </sheetView>
  </sheetViews>
  <sheetFormatPr defaultColWidth="8.85546875" defaultRowHeight="12.75" x14ac:dyDescent="0.2"/>
  <cols>
    <col min="1" max="1" width="3.5703125" customWidth="1"/>
    <col min="2" max="2" width="2.140625" customWidth="1"/>
    <col min="3" max="3" width="11.140625" customWidth="1"/>
    <col min="4" max="8" width="3.7109375" customWidth="1"/>
    <col min="9" max="9" width="4.28515625" customWidth="1"/>
    <col min="10" max="15" width="6.85546875" customWidth="1"/>
    <col min="16" max="16" width="0.5703125" customWidth="1"/>
    <col min="17" max="18" width="6.85546875" customWidth="1"/>
    <col min="19" max="22" width="3.42578125" customWidth="1"/>
    <col min="23" max="26" width="6.85546875" customWidth="1"/>
    <col min="27" max="27" width="8.28515625" hidden="1" customWidth="1"/>
    <col min="28" max="28" width="14.5703125" style="137" bestFit="1" customWidth="1"/>
    <col min="29" max="31" width="5.7109375" style="137" customWidth="1"/>
    <col min="32" max="32" width="14.5703125" style="137" bestFit="1" customWidth="1"/>
    <col min="33" max="62" width="5.7109375" style="137" customWidth="1"/>
    <col min="63" max="16384" width="8.85546875" style="137"/>
  </cols>
  <sheetData>
    <row r="1" spans="1:27" customFormat="1" ht="23.25" x14ac:dyDescent="0.35">
      <c r="A1" s="200" t="s">
        <v>263</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42" t="s">
        <v>111</v>
      </c>
    </row>
    <row r="2" spans="1:27" customFormat="1" ht="16.5" thickBot="1" x14ac:dyDescent="0.3">
      <c r="A2" s="7" t="s">
        <v>230</v>
      </c>
      <c r="B2" s="37"/>
      <c r="C2" s="37"/>
      <c r="D2" s="37"/>
      <c r="E2" s="37"/>
      <c r="F2" s="37"/>
      <c r="G2" s="37"/>
      <c r="H2" s="37"/>
      <c r="I2" s="37"/>
      <c r="J2" s="37"/>
      <c r="K2" s="37"/>
      <c r="L2" s="37"/>
      <c r="M2" s="37"/>
      <c r="N2" s="37"/>
      <c r="O2" s="37"/>
      <c r="P2" s="37"/>
      <c r="Q2" s="37"/>
      <c r="R2" s="37"/>
      <c r="S2" s="37"/>
      <c r="T2" s="37"/>
      <c r="U2" s="37"/>
      <c r="V2" s="37"/>
      <c r="W2" s="37"/>
      <c r="X2" s="37"/>
      <c r="Y2" s="37"/>
      <c r="Z2" s="202"/>
      <c r="AA2" s="126" t="s">
        <v>135</v>
      </c>
    </row>
    <row r="3" spans="1:27" customFormat="1" ht="8.2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row>
    <row r="4" spans="1:27" ht="18" customHeight="1" x14ac:dyDescent="0.25">
      <c r="A4" s="2" t="s">
        <v>64</v>
      </c>
      <c r="B4" s="2"/>
      <c r="C4" s="2"/>
      <c r="D4" s="325">
        <f>ContractorName</f>
        <v>0</v>
      </c>
      <c r="E4" s="325"/>
      <c r="F4" s="325"/>
      <c r="G4" s="325"/>
      <c r="H4" s="325"/>
      <c r="I4" s="325"/>
      <c r="J4" s="325"/>
      <c r="K4" s="325"/>
      <c r="L4" s="158"/>
      <c r="M4" s="2"/>
      <c r="N4" s="2" t="s">
        <v>229</v>
      </c>
      <c r="O4" s="2"/>
      <c r="P4" s="2"/>
      <c r="Q4" s="320">
        <f>ContractNumber</f>
        <v>0</v>
      </c>
      <c r="R4" s="320"/>
      <c r="S4" s="320"/>
      <c r="T4" s="320"/>
      <c r="U4" s="320"/>
      <c r="W4" s="17" t="s">
        <v>117</v>
      </c>
      <c r="X4" s="2"/>
    </row>
    <row r="5" spans="1:27" ht="18" customHeight="1" thickBot="1" x14ac:dyDescent="0.3">
      <c r="A5" s="2" t="s">
        <v>38</v>
      </c>
      <c r="B5" s="2"/>
      <c r="C5" s="2"/>
      <c r="D5" s="326">
        <f>ProjectName1</f>
        <v>0</v>
      </c>
      <c r="E5" s="326"/>
      <c r="F5" s="326"/>
      <c r="G5" s="326"/>
      <c r="H5" s="326"/>
      <c r="I5" s="326"/>
      <c r="J5" s="326"/>
      <c r="K5" s="326"/>
      <c r="L5" s="158"/>
      <c r="M5" s="2"/>
      <c r="N5" s="2"/>
      <c r="O5" s="2"/>
      <c r="P5" s="2"/>
      <c r="Q5" s="2"/>
      <c r="R5" s="2"/>
      <c r="S5" s="2"/>
      <c r="T5" s="2"/>
      <c r="U5" s="2"/>
      <c r="V5" s="2"/>
      <c r="W5" s="208" t="s">
        <v>77</v>
      </c>
      <c r="X5" s="208"/>
      <c r="Y5" s="208"/>
      <c r="Z5" s="208"/>
    </row>
    <row r="6" spans="1:27" ht="18" customHeight="1" x14ac:dyDescent="0.2">
      <c r="D6" s="331">
        <f>ProjectName2</f>
        <v>0</v>
      </c>
      <c r="E6" s="331"/>
      <c r="F6" s="331"/>
      <c r="G6" s="331"/>
      <c r="H6" s="331"/>
      <c r="I6" s="331"/>
      <c r="J6" s="331"/>
      <c r="K6" s="331"/>
      <c r="L6" s="6"/>
      <c r="M6" s="2"/>
      <c r="N6" s="2" t="s">
        <v>114</v>
      </c>
      <c r="O6" s="2"/>
      <c r="P6" s="2"/>
      <c r="Q6" s="320">
        <f>AlternateNumber</f>
        <v>0</v>
      </c>
      <c r="R6" s="320"/>
      <c r="S6" s="320"/>
      <c r="T6" s="320"/>
      <c r="U6" s="320"/>
      <c r="W6" s="3" t="s">
        <v>21</v>
      </c>
      <c r="Y6" s="321">
        <f>RequestNumber</f>
        <v>0</v>
      </c>
      <c r="Z6" s="321"/>
    </row>
    <row r="7" spans="1:27" ht="18" customHeight="1" x14ac:dyDescent="0.2">
      <c r="A7" s="2" t="s">
        <v>70</v>
      </c>
      <c r="B7" s="2"/>
      <c r="C7" s="2"/>
      <c r="D7" s="326">
        <f>ProjectLocation</f>
        <v>0</v>
      </c>
      <c r="E7" s="326"/>
      <c r="F7" s="326"/>
      <c r="G7" s="326"/>
      <c r="H7" s="326"/>
      <c r="I7" s="326"/>
      <c r="J7" s="326"/>
      <c r="K7" s="326"/>
      <c r="L7" s="158"/>
      <c r="M7" s="2"/>
      <c r="N7" s="2"/>
      <c r="O7" s="2"/>
      <c r="P7" s="2"/>
      <c r="Q7" s="2"/>
      <c r="R7" s="2"/>
      <c r="S7" s="2"/>
      <c r="T7" s="2"/>
      <c r="U7" s="2"/>
      <c r="V7" s="2"/>
      <c r="W7" s="2" t="s">
        <v>23</v>
      </c>
      <c r="X7" s="11">
        <f>SUMLastPage + 1</f>
        <v>2</v>
      </c>
      <c r="Y7" s="9" t="s">
        <v>22</v>
      </c>
      <c r="Z7" s="30">
        <f>LastPage</f>
        <v>1</v>
      </c>
      <c r="AA7" s="5">
        <v>1</v>
      </c>
    </row>
    <row r="8" spans="1:27" ht="13.5" thickBot="1" x14ac:dyDescent="0.25">
      <c r="A8" s="1"/>
      <c r="B8" s="1"/>
      <c r="C8" s="1"/>
      <c r="D8" s="1"/>
      <c r="E8" s="1"/>
      <c r="F8" s="1"/>
      <c r="G8" s="1"/>
      <c r="H8" s="1"/>
      <c r="I8" s="1"/>
      <c r="J8" s="1"/>
      <c r="K8" s="1"/>
      <c r="L8" s="1"/>
      <c r="M8" s="1"/>
      <c r="N8" s="1"/>
      <c r="O8" s="1"/>
      <c r="P8" s="1"/>
      <c r="Q8" s="1"/>
      <c r="R8" s="1"/>
      <c r="S8" s="1"/>
      <c r="T8" s="1"/>
      <c r="U8" s="1"/>
      <c r="V8" s="1"/>
      <c r="W8" s="1"/>
      <c r="X8" s="1"/>
      <c r="Y8" s="1"/>
      <c r="Z8" s="1"/>
    </row>
    <row r="9" spans="1:27" x14ac:dyDescent="0.2">
      <c r="A9" s="15"/>
      <c r="B9" s="9"/>
      <c r="C9" s="286" t="s">
        <v>51</v>
      </c>
      <c r="D9" s="221"/>
      <c r="E9" s="221"/>
      <c r="F9" s="221"/>
      <c r="G9" s="221"/>
      <c r="H9" s="221"/>
      <c r="I9" s="323"/>
      <c r="J9" s="313" t="s">
        <v>39</v>
      </c>
      <c r="K9" s="313"/>
      <c r="L9" s="313"/>
      <c r="M9" s="313"/>
      <c r="N9" s="313"/>
      <c r="O9" s="314"/>
      <c r="P9" s="18"/>
      <c r="Q9" s="313" t="s">
        <v>40</v>
      </c>
      <c r="R9" s="313"/>
      <c r="S9" s="313"/>
      <c r="T9" s="313"/>
      <c r="U9" s="313"/>
      <c r="V9" s="313"/>
      <c r="W9" s="313"/>
      <c r="X9" s="313"/>
      <c r="Y9" s="313"/>
      <c r="Z9" s="313"/>
    </row>
    <row r="10" spans="1:27" x14ac:dyDescent="0.2">
      <c r="A10" s="13" t="s">
        <v>29</v>
      </c>
      <c r="B10" s="11" t="s">
        <v>50</v>
      </c>
      <c r="C10" s="287"/>
      <c r="D10" s="223" t="s">
        <v>52</v>
      </c>
      <c r="E10" s="223"/>
      <c r="F10" s="223"/>
      <c r="G10" s="223"/>
      <c r="H10" s="223"/>
      <c r="I10" s="288"/>
      <c r="J10" s="289" t="s">
        <v>53</v>
      </c>
      <c r="K10" s="289"/>
      <c r="L10" s="289" t="s">
        <v>54</v>
      </c>
      <c r="M10" s="289"/>
      <c r="N10" s="289" t="s">
        <v>55</v>
      </c>
      <c r="O10" s="289"/>
      <c r="P10" s="53"/>
      <c r="Q10" s="317" t="s">
        <v>56</v>
      </c>
      <c r="R10" s="317"/>
      <c r="S10" s="317" t="s">
        <v>57</v>
      </c>
      <c r="T10" s="317"/>
      <c r="U10" s="317" t="s">
        <v>58</v>
      </c>
      <c r="V10" s="317"/>
      <c r="W10" s="317" t="s">
        <v>164</v>
      </c>
      <c r="X10" s="317"/>
      <c r="Y10" s="317" t="s">
        <v>165</v>
      </c>
      <c r="Z10" s="317"/>
    </row>
    <row r="11" spans="1:27" ht="25.5" customHeight="1" x14ac:dyDescent="0.2">
      <c r="A11" s="13" t="s">
        <v>24</v>
      </c>
      <c r="B11" s="168" t="s">
        <v>162</v>
      </c>
      <c r="C11" s="164" t="s">
        <v>163</v>
      </c>
      <c r="D11" s="288" t="s">
        <v>25</v>
      </c>
      <c r="E11" s="288"/>
      <c r="F11" s="315"/>
      <c r="G11" s="315"/>
      <c r="H11" s="315"/>
      <c r="I11" s="315"/>
      <c r="J11" s="300" t="s">
        <v>86</v>
      </c>
      <c r="K11" s="300"/>
      <c r="L11" s="300" t="s">
        <v>87</v>
      </c>
      <c r="M11" s="300"/>
      <c r="N11" s="300" t="s">
        <v>88</v>
      </c>
      <c r="O11" s="300"/>
      <c r="P11" s="26"/>
      <c r="Q11" s="300" t="s">
        <v>89</v>
      </c>
      <c r="R11" s="300"/>
      <c r="S11" s="300" t="s">
        <v>90</v>
      </c>
      <c r="T11" s="300"/>
      <c r="U11" s="300" t="s">
        <v>91</v>
      </c>
      <c r="V11" s="300"/>
      <c r="W11" s="300" t="s">
        <v>92</v>
      </c>
      <c r="X11" s="300"/>
      <c r="Y11" s="300" t="s">
        <v>93</v>
      </c>
      <c r="Z11" s="300"/>
    </row>
    <row r="12" spans="1:27" ht="13.35" customHeight="1" x14ac:dyDescent="0.2">
      <c r="A12" s="34">
        <v>1</v>
      </c>
      <c r="B12" s="175"/>
      <c r="C12" s="177" t="s">
        <v>211</v>
      </c>
      <c r="D12" s="329" t="s">
        <v>173</v>
      </c>
      <c r="E12" s="329"/>
      <c r="F12" s="329"/>
      <c r="G12" s="329"/>
      <c r="H12" s="329"/>
      <c r="I12" s="330"/>
      <c r="J12" s="301"/>
      <c r="K12" s="302"/>
      <c r="L12" s="294"/>
      <c r="M12" s="294"/>
      <c r="N12" s="295">
        <f>J12+L12</f>
        <v>0</v>
      </c>
      <c r="O12" s="295"/>
      <c r="P12" s="32"/>
      <c r="Q12" s="316">
        <f>W12+Y12</f>
        <v>0</v>
      </c>
      <c r="R12" s="316"/>
      <c r="S12" s="305">
        <f>IF(N12=0,0,('C - Schedule of Values Details'!Q12+'C - Schedule of Values Details'!S12)/N12)</f>
        <v>0</v>
      </c>
      <c r="T12" s="305"/>
      <c r="U12" s="305">
        <f>IF(N12=0,0,IF(Q12=0,0,Q12/N12))</f>
        <v>0</v>
      </c>
      <c r="V12" s="305"/>
      <c r="W12" s="306">
        <f>'C - Schedule of Values Details'!W12</f>
        <v>0</v>
      </c>
      <c r="X12" s="306"/>
      <c r="Y12" s="306">
        <f>'C - Schedule of Values Details'!Y12</f>
        <v>0</v>
      </c>
      <c r="Z12" s="306"/>
    </row>
    <row r="13" spans="1:27" ht="13.35" customHeight="1" x14ac:dyDescent="0.2">
      <c r="A13" s="35">
        <f>A12+1</f>
        <v>2</v>
      </c>
      <c r="B13" s="175"/>
      <c r="C13" s="177" t="s">
        <v>212</v>
      </c>
      <c r="D13" s="126" t="s">
        <v>172</v>
      </c>
      <c r="J13" s="294"/>
      <c r="K13" s="294"/>
      <c r="L13" s="294"/>
      <c r="M13" s="294"/>
      <c r="N13" s="295">
        <f t="shared" ref="N13:N34" si="0">J13+L13</f>
        <v>0</v>
      </c>
      <c r="O13" s="295"/>
      <c r="P13" s="32"/>
      <c r="Q13" s="304">
        <f t="shared" ref="Q13:Q34" si="1">W13+Y13</f>
        <v>0</v>
      </c>
      <c r="R13" s="304"/>
      <c r="S13" s="305">
        <f>IF(N13=0,0,('C - Schedule of Values Details'!Q13+'C - Schedule of Values Details'!S13)/N13)</f>
        <v>0</v>
      </c>
      <c r="T13" s="305"/>
      <c r="U13" s="305">
        <f t="shared" ref="U13:U34" si="2">IF(N13=0,0,IF(Q13=0,0,Q13/N13))</f>
        <v>0</v>
      </c>
      <c r="V13" s="305"/>
      <c r="W13" s="306">
        <f>'C - Schedule of Values Details'!W13</f>
        <v>0</v>
      </c>
      <c r="X13" s="306"/>
      <c r="Y13" s="306">
        <f>'C - Schedule of Values Details'!Y13</f>
        <v>0</v>
      </c>
      <c r="Z13" s="306"/>
    </row>
    <row r="14" spans="1:27" ht="13.35" customHeight="1" x14ac:dyDescent="0.2">
      <c r="A14" s="35">
        <f t="shared" ref="A14:A34" si="3">A13+1</f>
        <v>3</v>
      </c>
      <c r="B14" s="175"/>
      <c r="C14" s="177" t="s">
        <v>213</v>
      </c>
      <c r="D14" s="327" t="s">
        <v>66</v>
      </c>
      <c r="E14" s="327"/>
      <c r="F14" s="327"/>
      <c r="G14" s="327"/>
      <c r="H14" s="327"/>
      <c r="I14" s="328"/>
      <c r="J14" s="294"/>
      <c r="K14" s="294"/>
      <c r="L14" s="294"/>
      <c r="M14" s="294"/>
      <c r="N14" s="295">
        <f t="shared" si="0"/>
        <v>0</v>
      </c>
      <c r="O14" s="295"/>
      <c r="P14" s="32"/>
      <c r="Q14" s="304">
        <f t="shared" si="1"/>
        <v>0</v>
      </c>
      <c r="R14" s="304"/>
      <c r="S14" s="305">
        <f>IF(N14=0,0,('C - Schedule of Values Details'!Q14+'C - Schedule of Values Details'!S14)/N14)</f>
        <v>0</v>
      </c>
      <c r="T14" s="305"/>
      <c r="U14" s="305">
        <f t="shared" si="2"/>
        <v>0</v>
      </c>
      <c r="V14" s="305"/>
      <c r="W14" s="306">
        <f>'C - Schedule of Values Details'!W14</f>
        <v>0</v>
      </c>
      <c r="X14" s="306"/>
      <c r="Y14" s="306">
        <f>'C - Schedule of Values Details'!Y14</f>
        <v>0</v>
      </c>
      <c r="Z14" s="306"/>
    </row>
    <row r="15" spans="1:27" ht="13.35" customHeight="1" x14ac:dyDescent="0.2">
      <c r="A15" s="35">
        <f t="shared" si="3"/>
        <v>4</v>
      </c>
      <c r="B15" s="175"/>
      <c r="C15" s="177" t="s">
        <v>214</v>
      </c>
      <c r="D15" s="327" t="s">
        <v>174</v>
      </c>
      <c r="E15" s="327"/>
      <c r="F15" s="327"/>
      <c r="G15" s="327"/>
      <c r="H15" s="327"/>
      <c r="I15" s="328"/>
      <c r="J15" s="294"/>
      <c r="K15" s="294"/>
      <c r="L15" s="294"/>
      <c r="M15" s="294"/>
      <c r="N15" s="295">
        <f t="shared" si="0"/>
        <v>0</v>
      </c>
      <c r="O15" s="295"/>
      <c r="P15" s="32"/>
      <c r="Q15" s="304">
        <f>W15+Y15</f>
        <v>0</v>
      </c>
      <c r="R15" s="304"/>
      <c r="S15" s="305">
        <f>IF(N15=0,0,('C - Schedule of Values Details'!Q15+'C - Schedule of Values Details'!S15)/N15)</f>
        <v>0</v>
      </c>
      <c r="T15" s="305"/>
      <c r="U15" s="305">
        <f t="shared" si="2"/>
        <v>0</v>
      </c>
      <c r="V15" s="305"/>
      <c r="W15" s="306">
        <f>'C - Schedule of Values Details'!W15</f>
        <v>0</v>
      </c>
      <c r="X15" s="306"/>
      <c r="Y15" s="306">
        <f>'C - Schedule of Values Details'!Y15</f>
        <v>0</v>
      </c>
      <c r="Z15" s="306"/>
    </row>
    <row r="16" spans="1:27" ht="13.35" customHeight="1" x14ac:dyDescent="0.2">
      <c r="A16" s="35">
        <f t="shared" si="3"/>
        <v>5</v>
      </c>
      <c r="B16" s="175"/>
      <c r="C16" s="177" t="s">
        <v>215</v>
      </c>
      <c r="D16" s="327" t="s">
        <v>67</v>
      </c>
      <c r="E16" s="327"/>
      <c r="F16" s="327"/>
      <c r="G16" s="327"/>
      <c r="H16" s="327"/>
      <c r="I16" s="328"/>
      <c r="J16" s="294"/>
      <c r="K16" s="294"/>
      <c r="L16" s="294"/>
      <c r="M16" s="294"/>
      <c r="N16" s="295">
        <f t="shared" si="0"/>
        <v>0</v>
      </c>
      <c r="O16" s="295"/>
      <c r="P16" s="32"/>
      <c r="Q16" s="304">
        <f t="shared" si="1"/>
        <v>0</v>
      </c>
      <c r="R16" s="304"/>
      <c r="S16" s="305">
        <f>IF(N16=0,0,('C - Schedule of Values Details'!Q16+'C - Schedule of Values Details'!S16)/N16)</f>
        <v>0</v>
      </c>
      <c r="T16" s="305"/>
      <c r="U16" s="305">
        <f t="shared" si="2"/>
        <v>0</v>
      </c>
      <c r="V16" s="305"/>
      <c r="W16" s="306">
        <f>'C - Schedule of Values Details'!W16</f>
        <v>0</v>
      </c>
      <c r="X16" s="306"/>
      <c r="Y16" s="306">
        <f>'C - Schedule of Values Details'!Y16</f>
        <v>0</v>
      </c>
      <c r="Z16" s="306"/>
    </row>
    <row r="17" spans="1:26" ht="13.35" customHeight="1" x14ac:dyDescent="0.2">
      <c r="A17" s="35">
        <f t="shared" si="3"/>
        <v>6</v>
      </c>
      <c r="B17" s="175"/>
      <c r="C17" s="177" t="s">
        <v>216</v>
      </c>
      <c r="D17" s="327" t="s">
        <v>68</v>
      </c>
      <c r="E17" s="327"/>
      <c r="F17" s="327"/>
      <c r="G17" s="327"/>
      <c r="H17" s="327"/>
      <c r="I17" s="328"/>
      <c r="J17" s="294"/>
      <c r="K17" s="294"/>
      <c r="L17" s="294"/>
      <c r="M17" s="294"/>
      <c r="N17" s="295">
        <f t="shared" si="0"/>
        <v>0</v>
      </c>
      <c r="O17" s="295"/>
      <c r="P17" s="32"/>
      <c r="Q17" s="304">
        <f t="shared" si="1"/>
        <v>0</v>
      </c>
      <c r="R17" s="304"/>
      <c r="S17" s="305">
        <f>IF(N17=0,0,('C - Schedule of Values Details'!Q17+'C - Schedule of Values Details'!S17)/N17)</f>
        <v>0</v>
      </c>
      <c r="T17" s="305"/>
      <c r="U17" s="305">
        <f t="shared" si="2"/>
        <v>0</v>
      </c>
      <c r="V17" s="305"/>
      <c r="W17" s="306">
        <f>'C - Schedule of Values Details'!W17</f>
        <v>0</v>
      </c>
      <c r="X17" s="306"/>
      <c r="Y17" s="306">
        <f>'C - Schedule of Values Details'!Y17</f>
        <v>0</v>
      </c>
      <c r="Z17" s="306"/>
    </row>
    <row r="18" spans="1:26" ht="13.35" customHeight="1" x14ac:dyDescent="0.2">
      <c r="A18" s="35">
        <f t="shared" si="3"/>
        <v>7</v>
      </c>
      <c r="B18" s="175"/>
      <c r="C18" s="177" t="s">
        <v>217</v>
      </c>
      <c r="D18" s="327" t="s">
        <v>71</v>
      </c>
      <c r="E18" s="327"/>
      <c r="F18" s="327"/>
      <c r="G18" s="327"/>
      <c r="H18" s="327"/>
      <c r="I18" s="328"/>
      <c r="J18" s="294"/>
      <c r="K18" s="294"/>
      <c r="L18" s="294"/>
      <c r="M18" s="294"/>
      <c r="N18" s="295">
        <f t="shared" si="0"/>
        <v>0</v>
      </c>
      <c r="O18" s="295"/>
      <c r="P18" s="32"/>
      <c r="Q18" s="304">
        <f t="shared" si="1"/>
        <v>0</v>
      </c>
      <c r="R18" s="304"/>
      <c r="S18" s="305">
        <f>IF(N18=0,0,('C - Schedule of Values Details'!Q18+'C - Schedule of Values Details'!S18)/N18)</f>
        <v>0</v>
      </c>
      <c r="T18" s="305"/>
      <c r="U18" s="305">
        <f t="shared" si="2"/>
        <v>0</v>
      </c>
      <c r="V18" s="305"/>
      <c r="W18" s="306">
        <f>'C - Schedule of Values Details'!W18</f>
        <v>0</v>
      </c>
      <c r="X18" s="306"/>
      <c r="Y18" s="306">
        <f>'C - Schedule of Values Details'!Y18</f>
        <v>0</v>
      </c>
      <c r="Z18" s="306"/>
    </row>
    <row r="19" spans="1:26" ht="13.35" customHeight="1" x14ac:dyDescent="0.2">
      <c r="A19" s="35">
        <f t="shared" si="3"/>
        <v>8</v>
      </c>
      <c r="B19" s="175"/>
      <c r="C19" s="177" t="s">
        <v>218</v>
      </c>
      <c r="D19" s="327" t="s">
        <v>175</v>
      </c>
      <c r="E19" s="327"/>
      <c r="F19" s="327"/>
      <c r="G19" s="327"/>
      <c r="H19" s="327"/>
      <c r="I19" s="328"/>
      <c r="J19" s="294"/>
      <c r="K19" s="294"/>
      <c r="L19" s="294"/>
      <c r="M19" s="294"/>
      <c r="N19" s="295">
        <f t="shared" si="0"/>
        <v>0</v>
      </c>
      <c r="O19" s="295"/>
      <c r="P19" s="32"/>
      <c r="Q19" s="304">
        <f t="shared" si="1"/>
        <v>0</v>
      </c>
      <c r="R19" s="304"/>
      <c r="S19" s="305">
        <f>IF(N19=0,0,('C - Schedule of Values Details'!Q19+'C - Schedule of Values Details'!S19)/N19)</f>
        <v>0</v>
      </c>
      <c r="T19" s="305"/>
      <c r="U19" s="305">
        <f t="shared" si="2"/>
        <v>0</v>
      </c>
      <c r="V19" s="305"/>
      <c r="W19" s="306">
        <f>'C - Schedule of Values Details'!W19</f>
        <v>0</v>
      </c>
      <c r="X19" s="306"/>
      <c r="Y19" s="306">
        <f>'C - Schedule of Values Details'!Y19</f>
        <v>0</v>
      </c>
      <c r="Z19" s="306"/>
    </row>
    <row r="20" spans="1:26" ht="13.35" customHeight="1" x14ac:dyDescent="0.2">
      <c r="A20" s="35">
        <f t="shared" si="3"/>
        <v>9</v>
      </c>
      <c r="B20" s="175"/>
      <c r="C20" s="152"/>
      <c r="D20" s="284"/>
      <c r="E20" s="284"/>
      <c r="F20" s="284"/>
      <c r="G20" s="284"/>
      <c r="H20" s="284"/>
      <c r="I20" s="285"/>
      <c r="J20" s="294"/>
      <c r="K20" s="294"/>
      <c r="L20" s="294"/>
      <c r="M20" s="294"/>
      <c r="N20" s="295">
        <f t="shared" si="0"/>
        <v>0</v>
      </c>
      <c r="O20" s="295"/>
      <c r="P20" s="32"/>
      <c r="Q20" s="304">
        <f>W20+Y20</f>
        <v>0</v>
      </c>
      <c r="R20" s="304"/>
      <c r="S20" s="305">
        <f>IF(N20=0,0,('C - Schedule of Values Details'!Q20+'C - Schedule of Values Details'!S20)/N20)</f>
        <v>0</v>
      </c>
      <c r="T20" s="305"/>
      <c r="U20" s="305">
        <f t="shared" si="2"/>
        <v>0</v>
      </c>
      <c r="V20" s="305"/>
      <c r="W20" s="306">
        <f>'C - Schedule of Values Details'!W20</f>
        <v>0</v>
      </c>
      <c r="X20" s="306"/>
      <c r="Y20" s="306">
        <f>'C - Schedule of Values Details'!Y20</f>
        <v>0</v>
      </c>
      <c r="Z20" s="306"/>
    </row>
    <row r="21" spans="1:26" ht="13.35" customHeight="1" x14ac:dyDescent="0.2">
      <c r="A21" s="35">
        <f t="shared" si="3"/>
        <v>10</v>
      </c>
      <c r="B21" s="175"/>
      <c r="C21" s="152"/>
      <c r="D21" s="284"/>
      <c r="E21" s="284"/>
      <c r="F21" s="284"/>
      <c r="G21" s="284"/>
      <c r="H21" s="284"/>
      <c r="I21" s="285"/>
      <c r="J21" s="294"/>
      <c r="K21" s="294"/>
      <c r="L21" s="294"/>
      <c r="M21" s="294"/>
      <c r="N21" s="295">
        <f t="shared" si="0"/>
        <v>0</v>
      </c>
      <c r="O21" s="295"/>
      <c r="P21" s="32"/>
      <c r="Q21" s="304">
        <f t="shared" si="1"/>
        <v>0</v>
      </c>
      <c r="R21" s="304"/>
      <c r="S21" s="305">
        <f>IF(N21=0,0,('C - Schedule of Values Details'!Q21+'C - Schedule of Values Details'!S21)/N21)</f>
        <v>0</v>
      </c>
      <c r="T21" s="305"/>
      <c r="U21" s="305">
        <f t="shared" si="2"/>
        <v>0</v>
      </c>
      <c r="V21" s="305"/>
      <c r="W21" s="306">
        <f>'C - Schedule of Values Details'!W21</f>
        <v>0</v>
      </c>
      <c r="X21" s="306"/>
      <c r="Y21" s="306">
        <f>'C - Schedule of Values Details'!Y21</f>
        <v>0</v>
      </c>
      <c r="Z21" s="306"/>
    </row>
    <row r="22" spans="1:26" ht="13.35" customHeight="1" x14ac:dyDescent="0.2">
      <c r="A22" s="35">
        <f t="shared" si="3"/>
        <v>11</v>
      </c>
      <c r="B22" s="175"/>
      <c r="C22" s="152"/>
      <c r="D22" s="284"/>
      <c r="E22" s="284"/>
      <c r="F22" s="284"/>
      <c r="G22" s="284"/>
      <c r="H22" s="284"/>
      <c r="I22" s="285"/>
      <c r="J22" s="294"/>
      <c r="K22" s="294"/>
      <c r="L22" s="294"/>
      <c r="M22" s="294"/>
      <c r="N22" s="295">
        <f t="shared" si="0"/>
        <v>0</v>
      </c>
      <c r="O22" s="295"/>
      <c r="P22" s="32"/>
      <c r="Q22" s="304">
        <f t="shared" si="1"/>
        <v>0</v>
      </c>
      <c r="R22" s="304"/>
      <c r="S22" s="305">
        <f>IF(N22=0,0,('C - Schedule of Values Details'!Q22+'C - Schedule of Values Details'!S22)/N22)</f>
        <v>0</v>
      </c>
      <c r="T22" s="305"/>
      <c r="U22" s="305">
        <f t="shared" si="2"/>
        <v>0</v>
      </c>
      <c r="V22" s="305"/>
      <c r="W22" s="306">
        <f>'C - Schedule of Values Details'!W22</f>
        <v>0</v>
      </c>
      <c r="X22" s="306"/>
      <c r="Y22" s="306">
        <f>'C - Schedule of Values Details'!Y22</f>
        <v>0</v>
      </c>
      <c r="Z22" s="306"/>
    </row>
    <row r="23" spans="1:26" ht="13.35" customHeight="1" x14ac:dyDescent="0.2">
      <c r="A23" s="35">
        <f t="shared" si="3"/>
        <v>12</v>
      </c>
      <c r="B23" s="175"/>
      <c r="C23" s="152"/>
      <c r="D23" s="284"/>
      <c r="E23" s="284"/>
      <c r="F23" s="284"/>
      <c r="G23" s="284"/>
      <c r="H23" s="284"/>
      <c r="I23" s="285"/>
      <c r="J23" s="294"/>
      <c r="K23" s="294"/>
      <c r="L23" s="294"/>
      <c r="M23" s="294"/>
      <c r="N23" s="295">
        <f t="shared" si="0"/>
        <v>0</v>
      </c>
      <c r="O23" s="295"/>
      <c r="P23" s="32"/>
      <c r="Q23" s="304">
        <f t="shared" si="1"/>
        <v>0</v>
      </c>
      <c r="R23" s="304"/>
      <c r="S23" s="305">
        <f>IF(N23=0,0,('C - Schedule of Values Details'!Q23+'C - Schedule of Values Details'!S23)/N23)</f>
        <v>0</v>
      </c>
      <c r="T23" s="305"/>
      <c r="U23" s="305">
        <f t="shared" si="2"/>
        <v>0</v>
      </c>
      <c r="V23" s="305"/>
      <c r="W23" s="306">
        <f>'C - Schedule of Values Details'!W23</f>
        <v>0</v>
      </c>
      <c r="X23" s="306"/>
      <c r="Y23" s="306">
        <f>'C - Schedule of Values Details'!Y23</f>
        <v>0</v>
      </c>
      <c r="Z23" s="306"/>
    </row>
    <row r="24" spans="1:26" ht="13.35" customHeight="1" x14ac:dyDescent="0.2">
      <c r="A24" s="35">
        <f t="shared" si="3"/>
        <v>13</v>
      </c>
      <c r="B24" s="175"/>
      <c r="C24" s="152"/>
      <c r="D24" s="284"/>
      <c r="E24" s="284"/>
      <c r="F24" s="284"/>
      <c r="G24" s="284"/>
      <c r="H24" s="284"/>
      <c r="I24" s="285"/>
      <c r="J24" s="294"/>
      <c r="K24" s="294"/>
      <c r="L24" s="294"/>
      <c r="M24" s="294"/>
      <c r="N24" s="295">
        <f t="shared" si="0"/>
        <v>0</v>
      </c>
      <c r="O24" s="295"/>
      <c r="P24" s="32"/>
      <c r="Q24" s="304">
        <f t="shared" si="1"/>
        <v>0</v>
      </c>
      <c r="R24" s="304"/>
      <c r="S24" s="305">
        <f>IF(N24=0,0,('C - Schedule of Values Details'!Q24+'C - Schedule of Values Details'!S24)/N24)</f>
        <v>0</v>
      </c>
      <c r="T24" s="305"/>
      <c r="U24" s="305">
        <f t="shared" si="2"/>
        <v>0</v>
      </c>
      <c r="V24" s="305"/>
      <c r="W24" s="306">
        <f>'C - Schedule of Values Details'!W24</f>
        <v>0</v>
      </c>
      <c r="X24" s="306"/>
      <c r="Y24" s="306">
        <f>'C - Schedule of Values Details'!Y24</f>
        <v>0</v>
      </c>
      <c r="Z24" s="306"/>
    </row>
    <row r="25" spans="1:26" ht="13.35" customHeight="1" x14ac:dyDescent="0.2">
      <c r="A25" s="35">
        <f t="shared" si="3"/>
        <v>14</v>
      </c>
      <c r="B25" s="175"/>
      <c r="C25" s="152"/>
      <c r="D25" s="284"/>
      <c r="E25" s="284"/>
      <c r="F25" s="284"/>
      <c r="G25" s="284"/>
      <c r="H25" s="284"/>
      <c r="I25" s="285"/>
      <c r="J25" s="294"/>
      <c r="K25" s="294"/>
      <c r="L25" s="294"/>
      <c r="M25" s="294"/>
      <c r="N25" s="295">
        <f t="shared" si="0"/>
        <v>0</v>
      </c>
      <c r="O25" s="295"/>
      <c r="P25" s="32"/>
      <c r="Q25" s="304">
        <f t="shared" si="1"/>
        <v>0</v>
      </c>
      <c r="R25" s="304"/>
      <c r="S25" s="305">
        <f>IF(N25=0,0,('C - Schedule of Values Details'!Q25+'C - Schedule of Values Details'!S25)/N25)</f>
        <v>0</v>
      </c>
      <c r="T25" s="305"/>
      <c r="U25" s="305">
        <f t="shared" si="2"/>
        <v>0</v>
      </c>
      <c r="V25" s="305"/>
      <c r="W25" s="306">
        <f>'C - Schedule of Values Details'!W25</f>
        <v>0</v>
      </c>
      <c r="X25" s="306"/>
      <c r="Y25" s="306">
        <f>'C - Schedule of Values Details'!Y25</f>
        <v>0</v>
      </c>
      <c r="Z25" s="306"/>
    </row>
    <row r="26" spans="1:26" ht="13.35" customHeight="1" x14ac:dyDescent="0.2">
      <c r="A26" s="35">
        <f t="shared" si="3"/>
        <v>15</v>
      </c>
      <c r="B26" s="175"/>
      <c r="C26" s="152"/>
      <c r="D26" s="284"/>
      <c r="E26" s="284"/>
      <c r="F26" s="284"/>
      <c r="G26" s="284"/>
      <c r="H26" s="284"/>
      <c r="I26" s="285"/>
      <c r="J26" s="294"/>
      <c r="K26" s="294"/>
      <c r="L26" s="294"/>
      <c r="M26" s="294"/>
      <c r="N26" s="295">
        <f t="shared" si="0"/>
        <v>0</v>
      </c>
      <c r="O26" s="295"/>
      <c r="P26" s="32"/>
      <c r="Q26" s="304">
        <f t="shared" si="1"/>
        <v>0</v>
      </c>
      <c r="R26" s="304"/>
      <c r="S26" s="305">
        <f>IF(N26=0,0,('C - Schedule of Values Details'!Q26+'C - Schedule of Values Details'!S26)/N26)</f>
        <v>0</v>
      </c>
      <c r="T26" s="305"/>
      <c r="U26" s="305">
        <f t="shared" si="2"/>
        <v>0</v>
      </c>
      <c r="V26" s="305"/>
      <c r="W26" s="306">
        <f>'C - Schedule of Values Details'!W26</f>
        <v>0</v>
      </c>
      <c r="X26" s="306"/>
      <c r="Y26" s="306">
        <f>'C - Schedule of Values Details'!Y26</f>
        <v>0</v>
      </c>
      <c r="Z26" s="306"/>
    </row>
    <row r="27" spans="1:26" ht="13.35" customHeight="1" x14ac:dyDescent="0.2">
      <c r="A27" s="35">
        <f t="shared" si="3"/>
        <v>16</v>
      </c>
      <c r="B27" s="175"/>
      <c r="C27" s="152"/>
      <c r="D27" s="284"/>
      <c r="E27" s="284"/>
      <c r="F27" s="284"/>
      <c r="G27" s="284"/>
      <c r="H27" s="284"/>
      <c r="I27" s="285"/>
      <c r="J27" s="294"/>
      <c r="K27" s="294"/>
      <c r="L27" s="294"/>
      <c r="M27" s="294"/>
      <c r="N27" s="295">
        <f t="shared" si="0"/>
        <v>0</v>
      </c>
      <c r="O27" s="295"/>
      <c r="P27" s="32"/>
      <c r="Q27" s="304">
        <f t="shared" si="1"/>
        <v>0</v>
      </c>
      <c r="R27" s="304"/>
      <c r="S27" s="305">
        <f>IF(N27=0,0,('C - Schedule of Values Details'!Q27+'C - Schedule of Values Details'!S27)/N27)</f>
        <v>0</v>
      </c>
      <c r="T27" s="305"/>
      <c r="U27" s="305">
        <f t="shared" si="2"/>
        <v>0</v>
      </c>
      <c r="V27" s="305"/>
      <c r="W27" s="306">
        <f>'C - Schedule of Values Details'!W27</f>
        <v>0</v>
      </c>
      <c r="X27" s="306"/>
      <c r="Y27" s="306">
        <f>'C - Schedule of Values Details'!Y27</f>
        <v>0</v>
      </c>
      <c r="Z27" s="306"/>
    </row>
    <row r="28" spans="1:26" ht="13.35" customHeight="1" x14ac:dyDescent="0.2">
      <c r="A28" s="35">
        <f t="shared" si="3"/>
        <v>17</v>
      </c>
      <c r="B28" s="175"/>
      <c r="C28" s="152"/>
      <c r="D28" s="284"/>
      <c r="E28" s="284"/>
      <c r="F28" s="284"/>
      <c r="G28" s="284"/>
      <c r="H28" s="284"/>
      <c r="I28" s="285"/>
      <c r="J28" s="294"/>
      <c r="K28" s="294"/>
      <c r="L28" s="294"/>
      <c r="M28" s="294"/>
      <c r="N28" s="295">
        <f t="shared" si="0"/>
        <v>0</v>
      </c>
      <c r="O28" s="295"/>
      <c r="P28" s="32"/>
      <c r="Q28" s="304">
        <f t="shared" si="1"/>
        <v>0</v>
      </c>
      <c r="R28" s="304"/>
      <c r="S28" s="305">
        <f>IF(N28=0,0,('C - Schedule of Values Details'!Q28+'C - Schedule of Values Details'!S28)/N28)</f>
        <v>0</v>
      </c>
      <c r="T28" s="305"/>
      <c r="U28" s="305">
        <f t="shared" si="2"/>
        <v>0</v>
      </c>
      <c r="V28" s="305"/>
      <c r="W28" s="306">
        <f>'C - Schedule of Values Details'!W28</f>
        <v>0</v>
      </c>
      <c r="X28" s="306"/>
      <c r="Y28" s="306">
        <f>'C - Schedule of Values Details'!Y28</f>
        <v>0</v>
      </c>
      <c r="Z28" s="306"/>
    </row>
    <row r="29" spans="1:26" ht="13.35" customHeight="1" x14ac:dyDescent="0.2">
      <c r="A29" s="35">
        <f t="shared" si="3"/>
        <v>18</v>
      </c>
      <c r="B29" s="175"/>
      <c r="C29" s="152"/>
      <c r="D29" s="284"/>
      <c r="E29" s="284"/>
      <c r="F29" s="284"/>
      <c r="G29" s="284"/>
      <c r="H29" s="284"/>
      <c r="I29" s="285"/>
      <c r="J29" s="294"/>
      <c r="K29" s="294"/>
      <c r="L29" s="294"/>
      <c r="M29" s="294"/>
      <c r="N29" s="295">
        <f t="shared" si="0"/>
        <v>0</v>
      </c>
      <c r="O29" s="295"/>
      <c r="P29" s="32"/>
      <c r="Q29" s="304">
        <f t="shared" si="1"/>
        <v>0</v>
      </c>
      <c r="R29" s="304"/>
      <c r="S29" s="305">
        <f>IF(N29=0,0,('C - Schedule of Values Details'!Q29+'C - Schedule of Values Details'!S29)/N29)</f>
        <v>0</v>
      </c>
      <c r="T29" s="305"/>
      <c r="U29" s="305">
        <f t="shared" si="2"/>
        <v>0</v>
      </c>
      <c r="V29" s="305"/>
      <c r="W29" s="306">
        <f>'C - Schedule of Values Details'!W29</f>
        <v>0</v>
      </c>
      <c r="X29" s="306"/>
      <c r="Y29" s="306">
        <f>'C - Schedule of Values Details'!Y29</f>
        <v>0</v>
      </c>
      <c r="Z29" s="306"/>
    </row>
    <row r="30" spans="1:26" ht="13.35" customHeight="1" x14ac:dyDescent="0.2">
      <c r="A30" s="35">
        <f t="shared" si="3"/>
        <v>19</v>
      </c>
      <c r="B30" s="175"/>
      <c r="C30" s="152"/>
      <c r="D30" s="284"/>
      <c r="E30" s="284"/>
      <c r="F30" s="284"/>
      <c r="G30" s="284"/>
      <c r="H30" s="284"/>
      <c r="I30" s="285"/>
      <c r="J30" s="294"/>
      <c r="K30" s="294"/>
      <c r="L30" s="294"/>
      <c r="M30" s="294"/>
      <c r="N30" s="295">
        <f t="shared" si="0"/>
        <v>0</v>
      </c>
      <c r="O30" s="295"/>
      <c r="P30" s="32"/>
      <c r="Q30" s="304">
        <f t="shared" si="1"/>
        <v>0</v>
      </c>
      <c r="R30" s="304"/>
      <c r="S30" s="305">
        <f>IF(N30=0,0,('C - Schedule of Values Details'!Q30+'C - Schedule of Values Details'!S30)/N30)</f>
        <v>0</v>
      </c>
      <c r="T30" s="305"/>
      <c r="U30" s="305">
        <f t="shared" si="2"/>
        <v>0</v>
      </c>
      <c r="V30" s="305"/>
      <c r="W30" s="306">
        <f>'C - Schedule of Values Details'!W30</f>
        <v>0</v>
      </c>
      <c r="X30" s="306"/>
      <c r="Y30" s="306">
        <f>'C - Schedule of Values Details'!Y30</f>
        <v>0</v>
      </c>
      <c r="Z30" s="306"/>
    </row>
    <row r="31" spans="1:26" ht="13.35" customHeight="1" x14ac:dyDescent="0.2">
      <c r="A31" s="35">
        <f t="shared" si="3"/>
        <v>20</v>
      </c>
      <c r="B31" s="175"/>
      <c r="C31" s="152"/>
      <c r="D31" s="284"/>
      <c r="E31" s="284"/>
      <c r="F31" s="284"/>
      <c r="G31" s="284"/>
      <c r="H31" s="284"/>
      <c r="I31" s="285"/>
      <c r="J31" s="294"/>
      <c r="K31" s="294"/>
      <c r="L31" s="294"/>
      <c r="M31" s="294"/>
      <c r="N31" s="295">
        <f t="shared" si="0"/>
        <v>0</v>
      </c>
      <c r="O31" s="295"/>
      <c r="P31" s="32"/>
      <c r="Q31" s="304">
        <f t="shared" si="1"/>
        <v>0</v>
      </c>
      <c r="R31" s="304"/>
      <c r="S31" s="305">
        <f>IF(N31=0,0,('C - Schedule of Values Details'!Q31+'C - Schedule of Values Details'!S31)/N31)</f>
        <v>0</v>
      </c>
      <c r="T31" s="305"/>
      <c r="U31" s="305">
        <f t="shared" si="2"/>
        <v>0</v>
      </c>
      <c r="V31" s="305"/>
      <c r="W31" s="306">
        <f>'C - Schedule of Values Details'!W31</f>
        <v>0</v>
      </c>
      <c r="X31" s="306"/>
      <c r="Y31" s="306">
        <f>'C - Schedule of Values Details'!Y31</f>
        <v>0</v>
      </c>
      <c r="Z31" s="306"/>
    </row>
    <row r="32" spans="1:26" ht="13.35" customHeight="1" x14ac:dyDescent="0.2">
      <c r="A32" s="35">
        <f t="shared" si="3"/>
        <v>21</v>
      </c>
      <c r="B32" s="175"/>
      <c r="C32" s="152"/>
      <c r="D32" s="284"/>
      <c r="E32" s="284"/>
      <c r="F32" s="284"/>
      <c r="G32" s="284"/>
      <c r="H32" s="284"/>
      <c r="I32" s="285"/>
      <c r="J32" s="294"/>
      <c r="K32" s="294"/>
      <c r="L32" s="294"/>
      <c r="M32" s="294"/>
      <c r="N32" s="295">
        <f t="shared" si="0"/>
        <v>0</v>
      </c>
      <c r="O32" s="295"/>
      <c r="P32" s="32"/>
      <c r="Q32" s="304">
        <f t="shared" si="1"/>
        <v>0</v>
      </c>
      <c r="R32" s="304"/>
      <c r="S32" s="305">
        <f>IF(N32=0,0,('C - Schedule of Values Details'!Q32+'C - Schedule of Values Details'!S32)/N32)</f>
        <v>0</v>
      </c>
      <c r="T32" s="305"/>
      <c r="U32" s="305">
        <f t="shared" si="2"/>
        <v>0</v>
      </c>
      <c r="V32" s="305"/>
      <c r="W32" s="306">
        <f>'C - Schedule of Values Details'!W32</f>
        <v>0</v>
      </c>
      <c r="X32" s="306"/>
      <c r="Y32" s="306">
        <f>'C - Schedule of Values Details'!Y32</f>
        <v>0</v>
      </c>
      <c r="Z32" s="306"/>
    </row>
    <row r="33" spans="1:27" ht="13.35" customHeight="1" x14ac:dyDescent="0.2">
      <c r="A33" s="35">
        <f t="shared" si="3"/>
        <v>22</v>
      </c>
      <c r="B33" s="175"/>
      <c r="C33" s="152"/>
      <c r="D33" s="284"/>
      <c r="E33" s="284"/>
      <c r="F33" s="284"/>
      <c r="G33" s="284"/>
      <c r="H33" s="284"/>
      <c r="I33" s="285"/>
      <c r="J33" s="294"/>
      <c r="K33" s="294"/>
      <c r="L33" s="294"/>
      <c r="M33" s="294"/>
      <c r="N33" s="295">
        <f t="shared" si="0"/>
        <v>0</v>
      </c>
      <c r="O33" s="295"/>
      <c r="P33" s="32"/>
      <c r="Q33" s="304">
        <f t="shared" si="1"/>
        <v>0</v>
      </c>
      <c r="R33" s="304"/>
      <c r="S33" s="305">
        <f>IF(N33=0,0,('C - Schedule of Values Details'!Q33+'C - Schedule of Values Details'!S33)/N33)</f>
        <v>0</v>
      </c>
      <c r="T33" s="305"/>
      <c r="U33" s="305">
        <f t="shared" si="2"/>
        <v>0</v>
      </c>
      <c r="V33" s="305"/>
      <c r="W33" s="306">
        <f>'C - Schedule of Values Details'!W33</f>
        <v>0</v>
      </c>
      <c r="X33" s="306"/>
      <c r="Y33" s="306">
        <f>'C - Schedule of Values Details'!Y33</f>
        <v>0</v>
      </c>
      <c r="Z33" s="306"/>
    </row>
    <row r="34" spans="1:27" ht="13.35" customHeight="1" x14ac:dyDescent="0.2">
      <c r="A34" s="36">
        <f t="shared" si="3"/>
        <v>23</v>
      </c>
      <c r="B34" s="176"/>
      <c r="C34" s="152"/>
      <c r="D34" s="284"/>
      <c r="E34" s="284"/>
      <c r="F34" s="284"/>
      <c r="G34" s="284"/>
      <c r="H34" s="284"/>
      <c r="I34" s="285"/>
      <c r="J34" s="294"/>
      <c r="K34" s="294"/>
      <c r="L34" s="294"/>
      <c r="M34" s="294"/>
      <c r="N34" s="295">
        <f t="shared" si="0"/>
        <v>0</v>
      </c>
      <c r="O34" s="295"/>
      <c r="P34" s="32"/>
      <c r="Q34" s="304">
        <f t="shared" si="1"/>
        <v>0</v>
      </c>
      <c r="R34" s="304"/>
      <c r="S34" s="305">
        <f>IF(N34=0,0,('C - Schedule of Values Details'!Q34+'C - Schedule of Values Details'!S34)/N34)</f>
        <v>0</v>
      </c>
      <c r="T34" s="305"/>
      <c r="U34" s="305">
        <f t="shared" si="2"/>
        <v>0</v>
      </c>
      <c r="V34" s="305"/>
      <c r="W34" s="306">
        <f>'C - Schedule of Values Details'!W34</f>
        <v>0</v>
      </c>
      <c r="X34" s="306"/>
      <c r="Y34" s="306">
        <f>'C - Schedule of Values Details'!Y34</f>
        <v>0</v>
      </c>
      <c r="Z34" s="306"/>
    </row>
    <row r="35" spans="1:27" x14ac:dyDescent="0.2">
      <c r="A35" s="296" t="s">
        <v>27</v>
      </c>
      <c r="B35" s="297"/>
      <c r="C35" s="297"/>
      <c r="D35" s="297"/>
      <c r="E35" s="297"/>
      <c r="F35" s="297"/>
      <c r="G35" s="297"/>
      <c r="H35" s="297"/>
      <c r="I35" s="298"/>
      <c r="J35" s="299">
        <f>SUM(J12:J34)</f>
        <v>0</v>
      </c>
      <c r="K35" s="299"/>
      <c r="L35" s="299">
        <f>SUM(L12:L34)</f>
        <v>0</v>
      </c>
      <c r="M35" s="299"/>
      <c r="N35" s="299">
        <f>SUM(N12:N34)</f>
        <v>0</v>
      </c>
      <c r="O35" s="299"/>
      <c r="P35" s="98"/>
      <c r="Q35" s="299">
        <f>SUM(Q12:Q34)</f>
        <v>0</v>
      </c>
      <c r="R35" s="299"/>
      <c r="S35" s="307"/>
      <c r="T35" s="308"/>
      <c r="U35" s="308"/>
      <c r="V35" s="309"/>
      <c r="W35" s="303">
        <f>SUM(W12:W34)</f>
        <v>0</v>
      </c>
      <c r="X35" s="303"/>
      <c r="Y35" s="303">
        <f>SUM(Y12:Y34)</f>
        <v>0</v>
      </c>
      <c r="Z35" s="303"/>
      <c r="AA35" s="49" t="b">
        <f>IF(D20&lt;&gt;"",TRUE,IF(N35&lt;&gt;0,TRUE,FALSE))</f>
        <v>0</v>
      </c>
    </row>
    <row r="36" spans="1:27" ht="15" customHeight="1" thickBot="1" x14ac:dyDescent="0.25">
      <c r="A36" s="291" t="str">
        <f>IF(SVSLastPage=AA7,"Grand Total Final Sheet Only","")</f>
        <v/>
      </c>
      <c r="B36" s="291"/>
      <c r="C36" s="291"/>
      <c r="D36" s="291"/>
      <c r="E36" s="291"/>
      <c r="F36" s="291"/>
      <c r="G36" s="291"/>
      <c r="H36" s="291"/>
      <c r="I36" s="292"/>
      <c r="J36" s="293">
        <f>IF(SVSLastPage=AA7,$J$138,0)</f>
        <v>0</v>
      </c>
      <c r="K36" s="293"/>
      <c r="L36" s="293">
        <f>IF(SVSLastPage=AA7,$L$138,0)</f>
        <v>0</v>
      </c>
      <c r="M36" s="293"/>
      <c r="N36" s="293">
        <f>IF(SVSLastPage=AA7,$N$138,0)</f>
        <v>0</v>
      </c>
      <c r="O36" s="293"/>
      <c r="P36" s="54"/>
      <c r="Q36" s="293">
        <f>IF(SVSLastPage=AA7,$Q$138,0)</f>
        <v>0</v>
      </c>
      <c r="R36" s="293"/>
      <c r="S36" s="310"/>
      <c r="T36" s="311"/>
      <c r="U36" s="311"/>
      <c r="V36" s="312"/>
      <c r="W36" s="293">
        <f>IF(SVSLastPage=AA7,$W$138,0)</f>
        <v>0</v>
      </c>
      <c r="X36" s="293"/>
      <c r="Y36" s="293">
        <f>IF(SVSLastPage=AA7,$Y$138,0)</f>
        <v>0</v>
      </c>
      <c r="Z36" s="293"/>
    </row>
    <row r="37" spans="1:27" ht="15" customHeight="1" x14ac:dyDescent="0.2">
      <c r="A37" s="188" t="str">
        <f>FormNumber</f>
        <v>F330-02</v>
      </c>
      <c r="B37" s="39"/>
      <c r="C37" s="39"/>
      <c r="D37" s="39"/>
      <c r="E37" s="39"/>
      <c r="F37" s="39"/>
      <c r="G37" s="39"/>
      <c r="H37" s="39"/>
      <c r="I37" s="39"/>
      <c r="J37" s="40"/>
      <c r="K37" s="40"/>
      <c r="L37" s="40"/>
      <c r="M37" s="283" t="str">
        <f>FormVersion</f>
        <v xml:space="preserve">2025-OCT  </v>
      </c>
      <c r="N37" s="283"/>
      <c r="O37" s="40"/>
      <c r="P37" s="38"/>
      <c r="Q37" s="40"/>
      <c r="R37" s="40"/>
      <c r="W37" s="40"/>
      <c r="X37" s="40"/>
      <c r="Y37" s="40"/>
      <c r="Z37" s="190" t="str">
        <f>"Section B - Schedule of Values Summary, Page " &amp; AA7 &amp; " of " &amp; SVSLastPage</f>
        <v>Section B - Schedule of Values Summary, Page 1 of 0</v>
      </c>
    </row>
    <row r="38" spans="1:27" ht="18" customHeight="1" x14ac:dyDescent="0.25">
      <c r="A38" s="2" t="s">
        <v>64</v>
      </c>
      <c r="B38" s="2"/>
      <c r="C38" s="2"/>
      <c r="D38" s="2"/>
      <c r="E38" s="2"/>
      <c r="F38" s="2"/>
      <c r="G38" s="290">
        <f>ContractorName</f>
        <v>0</v>
      </c>
      <c r="H38" s="290"/>
      <c r="I38" s="290"/>
      <c r="J38" s="290"/>
      <c r="K38" s="290"/>
      <c r="L38" s="290"/>
      <c r="M38" s="2"/>
      <c r="N38" s="2" t="s">
        <v>229</v>
      </c>
      <c r="O38" s="2"/>
      <c r="P38" s="2"/>
      <c r="Q38" s="320">
        <f>ContractNumber</f>
        <v>0</v>
      </c>
      <c r="R38" s="320"/>
      <c r="S38" s="320"/>
      <c r="T38" s="320"/>
      <c r="U38" s="320"/>
      <c r="W38" s="17" t="s">
        <v>117</v>
      </c>
      <c r="X38" s="2"/>
    </row>
    <row r="39" spans="1:27" ht="18" customHeight="1" thickBot="1" x14ac:dyDescent="0.3">
      <c r="A39" s="227" t="s">
        <v>38</v>
      </c>
      <c r="B39" s="227"/>
      <c r="C39" s="227"/>
      <c r="D39" s="227"/>
      <c r="E39" s="227"/>
      <c r="F39" s="227"/>
      <c r="G39" s="324">
        <f>ProjectName1</f>
        <v>0</v>
      </c>
      <c r="H39" s="324"/>
      <c r="I39" s="324"/>
      <c r="J39" s="324"/>
      <c r="K39" s="324"/>
      <c r="L39" s="324"/>
      <c r="M39" s="2"/>
      <c r="N39" s="227"/>
      <c r="O39" s="227"/>
      <c r="P39" s="227"/>
      <c r="Q39" s="227"/>
      <c r="R39" s="227"/>
      <c r="S39" s="227"/>
      <c r="T39" s="227"/>
      <c r="U39" s="227"/>
      <c r="V39" s="2"/>
      <c r="W39" s="208" t="s">
        <v>77</v>
      </c>
      <c r="X39" s="208"/>
      <c r="Y39" s="208"/>
      <c r="Z39" s="208"/>
    </row>
    <row r="40" spans="1:27" ht="18" customHeight="1" x14ac:dyDescent="0.2">
      <c r="A40" s="318"/>
      <c r="B40" s="318"/>
      <c r="C40" s="318"/>
      <c r="D40" s="318"/>
      <c r="E40" s="318"/>
      <c r="F40" s="318"/>
      <c r="G40" s="319">
        <f>ProjectName2</f>
        <v>0</v>
      </c>
      <c r="H40" s="319"/>
      <c r="I40" s="319"/>
      <c r="J40" s="319"/>
      <c r="K40" s="319"/>
      <c r="L40" s="319"/>
      <c r="M40" s="2"/>
      <c r="N40" s="2" t="s">
        <v>114</v>
      </c>
      <c r="O40" s="2"/>
      <c r="P40" s="2"/>
      <c r="Q40" s="320">
        <f>AlternateNumber</f>
        <v>0</v>
      </c>
      <c r="R40" s="320"/>
      <c r="S40" s="320"/>
      <c r="T40" s="320"/>
      <c r="U40" s="320"/>
      <c r="W40" s="3" t="s">
        <v>21</v>
      </c>
      <c r="Y40" s="321">
        <f>RequestNumber</f>
        <v>0</v>
      </c>
      <c r="Z40" s="321"/>
    </row>
    <row r="41" spans="1:27" ht="18" customHeight="1" x14ac:dyDescent="0.2">
      <c r="A41" s="2" t="s">
        <v>70</v>
      </c>
      <c r="B41" s="2"/>
      <c r="C41" s="2"/>
      <c r="D41" s="2"/>
      <c r="E41" s="2"/>
      <c r="F41" s="2"/>
      <c r="G41" s="290">
        <f>ProjectLocation</f>
        <v>0</v>
      </c>
      <c r="H41" s="290"/>
      <c r="I41" s="290"/>
      <c r="J41" s="290"/>
      <c r="K41" s="290"/>
      <c r="L41" s="290"/>
      <c r="M41" s="227"/>
      <c r="N41" s="227"/>
      <c r="O41" s="227"/>
      <c r="P41" s="227"/>
      <c r="Q41" s="227"/>
      <c r="R41" s="227"/>
      <c r="S41" s="227"/>
      <c r="T41" s="227"/>
      <c r="U41" s="227"/>
      <c r="V41" s="227"/>
      <c r="W41" s="2" t="s">
        <v>23</v>
      </c>
      <c r="X41" s="11">
        <f>X7+1</f>
        <v>3</v>
      </c>
      <c r="Y41" s="9" t="s">
        <v>22</v>
      </c>
      <c r="Z41" s="30">
        <f>LastPage</f>
        <v>1</v>
      </c>
      <c r="AA41" s="5">
        <f>AA7+1</f>
        <v>2</v>
      </c>
    </row>
    <row r="42" spans="1:27" ht="13.5" thickBot="1" x14ac:dyDescent="0.25">
      <c r="A42" s="322"/>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row>
    <row r="43" spans="1:27" x14ac:dyDescent="0.2">
      <c r="A43" s="15"/>
      <c r="B43" s="9"/>
      <c r="C43" s="286" t="s">
        <v>51</v>
      </c>
      <c r="D43" s="221"/>
      <c r="E43" s="221"/>
      <c r="F43" s="221"/>
      <c r="G43" s="221"/>
      <c r="H43" s="221"/>
      <c r="I43" s="323"/>
      <c r="J43" s="313" t="s">
        <v>39</v>
      </c>
      <c r="K43" s="313"/>
      <c r="L43" s="313"/>
      <c r="M43" s="313"/>
      <c r="N43" s="313"/>
      <c r="O43" s="314"/>
      <c r="P43" s="18"/>
      <c r="Q43" s="313" t="s">
        <v>40</v>
      </c>
      <c r="R43" s="313"/>
      <c r="S43" s="313"/>
      <c r="T43" s="313"/>
      <c r="U43" s="313"/>
      <c r="V43" s="313"/>
      <c r="W43" s="313"/>
      <c r="X43" s="313"/>
      <c r="Y43" s="313"/>
      <c r="Z43" s="313"/>
    </row>
    <row r="44" spans="1:27" x14ac:dyDescent="0.2">
      <c r="A44" s="13" t="s">
        <v>29</v>
      </c>
      <c r="B44" s="11" t="s">
        <v>50</v>
      </c>
      <c r="C44" s="287"/>
      <c r="D44" s="223" t="s">
        <v>52</v>
      </c>
      <c r="E44" s="223"/>
      <c r="F44" s="223"/>
      <c r="G44" s="223"/>
      <c r="H44" s="223"/>
      <c r="I44" s="288"/>
      <c r="J44" s="289" t="s">
        <v>53</v>
      </c>
      <c r="K44" s="289"/>
      <c r="L44" s="289" t="s">
        <v>54</v>
      </c>
      <c r="M44" s="289"/>
      <c r="N44" s="289" t="s">
        <v>55</v>
      </c>
      <c r="O44" s="289"/>
      <c r="P44" s="53"/>
      <c r="Q44" s="317" t="s">
        <v>56</v>
      </c>
      <c r="R44" s="317"/>
      <c r="S44" s="317" t="s">
        <v>57</v>
      </c>
      <c r="T44" s="317"/>
      <c r="U44" s="317" t="s">
        <v>58</v>
      </c>
      <c r="V44" s="317"/>
      <c r="W44" s="317" t="s">
        <v>164</v>
      </c>
      <c r="X44" s="317"/>
      <c r="Y44" s="317" t="s">
        <v>165</v>
      </c>
      <c r="Z44" s="317"/>
    </row>
    <row r="45" spans="1:27" ht="25.5" customHeight="1" x14ac:dyDescent="0.2">
      <c r="A45" s="13" t="s">
        <v>24</v>
      </c>
      <c r="B45" s="168" t="s">
        <v>162</v>
      </c>
      <c r="C45" s="164" t="s">
        <v>163</v>
      </c>
      <c r="D45" s="288" t="s">
        <v>25</v>
      </c>
      <c r="E45" s="288"/>
      <c r="F45" s="315"/>
      <c r="G45" s="315"/>
      <c r="H45" s="315"/>
      <c r="I45" s="315"/>
      <c r="J45" s="300" t="s">
        <v>86</v>
      </c>
      <c r="K45" s="300"/>
      <c r="L45" s="300" t="s">
        <v>87</v>
      </c>
      <c r="M45" s="300"/>
      <c r="N45" s="300" t="s">
        <v>88</v>
      </c>
      <c r="O45" s="300"/>
      <c r="P45" s="26"/>
      <c r="Q45" s="300" t="s">
        <v>89</v>
      </c>
      <c r="R45" s="300"/>
      <c r="S45" s="300" t="s">
        <v>90</v>
      </c>
      <c r="T45" s="300"/>
      <c r="U45" s="300" t="s">
        <v>91</v>
      </c>
      <c r="V45" s="300"/>
      <c r="W45" s="300" t="s">
        <v>92</v>
      </c>
      <c r="X45" s="300"/>
      <c r="Y45" s="300" t="s">
        <v>93</v>
      </c>
      <c r="Z45" s="300"/>
    </row>
    <row r="46" spans="1:27" ht="13.35" customHeight="1" x14ac:dyDescent="0.2">
      <c r="A46" s="34">
        <f>A34+1</f>
        <v>24</v>
      </c>
      <c r="B46" s="175"/>
      <c r="C46" s="152"/>
      <c r="D46" s="284"/>
      <c r="E46" s="284"/>
      <c r="F46" s="284"/>
      <c r="G46" s="284"/>
      <c r="H46" s="284"/>
      <c r="I46" s="285"/>
      <c r="J46" s="301"/>
      <c r="K46" s="302"/>
      <c r="L46" s="294"/>
      <c r="M46" s="294"/>
      <c r="N46" s="295">
        <f>J46+L46</f>
        <v>0</v>
      </c>
      <c r="O46" s="295"/>
      <c r="P46" s="32"/>
      <c r="Q46" s="316">
        <f>W46+Y46</f>
        <v>0</v>
      </c>
      <c r="R46" s="316"/>
      <c r="S46" s="305">
        <f>IF(N46=0,0,('C - Schedule of Values Details'!Q46+'C - Schedule of Values Details'!S46)/N46)</f>
        <v>0</v>
      </c>
      <c r="T46" s="305"/>
      <c r="U46" s="305">
        <f>IF(N46=0,0,IF(Q46=0,0,Q46/N46))</f>
        <v>0</v>
      </c>
      <c r="V46" s="305"/>
      <c r="W46" s="306">
        <f>'C - Schedule of Values Details'!W46</f>
        <v>0</v>
      </c>
      <c r="X46" s="306"/>
      <c r="Y46" s="306">
        <f>'C - Schedule of Values Details'!Y46</f>
        <v>0</v>
      </c>
      <c r="Z46" s="306"/>
    </row>
    <row r="47" spans="1:27" ht="13.35" customHeight="1" x14ac:dyDescent="0.2">
      <c r="A47" s="35">
        <f>A46+1</f>
        <v>25</v>
      </c>
      <c r="B47" s="175"/>
      <c r="C47" s="152"/>
      <c r="D47" s="284"/>
      <c r="E47" s="284"/>
      <c r="F47" s="284"/>
      <c r="G47" s="284"/>
      <c r="H47" s="284"/>
      <c r="I47" s="285"/>
      <c r="J47" s="294"/>
      <c r="K47" s="294"/>
      <c r="L47" s="294"/>
      <c r="M47" s="294"/>
      <c r="N47" s="295">
        <f t="shared" ref="N47:N68" si="4">J47+L47</f>
        <v>0</v>
      </c>
      <c r="O47" s="295"/>
      <c r="P47" s="32"/>
      <c r="Q47" s="304">
        <f t="shared" ref="Q47:Q68" si="5">W47+Y47</f>
        <v>0</v>
      </c>
      <c r="R47" s="304"/>
      <c r="S47" s="305">
        <f>IF(N47=0,0,('C - Schedule of Values Details'!Q47+'C - Schedule of Values Details'!S47)/N47)</f>
        <v>0</v>
      </c>
      <c r="T47" s="305"/>
      <c r="U47" s="305">
        <f t="shared" ref="U47:U68" si="6">IF(N47=0,0,IF(Q47=0,0,Q47/N47))</f>
        <v>0</v>
      </c>
      <c r="V47" s="305"/>
      <c r="W47" s="306">
        <f>'C - Schedule of Values Details'!W47</f>
        <v>0</v>
      </c>
      <c r="X47" s="306"/>
      <c r="Y47" s="306">
        <f>'C - Schedule of Values Details'!Y47</f>
        <v>0</v>
      </c>
      <c r="Z47" s="306"/>
    </row>
    <row r="48" spans="1:27" ht="13.35" customHeight="1" x14ac:dyDescent="0.2">
      <c r="A48" s="35">
        <f t="shared" ref="A48:A68" si="7">A47+1</f>
        <v>26</v>
      </c>
      <c r="B48" s="175"/>
      <c r="C48" s="152"/>
      <c r="D48" s="284"/>
      <c r="E48" s="284"/>
      <c r="F48" s="284"/>
      <c r="G48" s="284"/>
      <c r="H48" s="284"/>
      <c r="I48" s="285"/>
      <c r="J48" s="294"/>
      <c r="K48" s="294"/>
      <c r="L48" s="294"/>
      <c r="M48" s="294"/>
      <c r="N48" s="295">
        <f t="shared" si="4"/>
        <v>0</v>
      </c>
      <c r="O48" s="295"/>
      <c r="P48" s="32"/>
      <c r="Q48" s="304">
        <f t="shared" si="5"/>
        <v>0</v>
      </c>
      <c r="R48" s="304"/>
      <c r="S48" s="305">
        <f>IF(N48=0,0,('C - Schedule of Values Details'!Q48+'C - Schedule of Values Details'!S48)/N48)</f>
        <v>0</v>
      </c>
      <c r="T48" s="305"/>
      <c r="U48" s="305">
        <f t="shared" si="6"/>
        <v>0</v>
      </c>
      <c r="V48" s="305"/>
      <c r="W48" s="306">
        <f>'C - Schedule of Values Details'!W48</f>
        <v>0</v>
      </c>
      <c r="X48" s="306"/>
      <c r="Y48" s="306">
        <f>'C - Schedule of Values Details'!Y48</f>
        <v>0</v>
      </c>
      <c r="Z48" s="306"/>
    </row>
    <row r="49" spans="1:26" ht="13.35" customHeight="1" x14ac:dyDescent="0.2">
      <c r="A49" s="35">
        <f t="shared" si="7"/>
        <v>27</v>
      </c>
      <c r="B49" s="175"/>
      <c r="C49" s="152"/>
      <c r="D49" s="284"/>
      <c r="E49" s="284"/>
      <c r="F49" s="284"/>
      <c r="G49" s="284"/>
      <c r="H49" s="284"/>
      <c r="I49" s="285"/>
      <c r="J49" s="294"/>
      <c r="K49" s="294"/>
      <c r="L49" s="294"/>
      <c r="M49" s="294"/>
      <c r="N49" s="295">
        <f t="shared" si="4"/>
        <v>0</v>
      </c>
      <c r="O49" s="295"/>
      <c r="P49" s="32"/>
      <c r="Q49" s="304">
        <f t="shared" si="5"/>
        <v>0</v>
      </c>
      <c r="R49" s="304"/>
      <c r="S49" s="305">
        <f>IF(N49=0,0,('C - Schedule of Values Details'!Q49+'C - Schedule of Values Details'!S49)/N49)</f>
        <v>0</v>
      </c>
      <c r="T49" s="305"/>
      <c r="U49" s="305">
        <f t="shared" si="6"/>
        <v>0</v>
      </c>
      <c r="V49" s="305"/>
      <c r="W49" s="306">
        <f>'C - Schedule of Values Details'!W49</f>
        <v>0</v>
      </c>
      <c r="X49" s="306"/>
      <c r="Y49" s="306">
        <f>'C - Schedule of Values Details'!Y49</f>
        <v>0</v>
      </c>
      <c r="Z49" s="306"/>
    </row>
    <row r="50" spans="1:26" ht="13.35" customHeight="1" x14ac:dyDescent="0.2">
      <c r="A50" s="35">
        <f t="shared" si="7"/>
        <v>28</v>
      </c>
      <c r="B50" s="175"/>
      <c r="C50" s="152"/>
      <c r="D50" s="284"/>
      <c r="E50" s="284"/>
      <c r="F50" s="284"/>
      <c r="G50" s="284"/>
      <c r="H50" s="284"/>
      <c r="I50" s="285"/>
      <c r="J50" s="294"/>
      <c r="K50" s="294"/>
      <c r="L50" s="294"/>
      <c r="M50" s="294"/>
      <c r="N50" s="295">
        <f t="shared" si="4"/>
        <v>0</v>
      </c>
      <c r="O50" s="295"/>
      <c r="P50" s="32"/>
      <c r="Q50" s="304">
        <f t="shared" si="5"/>
        <v>0</v>
      </c>
      <c r="R50" s="304"/>
      <c r="S50" s="305">
        <f>IF(N50=0,0,('C - Schedule of Values Details'!Q50+'C - Schedule of Values Details'!S50)/N50)</f>
        <v>0</v>
      </c>
      <c r="T50" s="305"/>
      <c r="U50" s="305">
        <f t="shared" si="6"/>
        <v>0</v>
      </c>
      <c r="V50" s="305"/>
      <c r="W50" s="306">
        <f>'C - Schedule of Values Details'!W50</f>
        <v>0</v>
      </c>
      <c r="X50" s="306"/>
      <c r="Y50" s="306">
        <f>'C - Schedule of Values Details'!Y50</f>
        <v>0</v>
      </c>
      <c r="Z50" s="306"/>
    </row>
    <row r="51" spans="1:26" ht="13.35" customHeight="1" x14ac:dyDescent="0.2">
      <c r="A51" s="35">
        <f t="shared" si="7"/>
        <v>29</v>
      </c>
      <c r="B51" s="175"/>
      <c r="C51" s="152"/>
      <c r="D51" s="284"/>
      <c r="E51" s="284"/>
      <c r="F51" s="284"/>
      <c r="G51" s="284"/>
      <c r="H51" s="284"/>
      <c r="I51" s="285"/>
      <c r="J51" s="294"/>
      <c r="K51" s="294"/>
      <c r="L51" s="294"/>
      <c r="M51" s="294"/>
      <c r="N51" s="295">
        <f t="shared" si="4"/>
        <v>0</v>
      </c>
      <c r="O51" s="295"/>
      <c r="P51" s="32"/>
      <c r="Q51" s="304">
        <f t="shared" si="5"/>
        <v>0</v>
      </c>
      <c r="R51" s="304"/>
      <c r="S51" s="305">
        <f>IF(N51=0,0,('C - Schedule of Values Details'!Q51+'C - Schedule of Values Details'!S51)/N51)</f>
        <v>0</v>
      </c>
      <c r="T51" s="305"/>
      <c r="U51" s="305">
        <f t="shared" si="6"/>
        <v>0</v>
      </c>
      <c r="V51" s="305"/>
      <c r="W51" s="306">
        <f>'C - Schedule of Values Details'!W51</f>
        <v>0</v>
      </c>
      <c r="X51" s="306"/>
      <c r="Y51" s="306">
        <f>'C - Schedule of Values Details'!Y51</f>
        <v>0</v>
      </c>
      <c r="Z51" s="306"/>
    </row>
    <row r="52" spans="1:26" ht="13.35" customHeight="1" x14ac:dyDescent="0.2">
      <c r="A52" s="35">
        <f t="shared" si="7"/>
        <v>30</v>
      </c>
      <c r="B52" s="175"/>
      <c r="C52" s="152"/>
      <c r="D52" s="284"/>
      <c r="E52" s="284"/>
      <c r="F52" s="284"/>
      <c r="G52" s="284"/>
      <c r="H52" s="284"/>
      <c r="I52" s="285"/>
      <c r="J52" s="294"/>
      <c r="K52" s="294"/>
      <c r="L52" s="294"/>
      <c r="M52" s="294"/>
      <c r="N52" s="295">
        <f t="shared" si="4"/>
        <v>0</v>
      </c>
      <c r="O52" s="295"/>
      <c r="P52" s="32"/>
      <c r="Q52" s="304">
        <f t="shared" si="5"/>
        <v>0</v>
      </c>
      <c r="R52" s="304"/>
      <c r="S52" s="305">
        <f>IF(N52=0,0,('C - Schedule of Values Details'!Q52+'C - Schedule of Values Details'!S52)/N52)</f>
        <v>0</v>
      </c>
      <c r="T52" s="305"/>
      <c r="U52" s="305">
        <f t="shared" si="6"/>
        <v>0</v>
      </c>
      <c r="V52" s="305"/>
      <c r="W52" s="306">
        <f>'C - Schedule of Values Details'!W52</f>
        <v>0</v>
      </c>
      <c r="X52" s="306"/>
      <c r="Y52" s="306">
        <f>'C - Schedule of Values Details'!Y52</f>
        <v>0</v>
      </c>
      <c r="Z52" s="306"/>
    </row>
    <row r="53" spans="1:26" ht="13.35" customHeight="1" x14ac:dyDescent="0.2">
      <c r="A53" s="35">
        <f t="shared" si="7"/>
        <v>31</v>
      </c>
      <c r="B53" s="175"/>
      <c r="C53" s="152"/>
      <c r="D53" s="284"/>
      <c r="E53" s="284"/>
      <c r="F53" s="284"/>
      <c r="G53" s="284"/>
      <c r="H53" s="284"/>
      <c r="I53" s="285"/>
      <c r="J53" s="294"/>
      <c r="K53" s="294"/>
      <c r="L53" s="294"/>
      <c r="M53" s="294"/>
      <c r="N53" s="295">
        <f t="shared" si="4"/>
        <v>0</v>
      </c>
      <c r="O53" s="295"/>
      <c r="P53" s="32"/>
      <c r="Q53" s="304">
        <f t="shared" si="5"/>
        <v>0</v>
      </c>
      <c r="R53" s="304"/>
      <c r="S53" s="305">
        <f>IF(N53=0,0,('C - Schedule of Values Details'!Q53+'C - Schedule of Values Details'!S53)/N53)</f>
        <v>0</v>
      </c>
      <c r="T53" s="305"/>
      <c r="U53" s="305">
        <f t="shared" si="6"/>
        <v>0</v>
      </c>
      <c r="V53" s="305"/>
      <c r="W53" s="306">
        <f>'C - Schedule of Values Details'!W53</f>
        <v>0</v>
      </c>
      <c r="X53" s="306"/>
      <c r="Y53" s="306">
        <f>'C - Schedule of Values Details'!Y53</f>
        <v>0</v>
      </c>
      <c r="Z53" s="306"/>
    </row>
    <row r="54" spans="1:26" ht="13.35" customHeight="1" x14ac:dyDescent="0.2">
      <c r="A54" s="35">
        <f t="shared" si="7"/>
        <v>32</v>
      </c>
      <c r="B54" s="175"/>
      <c r="C54" s="152"/>
      <c r="D54" s="284"/>
      <c r="E54" s="284"/>
      <c r="F54" s="284"/>
      <c r="G54" s="284"/>
      <c r="H54" s="284"/>
      <c r="I54" s="285"/>
      <c r="J54" s="294"/>
      <c r="K54" s="294"/>
      <c r="L54" s="294"/>
      <c r="M54" s="294"/>
      <c r="N54" s="295">
        <f t="shared" si="4"/>
        <v>0</v>
      </c>
      <c r="O54" s="295"/>
      <c r="P54" s="32"/>
      <c r="Q54" s="304">
        <f t="shared" si="5"/>
        <v>0</v>
      </c>
      <c r="R54" s="304"/>
      <c r="S54" s="305">
        <f>IF(N54=0,0,('C - Schedule of Values Details'!Q54+'C - Schedule of Values Details'!S54)/N54)</f>
        <v>0</v>
      </c>
      <c r="T54" s="305"/>
      <c r="U54" s="305">
        <f t="shared" si="6"/>
        <v>0</v>
      </c>
      <c r="V54" s="305"/>
      <c r="W54" s="306">
        <f>'C - Schedule of Values Details'!W54</f>
        <v>0</v>
      </c>
      <c r="X54" s="306"/>
      <c r="Y54" s="306">
        <f>'C - Schedule of Values Details'!Y54</f>
        <v>0</v>
      </c>
      <c r="Z54" s="306"/>
    </row>
    <row r="55" spans="1:26" ht="13.35" customHeight="1" x14ac:dyDescent="0.2">
      <c r="A55" s="35">
        <f t="shared" si="7"/>
        <v>33</v>
      </c>
      <c r="B55" s="175"/>
      <c r="C55" s="152"/>
      <c r="D55" s="284"/>
      <c r="E55" s="284"/>
      <c r="F55" s="284"/>
      <c r="G55" s="284"/>
      <c r="H55" s="284"/>
      <c r="I55" s="285"/>
      <c r="J55" s="294"/>
      <c r="K55" s="294"/>
      <c r="L55" s="294"/>
      <c r="M55" s="294"/>
      <c r="N55" s="295">
        <f t="shared" si="4"/>
        <v>0</v>
      </c>
      <c r="O55" s="295"/>
      <c r="P55" s="32"/>
      <c r="Q55" s="304">
        <f t="shared" si="5"/>
        <v>0</v>
      </c>
      <c r="R55" s="304"/>
      <c r="S55" s="305">
        <f>IF(N55=0,0,('C - Schedule of Values Details'!Q55+'C - Schedule of Values Details'!S55)/N55)</f>
        <v>0</v>
      </c>
      <c r="T55" s="305"/>
      <c r="U55" s="305">
        <f t="shared" si="6"/>
        <v>0</v>
      </c>
      <c r="V55" s="305"/>
      <c r="W55" s="306">
        <f>'C - Schedule of Values Details'!W55</f>
        <v>0</v>
      </c>
      <c r="X55" s="306"/>
      <c r="Y55" s="306">
        <f>'C - Schedule of Values Details'!Y55</f>
        <v>0</v>
      </c>
      <c r="Z55" s="306"/>
    </row>
    <row r="56" spans="1:26" ht="13.35" customHeight="1" x14ac:dyDescent="0.2">
      <c r="A56" s="35">
        <f t="shared" si="7"/>
        <v>34</v>
      </c>
      <c r="B56" s="175"/>
      <c r="C56" s="152"/>
      <c r="D56" s="284"/>
      <c r="E56" s="284"/>
      <c r="F56" s="284"/>
      <c r="G56" s="284"/>
      <c r="H56" s="284"/>
      <c r="I56" s="285"/>
      <c r="J56" s="294"/>
      <c r="K56" s="294"/>
      <c r="L56" s="294"/>
      <c r="M56" s="294"/>
      <c r="N56" s="295">
        <f t="shared" si="4"/>
        <v>0</v>
      </c>
      <c r="O56" s="295"/>
      <c r="P56" s="32"/>
      <c r="Q56" s="304">
        <f t="shared" si="5"/>
        <v>0</v>
      </c>
      <c r="R56" s="304"/>
      <c r="S56" s="305">
        <f>IF(N56=0,0,('C - Schedule of Values Details'!Q56+'C - Schedule of Values Details'!S56)/N56)</f>
        <v>0</v>
      </c>
      <c r="T56" s="305"/>
      <c r="U56" s="305">
        <f t="shared" si="6"/>
        <v>0</v>
      </c>
      <c r="V56" s="305"/>
      <c r="W56" s="306">
        <f>'C - Schedule of Values Details'!W56</f>
        <v>0</v>
      </c>
      <c r="X56" s="306"/>
      <c r="Y56" s="306">
        <f>'C - Schedule of Values Details'!Y56</f>
        <v>0</v>
      </c>
      <c r="Z56" s="306"/>
    </row>
    <row r="57" spans="1:26" ht="13.35" customHeight="1" x14ac:dyDescent="0.2">
      <c r="A57" s="35">
        <f t="shared" si="7"/>
        <v>35</v>
      </c>
      <c r="B57" s="175"/>
      <c r="C57" s="152"/>
      <c r="D57" s="284"/>
      <c r="E57" s="284"/>
      <c r="F57" s="284"/>
      <c r="G57" s="284"/>
      <c r="H57" s="284"/>
      <c r="I57" s="285"/>
      <c r="J57" s="294"/>
      <c r="K57" s="294"/>
      <c r="L57" s="294"/>
      <c r="M57" s="294"/>
      <c r="N57" s="295">
        <f t="shared" si="4"/>
        <v>0</v>
      </c>
      <c r="O57" s="295"/>
      <c r="P57" s="32"/>
      <c r="Q57" s="304">
        <f t="shared" si="5"/>
        <v>0</v>
      </c>
      <c r="R57" s="304"/>
      <c r="S57" s="305">
        <f>IF(N57=0,0,('C - Schedule of Values Details'!Q57+'C - Schedule of Values Details'!S57)/N57)</f>
        <v>0</v>
      </c>
      <c r="T57" s="305"/>
      <c r="U57" s="305">
        <f t="shared" si="6"/>
        <v>0</v>
      </c>
      <c r="V57" s="305"/>
      <c r="W57" s="306">
        <f>'C - Schedule of Values Details'!W57</f>
        <v>0</v>
      </c>
      <c r="X57" s="306"/>
      <c r="Y57" s="306">
        <f>'C - Schedule of Values Details'!Y57</f>
        <v>0</v>
      </c>
      <c r="Z57" s="306"/>
    </row>
    <row r="58" spans="1:26" ht="13.35" customHeight="1" x14ac:dyDescent="0.2">
      <c r="A58" s="35">
        <f t="shared" si="7"/>
        <v>36</v>
      </c>
      <c r="B58" s="175"/>
      <c r="C58" s="152"/>
      <c r="D58" s="284"/>
      <c r="E58" s="284"/>
      <c r="F58" s="284"/>
      <c r="G58" s="284"/>
      <c r="H58" s="284"/>
      <c r="I58" s="285"/>
      <c r="J58" s="294"/>
      <c r="K58" s="294"/>
      <c r="L58" s="294"/>
      <c r="M58" s="294"/>
      <c r="N58" s="295">
        <f t="shared" si="4"/>
        <v>0</v>
      </c>
      <c r="O58" s="295"/>
      <c r="P58" s="32"/>
      <c r="Q58" s="304">
        <f t="shared" si="5"/>
        <v>0</v>
      </c>
      <c r="R58" s="304"/>
      <c r="S58" s="305">
        <f>IF(N58=0,0,('C - Schedule of Values Details'!Q58+'C - Schedule of Values Details'!S58)/N58)</f>
        <v>0</v>
      </c>
      <c r="T58" s="305"/>
      <c r="U58" s="305">
        <f t="shared" si="6"/>
        <v>0</v>
      </c>
      <c r="V58" s="305"/>
      <c r="W58" s="306">
        <f>'C - Schedule of Values Details'!W58</f>
        <v>0</v>
      </c>
      <c r="X58" s="306"/>
      <c r="Y58" s="306">
        <f>'C - Schedule of Values Details'!Y58</f>
        <v>0</v>
      </c>
      <c r="Z58" s="306"/>
    </row>
    <row r="59" spans="1:26" ht="13.35" customHeight="1" x14ac:dyDescent="0.2">
      <c r="A59" s="35">
        <f t="shared" si="7"/>
        <v>37</v>
      </c>
      <c r="B59" s="175"/>
      <c r="C59" s="152"/>
      <c r="D59" s="284"/>
      <c r="E59" s="284"/>
      <c r="F59" s="284"/>
      <c r="G59" s="284"/>
      <c r="H59" s="284"/>
      <c r="I59" s="285"/>
      <c r="J59" s="294"/>
      <c r="K59" s="294"/>
      <c r="L59" s="294"/>
      <c r="M59" s="294"/>
      <c r="N59" s="295">
        <f t="shared" si="4"/>
        <v>0</v>
      </c>
      <c r="O59" s="295"/>
      <c r="P59" s="32"/>
      <c r="Q59" s="304">
        <f t="shared" si="5"/>
        <v>0</v>
      </c>
      <c r="R59" s="304"/>
      <c r="S59" s="305">
        <f>IF(N59=0,0,('C - Schedule of Values Details'!Q59+'C - Schedule of Values Details'!S59)/N59)</f>
        <v>0</v>
      </c>
      <c r="T59" s="305"/>
      <c r="U59" s="305">
        <f t="shared" si="6"/>
        <v>0</v>
      </c>
      <c r="V59" s="305"/>
      <c r="W59" s="306">
        <f>'C - Schedule of Values Details'!W59</f>
        <v>0</v>
      </c>
      <c r="X59" s="306"/>
      <c r="Y59" s="306">
        <f>'C - Schedule of Values Details'!Y59</f>
        <v>0</v>
      </c>
      <c r="Z59" s="306"/>
    </row>
    <row r="60" spans="1:26" ht="13.35" customHeight="1" x14ac:dyDescent="0.2">
      <c r="A60" s="35">
        <f t="shared" si="7"/>
        <v>38</v>
      </c>
      <c r="B60" s="175"/>
      <c r="C60" s="152"/>
      <c r="D60" s="284"/>
      <c r="E60" s="284"/>
      <c r="F60" s="284"/>
      <c r="G60" s="284"/>
      <c r="H60" s="284"/>
      <c r="I60" s="285"/>
      <c r="J60" s="294"/>
      <c r="K60" s="294"/>
      <c r="L60" s="294"/>
      <c r="M60" s="294"/>
      <c r="N60" s="295">
        <f t="shared" si="4"/>
        <v>0</v>
      </c>
      <c r="O60" s="295"/>
      <c r="P60" s="32"/>
      <c r="Q60" s="304">
        <f t="shared" si="5"/>
        <v>0</v>
      </c>
      <c r="R60" s="304"/>
      <c r="S60" s="305">
        <f>IF(N60=0,0,('C - Schedule of Values Details'!Q60+'C - Schedule of Values Details'!S60)/N60)</f>
        <v>0</v>
      </c>
      <c r="T60" s="305"/>
      <c r="U60" s="305">
        <f t="shared" si="6"/>
        <v>0</v>
      </c>
      <c r="V60" s="305"/>
      <c r="W60" s="306">
        <f>'C - Schedule of Values Details'!W60</f>
        <v>0</v>
      </c>
      <c r="X60" s="306"/>
      <c r="Y60" s="306">
        <f>'C - Schedule of Values Details'!Y60</f>
        <v>0</v>
      </c>
      <c r="Z60" s="306"/>
    </row>
    <row r="61" spans="1:26" ht="13.35" customHeight="1" x14ac:dyDescent="0.2">
      <c r="A61" s="35">
        <f t="shared" si="7"/>
        <v>39</v>
      </c>
      <c r="B61" s="175"/>
      <c r="C61" s="152"/>
      <c r="D61" s="284"/>
      <c r="E61" s="284"/>
      <c r="F61" s="284"/>
      <c r="G61" s="284"/>
      <c r="H61" s="284"/>
      <c r="I61" s="285"/>
      <c r="J61" s="294"/>
      <c r="K61" s="294"/>
      <c r="L61" s="294"/>
      <c r="M61" s="294"/>
      <c r="N61" s="295">
        <f t="shared" si="4"/>
        <v>0</v>
      </c>
      <c r="O61" s="295"/>
      <c r="P61" s="32"/>
      <c r="Q61" s="304">
        <f t="shared" si="5"/>
        <v>0</v>
      </c>
      <c r="R61" s="304"/>
      <c r="S61" s="305">
        <f>IF(N61=0,0,('C - Schedule of Values Details'!Q61+'C - Schedule of Values Details'!S61)/N61)</f>
        <v>0</v>
      </c>
      <c r="T61" s="305"/>
      <c r="U61" s="305">
        <f t="shared" si="6"/>
        <v>0</v>
      </c>
      <c r="V61" s="305"/>
      <c r="W61" s="306">
        <f>'C - Schedule of Values Details'!W61</f>
        <v>0</v>
      </c>
      <c r="X61" s="306"/>
      <c r="Y61" s="306">
        <f>'C - Schedule of Values Details'!Y61</f>
        <v>0</v>
      </c>
      <c r="Z61" s="306"/>
    </row>
    <row r="62" spans="1:26" ht="13.35" customHeight="1" x14ac:dyDescent="0.2">
      <c r="A62" s="35">
        <f t="shared" si="7"/>
        <v>40</v>
      </c>
      <c r="B62" s="175"/>
      <c r="C62" s="152"/>
      <c r="D62" s="284"/>
      <c r="E62" s="284"/>
      <c r="F62" s="284"/>
      <c r="G62" s="284"/>
      <c r="H62" s="284"/>
      <c r="I62" s="285"/>
      <c r="J62" s="294"/>
      <c r="K62" s="294"/>
      <c r="L62" s="294"/>
      <c r="M62" s="294"/>
      <c r="N62" s="295">
        <f t="shared" si="4"/>
        <v>0</v>
      </c>
      <c r="O62" s="295"/>
      <c r="P62" s="32"/>
      <c r="Q62" s="304">
        <f t="shared" si="5"/>
        <v>0</v>
      </c>
      <c r="R62" s="304"/>
      <c r="S62" s="305">
        <f>IF(N62=0,0,('C - Schedule of Values Details'!Q62+'C - Schedule of Values Details'!S62)/N62)</f>
        <v>0</v>
      </c>
      <c r="T62" s="305"/>
      <c r="U62" s="305">
        <f t="shared" si="6"/>
        <v>0</v>
      </c>
      <c r="V62" s="305"/>
      <c r="W62" s="306">
        <f>'C - Schedule of Values Details'!W62</f>
        <v>0</v>
      </c>
      <c r="X62" s="306"/>
      <c r="Y62" s="306">
        <f>'C - Schedule of Values Details'!Y62</f>
        <v>0</v>
      </c>
      <c r="Z62" s="306"/>
    </row>
    <row r="63" spans="1:26" ht="13.35" customHeight="1" x14ac:dyDescent="0.2">
      <c r="A63" s="35">
        <f t="shared" si="7"/>
        <v>41</v>
      </c>
      <c r="B63" s="175"/>
      <c r="C63" s="152"/>
      <c r="D63" s="284"/>
      <c r="E63" s="284"/>
      <c r="F63" s="284"/>
      <c r="G63" s="284"/>
      <c r="H63" s="284"/>
      <c r="I63" s="285"/>
      <c r="J63" s="294"/>
      <c r="K63" s="294"/>
      <c r="L63" s="294"/>
      <c r="M63" s="294"/>
      <c r="N63" s="295">
        <f t="shared" si="4"/>
        <v>0</v>
      </c>
      <c r="O63" s="295"/>
      <c r="P63" s="32"/>
      <c r="Q63" s="304">
        <f t="shared" si="5"/>
        <v>0</v>
      </c>
      <c r="R63" s="304"/>
      <c r="S63" s="305">
        <f>IF(N63=0,0,('C - Schedule of Values Details'!Q63+'C - Schedule of Values Details'!S63)/N63)</f>
        <v>0</v>
      </c>
      <c r="T63" s="305"/>
      <c r="U63" s="305">
        <f t="shared" si="6"/>
        <v>0</v>
      </c>
      <c r="V63" s="305"/>
      <c r="W63" s="306">
        <f>'C - Schedule of Values Details'!W63</f>
        <v>0</v>
      </c>
      <c r="X63" s="306"/>
      <c r="Y63" s="306">
        <f>'C - Schedule of Values Details'!Y63</f>
        <v>0</v>
      </c>
      <c r="Z63" s="306"/>
    </row>
    <row r="64" spans="1:26" ht="13.35" customHeight="1" x14ac:dyDescent="0.2">
      <c r="A64" s="35">
        <f t="shared" si="7"/>
        <v>42</v>
      </c>
      <c r="B64" s="175"/>
      <c r="C64" s="152"/>
      <c r="D64" s="284"/>
      <c r="E64" s="284"/>
      <c r="F64" s="284"/>
      <c r="G64" s="284"/>
      <c r="H64" s="284"/>
      <c r="I64" s="285"/>
      <c r="J64" s="294"/>
      <c r="K64" s="294"/>
      <c r="L64" s="294"/>
      <c r="M64" s="294"/>
      <c r="N64" s="295">
        <f t="shared" si="4"/>
        <v>0</v>
      </c>
      <c r="O64" s="295"/>
      <c r="P64" s="32"/>
      <c r="Q64" s="304">
        <f t="shared" si="5"/>
        <v>0</v>
      </c>
      <c r="R64" s="304"/>
      <c r="S64" s="305">
        <f>IF(N64=0,0,('C - Schedule of Values Details'!Q64+'C - Schedule of Values Details'!S64)/N64)</f>
        <v>0</v>
      </c>
      <c r="T64" s="305"/>
      <c r="U64" s="305">
        <f t="shared" si="6"/>
        <v>0</v>
      </c>
      <c r="V64" s="305"/>
      <c r="W64" s="306">
        <f>'C - Schedule of Values Details'!W64</f>
        <v>0</v>
      </c>
      <c r="X64" s="306"/>
      <c r="Y64" s="306">
        <f>'C - Schedule of Values Details'!Y64</f>
        <v>0</v>
      </c>
      <c r="Z64" s="306"/>
    </row>
    <row r="65" spans="1:27" ht="13.35" customHeight="1" x14ac:dyDescent="0.2">
      <c r="A65" s="35">
        <f t="shared" si="7"/>
        <v>43</v>
      </c>
      <c r="B65" s="175"/>
      <c r="C65" s="152"/>
      <c r="D65" s="284"/>
      <c r="E65" s="284"/>
      <c r="F65" s="284"/>
      <c r="G65" s="284"/>
      <c r="H65" s="284"/>
      <c r="I65" s="285"/>
      <c r="J65" s="294"/>
      <c r="K65" s="294"/>
      <c r="L65" s="294"/>
      <c r="M65" s="294"/>
      <c r="N65" s="295">
        <f t="shared" si="4"/>
        <v>0</v>
      </c>
      <c r="O65" s="295"/>
      <c r="P65" s="32"/>
      <c r="Q65" s="304">
        <f t="shared" si="5"/>
        <v>0</v>
      </c>
      <c r="R65" s="304"/>
      <c r="S65" s="305">
        <f>IF(N65=0,0,('C - Schedule of Values Details'!Q65+'C - Schedule of Values Details'!S65)/N65)</f>
        <v>0</v>
      </c>
      <c r="T65" s="305"/>
      <c r="U65" s="305">
        <f t="shared" si="6"/>
        <v>0</v>
      </c>
      <c r="V65" s="305"/>
      <c r="W65" s="306">
        <f>'C - Schedule of Values Details'!W65</f>
        <v>0</v>
      </c>
      <c r="X65" s="306"/>
      <c r="Y65" s="306">
        <f>'C - Schedule of Values Details'!Y65</f>
        <v>0</v>
      </c>
      <c r="Z65" s="306"/>
    </row>
    <row r="66" spans="1:27" ht="13.35" customHeight="1" x14ac:dyDescent="0.2">
      <c r="A66" s="35">
        <f t="shared" si="7"/>
        <v>44</v>
      </c>
      <c r="B66" s="175"/>
      <c r="C66" s="152"/>
      <c r="D66" s="284"/>
      <c r="E66" s="284"/>
      <c r="F66" s="284"/>
      <c r="G66" s="284"/>
      <c r="H66" s="284"/>
      <c r="I66" s="285"/>
      <c r="J66" s="294"/>
      <c r="K66" s="294"/>
      <c r="L66" s="294"/>
      <c r="M66" s="294"/>
      <c r="N66" s="295">
        <f t="shared" si="4"/>
        <v>0</v>
      </c>
      <c r="O66" s="295"/>
      <c r="P66" s="32"/>
      <c r="Q66" s="304">
        <f t="shared" si="5"/>
        <v>0</v>
      </c>
      <c r="R66" s="304"/>
      <c r="S66" s="305">
        <f>IF(N66=0,0,('C - Schedule of Values Details'!Q66+'C - Schedule of Values Details'!S66)/N66)</f>
        <v>0</v>
      </c>
      <c r="T66" s="305"/>
      <c r="U66" s="305">
        <f t="shared" si="6"/>
        <v>0</v>
      </c>
      <c r="V66" s="305"/>
      <c r="W66" s="306">
        <f>'C - Schedule of Values Details'!W66</f>
        <v>0</v>
      </c>
      <c r="X66" s="306"/>
      <c r="Y66" s="306">
        <f>'C - Schedule of Values Details'!Y66</f>
        <v>0</v>
      </c>
      <c r="Z66" s="306"/>
    </row>
    <row r="67" spans="1:27" ht="13.35" customHeight="1" x14ac:dyDescent="0.2">
      <c r="A67" s="35">
        <f t="shared" si="7"/>
        <v>45</v>
      </c>
      <c r="B67" s="175"/>
      <c r="C67" s="152"/>
      <c r="D67" s="284"/>
      <c r="E67" s="284"/>
      <c r="F67" s="284"/>
      <c r="G67" s="284"/>
      <c r="H67" s="284"/>
      <c r="I67" s="285"/>
      <c r="J67" s="294"/>
      <c r="K67" s="294"/>
      <c r="L67" s="294"/>
      <c r="M67" s="294"/>
      <c r="N67" s="295">
        <f t="shared" si="4"/>
        <v>0</v>
      </c>
      <c r="O67" s="295"/>
      <c r="P67" s="32"/>
      <c r="Q67" s="304">
        <f t="shared" si="5"/>
        <v>0</v>
      </c>
      <c r="R67" s="304"/>
      <c r="S67" s="305">
        <f>IF(N67=0,0,('C - Schedule of Values Details'!Q67+'C - Schedule of Values Details'!S67)/N67)</f>
        <v>0</v>
      </c>
      <c r="T67" s="305"/>
      <c r="U67" s="305">
        <f t="shared" si="6"/>
        <v>0</v>
      </c>
      <c r="V67" s="305"/>
      <c r="W67" s="306">
        <f>'C - Schedule of Values Details'!W67</f>
        <v>0</v>
      </c>
      <c r="X67" s="306"/>
      <c r="Y67" s="306">
        <f>'C - Schedule of Values Details'!Y67</f>
        <v>0</v>
      </c>
      <c r="Z67" s="306"/>
    </row>
    <row r="68" spans="1:27" ht="13.35" customHeight="1" x14ac:dyDescent="0.2">
      <c r="A68" s="36">
        <f t="shared" si="7"/>
        <v>46</v>
      </c>
      <c r="B68" s="176"/>
      <c r="C68" s="152"/>
      <c r="D68" s="284"/>
      <c r="E68" s="284"/>
      <c r="F68" s="284"/>
      <c r="G68" s="284"/>
      <c r="H68" s="284"/>
      <c r="I68" s="285"/>
      <c r="J68" s="294"/>
      <c r="K68" s="294"/>
      <c r="L68" s="294"/>
      <c r="M68" s="294"/>
      <c r="N68" s="295">
        <f t="shared" si="4"/>
        <v>0</v>
      </c>
      <c r="O68" s="295"/>
      <c r="P68" s="32"/>
      <c r="Q68" s="304">
        <f t="shared" si="5"/>
        <v>0</v>
      </c>
      <c r="R68" s="304"/>
      <c r="S68" s="305">
        <f>IF(N68=0,0,('C - Schedule of Values Details'!Q68+'C - Schedule of Values Details'!S68)/N68)</f>
        <v>0</v>
      </c>
      <c r="T68" s="305"/>
      <c r="U68" s="305">
        <f t="shared" si="6"/>
        <v>0</v>
      </c>
      <c r="V68" s="305"/>
      <c r="W68" s="306">
        <f>'C - Schedule of Values Details'!W68</f>
        <v>0</v>
      </c>
      <c r="X68" s="306"/>
      <c r="Y68" s="306">
        <f>'C - Schedule of Values Details'!Y68</f>
        <v>0</v>
      </c>
      <c r="Z68" s="306"/>
    </row>
    <row r="69" spans="1:27" x14ac:dyDescent="0.2">
      <c r="A69" s="296" t="s">
        <v>27</v>
      </c>
      <c r="B69" s="297"/>
      <c r="C69" s="297"/>
      <c r="D69" s="297"/>
      <c r="E69" s="297"/>
      <c r="F69" s="297"/>
      <c r="G69" s="297"/>
      <c r="H69" s="297"/>
      <c r="I69" s="298"/>
      <c r="J69" s="299">
        <f>SUM(J46:J68)</f>
        <v>0</v>
      </c>
      <c r="K69" s="299"/>
      <c r="L69" s="299">
        <f>SUM(L46:L68)</f>
        <v>0</v>
      </c>
      <c r="M69" s="299"/>
      <c r="N69" s="299">
        <f>SUM(N46:N68)</f>
        <v>0</v>
      </c>
      <c r="O69" s="299"/>
      <c r="P69" s="98"/>
      <c r="Q69" s="299">
        <f>SUM(Q46:Q68)</f>
        <v>0</v>
      </c>
      <c r="R69" s="299"/>
      <c r="S69" s="307"/>
      <c r="T69" s="308"/>
      <c r="U69" s="308"/>
      <c r="V69" s="309"/>
      <c r="W69" s="303">
        <f>SUM(W46:W68)</f>
        <v>0</v>
      </c>
      <c r="X69" s="303"/>
      <c r="Y69" s="303">
        <f>SUM(Y46:Y68)</f>
        <v>0</v>
      </c>
      <c r="Z69" s="303"/>
      <c r="AA69" s="49" t="b">
        <f>IF(D46&lt;&gt;"",TRUE,IF(N69&lt;&gt;0,TRUE,FALSE))</f>
        <v>0</v>
      </c>
    </row>
    <row r="70" spans="1:27" ht="15" customHeight="1" thickBot="1" x14ac:dyDescent="0.25">
      <c r="A70" s="291" t="str">
        <f>IF(SVSLastPage=AA41,"Grand Total Final Sheet Only","")</f>
        <v/>
      </c>
      <c r="B70" s="291"/>
      <c r="C70" s="291"/>
      <c r="D70" s="291"/>
      <c r="E70" s="291"/>
      <c r="F70" s="291"/>
      <c r="G70" s="291"/>
      <c r="H70" s="291"/>
      <c r="I70" s="292"/>
      <c r="J70" s="293">
        <f>IF(SVSLastPage=AA41,$J$138,0)</f>
        <v>0</v>
      </c>
      <c r="K70" s="293"/>
      <c r="L70" s="293">
        <f>IF(SVSLastPage=AA41,$L$138,0)</f>
        <v>0</v>
      </c>
      <c r="M70" s="293"/>
      <c r="N70" s="293">
        <f>IF(SVSLastPage=AA41,$N$138,0)</f>
        <v>0</v>
      </c>
      <c r="O70" s="293"/>
      <c r="P70" s="54"/>
      <c r="Q70" s="293">
        <f>IF(SVSLastPage=AA41,$Q$138,0)</f>
        <v>0</v>
      </c>
      <c r="R70" s="293"/>
      <c r="S70" s="310"/>
      <c r="T70" s="311"/>
      <c r="U70" s="311"/>
      <c r="V70" s="312"/>
      <c r="W70" s="293">
        <f>IF(SVSLastPage=AA41,$W$138,0)</f>
        <v>0</v>
      </c>
      <c r="X70" s="293"/>
      <c r="Y70" s="293">
        <f>IF(SVSLastPage=AA41,$Y$138,0)</f>
        <v>0</v>
      </c>
      <c r="Z70" s="293"/>
    </row>
    <row r="71" spans="1:27" ht="15" customHeight="1" x14ac:dyDescent="0.2">
      <c r="A71" s="188" t="str">
        <f>FormNumber</f>
        <v>F330-02</v>
      </c>
      <c r="B71" s="39"/>
      <c r="C71" s="39"/>
      <c r="D71" s="39"/>
      <c r="E71" s="39"/>
      <c r="F71" s="39"/>
      <c r="G71" s="39"/>
      <c r="H71" s="39"/>
      <c r="I71" s="39"/>
      <c r="J71" s="40"/>
      <c r="K71" s="40"/>
      <c r="L71" s="40"/>
      <c r="M71" s="283" t="str">
        <f>FormVersion</f>
        <v xml:space="preserve">2025-OCT  </v>
      </c>
      <c r="N71" s="283"/>
      <c r="O71" s="40"/>
      <c r="P71" s="38"/>
      <c r="Q71" s="40"/>
      <c r="R71" s="40"/>
      <c r="W71" s="40"/>
      <c r="X71" s="40"/>
      <c r="Y71" s="40"/>
      <c r="Z71" s="190" t="str">
        <f>"Section B - Schedule of Values Summary, Page " &amp; AA41 &amp; " of " &amp; SVSLastPage</f>
        <v>Section B - Schedule of Values Summary, Page 2 of 0</v>
      </c>
    </row>
    <row r="72" spans="1:27" ht="18" customHeight="1" x14ac:dyDescent="0.25">
      <c r="A72" s="2" t="s">
        <v>64</v>
      </c>
      <c r="B72" s="2"/>
      <c r="C72" s="2"/>
      <c r="D72" s="2"/>
      <c r="E72" s="2"/>
      <c r="F72" s="2"/>
      <c r="G72" s="290">
        <f>ContractorName</f>
        <v>0</v>
      </c>
      <c r="H72" s="290"/>
      <c r="I72" s="290"/>
      <c r="J72" s="290"/>
      <c r="K72" s="290"/>
      <c r="L72" s="290"/>
      <c r="M72" s="2"/>
      <c r="N72" s="2" t="s">
        <v>229</v>
      </c>
      <c r="O72" s="2"/>
      <c r="P72" s="2"/>
      <c r="Q72" s="320">
        <f>ContractNumber</f>
        <v>0</v>
      </c>
      <c r="R72" s="320"/>
      <c r="S72" s="320"/>
      <c r="T72" s="320"/>
      <c r="U72" s="320"/>
      <c r="W72" s="17" t="s">
        <v>117</v>
      </c>
      <c r="X72" s="2"/>
    </row>
    <row r="73" spans="1:27" ht="18" customHeight="1" thickBot="1" x14ac:dyDescent="0.3">
      <c r="A73" s="227" t="s">
        <v>38</v>
      </c>
      <c r="B73" s="227"/>
      <c r="C73" s="227"/>
      <c r="D73" s="227"/>
      <c r="E73" s="227"/>
      <c r="F73" s="227"/>
      <c r="G73" s="324">
        <f>ProjectName1</f>
        <v>0</v>
      </c>
      <c r="H73" s="324"/>
      <c r="I73" s="324"/>
      <c r="J73" s="324"/>
      <c r="K73" s="324"/>
      <c r="L73" s="324"/>
      <c r="M73" s="2"/>
      <c r="N73" s="227"/>
      <c r="O73" s="227"/>
      <c r="P73" s="227"/>
      <c r="Q73" s="227"/>
      <c r="R73" s="227"/>
      <c r="S73" s="227"/>
      <c r="T73" s="227"/>
      <c r="U73" s="227"/>
      <c r="V73" s="2"/>
      <c r="W73" s="208" t="s">
        <v>77</v>
      </c>
      <c r="X73" s="208"/>
      <c r="Y73" s="208"/>
      <c r="Z73" s="208"/>
    </row>
    <row r="74" spans="1:27" ht="18" customHeight="1" x14ac:dyDescent="0.2">
      <c r="A74" s="318"/>
      <c r="B74" s="318"/>
      <c r="C74" s="318"/>
      <c r="D74" s="318"/>
      <c r="E74" s="318"/>
      <c r="F74" s="318"/>
      <c r="G74" s="319">
        <f>ProjectName2</f>
        <v>0</v>
      </c>
      <c r="H74" s="319"/>
      <c r="I74" s="319"/>
      <c r="J74" s="319"/>
      <c r="K74" s="319"/>
      <c r="L74" s="319"/>
      <c r="M74" s="2"/>
      <c r="N74" s="2" t="s">
        <v>114</v>
      </c>
      <c r="O74" s="2"/>
      <c r="P74" s="2"/>
      <c r="Q74" s="320">
        <f>AlternateNumber</f>
        <v>0</v>
      </c>
      <c r="R74" s="320"/>
      <c r="S74" s="320"/>
      <c r="T74" s="320"/>
      <c r="U74" s="320"/>
      <c r="W74" s="3" t="s">
        <v>21</v>
      </c>
      <c r="Y74" s="321">
        <f>RequestNumber</f>
        <v>0</v>
      </c>
      <c r="Z74" s="321"/>
    </row>
    <row r="75" spans="1:27" ht="18" customHeight="1" x14ac:dyDescent="0.2">
      <c r="A75" s="2" t="s">
        <v>70</v>
      </c>
      <c r="B75" s="2"/>
      <c r="C75" s="2"/>
      <c r="D75" s="2"/>
      <c r="E75" s="2"/>
      <c r="F75" s="2"/>
      <c r="G75" s="290">
        <f>ProjectLocation</f>
        <v>0</v>
      </c>
      <c r="H75" s="290"/>
      <c r="I75" s="290"/>
      <c r="J75" s="290"/>
      <c r="K75" s="290"/>
      <c r="L75" s="290"/>
      <c r="M75" s="227"/>
      <c r="N75" s="227"/>
      <c r="O75" s="227"/>
      <c r="P75" s="227"/>
      <c r="Q75" s="227"/>
      <c r="R75" s="227"/>
      <c r="S75" s="227"/>
      <c r="T75" s="227"/>
      <c r="U75" s="227"/>
      <c r="V75" s="227"/>
      <c r="W75" s="2" t="s">
        <v>23</v>
      </c>
      <c r="X75" s="11">
        <f>X41+1</f>
        <v>4</v>
      </c>
      <c r="Y75" s="9" t="s">
        <v>22</v>
      </c>
      <c r="Z75" s="30">
        <f>LastPage</f>
        <v>1</v>
      </c>
      <c r="AA75" s="5">
        <f>AA41+1</f>
        <v>3</v>
      </c>
    </row>
    <row r="76" spans="1:27" ht="13.5" thickBot="1" x14ac:dyDescent="0.25">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row>
    <row r="77" spans="1:27" x14ac:dyDescent="0.2">
      <c r="A77" s="15"/>
      <c r="B77" s="9"/>
      <c r="C77" s="286" t="s">
        <v>51</v>
      </c>
      <c r="D77" s="221"/>
      <c r="E77" s="221"/>
      <c r="F77" s="221"/>
      <c r="G77" s="221"/>
      <c r="H77" s="221"/>
      <c r="I77" s="323"/>
      <c r="J77" s="313" t="s">
        <v>39</v>
      </c>
      <c r="K77" s="313"/>
      <c r="L77" s="313"/>
      <c r="M77" s="313"/>
      <c r="N77" s="313"/>
      <c r="O77" s="314"/>
      <c r="P77" s="18"/>
      <c r="Q77" s="313" t="s">
        <v>40</v>
      </c>
      <c r="R77" s="313"/>
      <c r="S77" s="313"/>
      <c r="T77" s="313"/>
      <c r="U77" s="313"/>
      <c r="V77" s="313"/>
      <c r="W77" s="313"/>
      <c r="X77" s="313"/>
      <c r="Y77" s="313"/>
      <c r="Z77" s="313"/>
    </row>
    <row r="78" spans="1:27" x14ac:dyDescent="0.2">
      <c r="A78" s="13" t="s">
        <v>29</v>
      </c>
      <c r="B78" s="11" t="s">
        <v>50</v>
      </c>
      <c r="C78" s="287"/>
      <c r="D78" s="223" t="s">
        <v>52</v>
      </c>
      <c r="E78" s="223"/>
      <c r="F78" s="223"/>
      <c r="G78" s="223"/>
      <c r="H78" s="223"/>
      <c r="I78" s="288"/>
      <c r="J78" s="289" t="s">
        <v>53</v>
      </c>
      <c r="K78" s="289"/>
      <c r="L78" s="289" t="s">
        <v>54</v>
      </c>
      <c r="M78" s="289"/>
      <c r="N78" s="289" t="s">
        <v>55</v>
      </c>
      <c r="O78" s="289"/>
      <c r="P78" s="53"/>
      <c r="Q78" s="317" t="s">
        <v>56</v>
      </c>
      <c r="R78" s="317"/>
      <c r="S78" s="317" t="s">
        <v>57</v>
      </c>
      <c r="T78" s="317"/>
      <c r="U78" s="317" t="s">
        <v>58</v>
      </c>
      <c r="V78" s="317"/>
      <c r="W78" s="317" t="s">
        <v>164</v>
      </c>
      <c r="X78" s="317"/>
      <c r="Y78" s="317" t="s">
        <v>165</v>
      </c>
      <c r="Z78" s="317"/>
    </row>
    <row r="79" spans="1:27" ht="25.5" customHeight="1" x14ac:dyDescent="0.2">
      <c r="A79" s="13" t="s">
        <v>24</v>
      </c>
      <c r="B79" s="168" t="s">
        <v>162</v>
      </c>
      <c r="C79" s="164" t="s">
        <v>163</v>
      </c>
      <c r="D79" s="288" t="s">
        <v>25</v>
      </c>
      <c r="E79" s="288"/>
      <c r="F79" s="315"/>
      <c r="G79" s="315"/>
      <c r="H79" s="315"/>
      <c r="I79" s="315"/>
      <c r="J79" s="300" t="s">
        <v>86</v>
      </c>
      <c r="K79" s="300"/>
      <c r="L79" s="300" t="s">
        <v>87</v>
      </c>
      <c r="M79" s="300"/>
      <c r="N79" s="300" t="s">
        <v>88</v>
      </c>
      <c r="O79" s="300"/>
      <c r="P79" s="26"/>
      <c r="Q79" s="300" t="s">
        <v>89</v>
      </c>
      <c r="R79" s="300"/>
      <c r="S79" s="300" t="s">
        <v>90</v>
      </c>
      <c r="T79" s="300"/>
      <c r="U79" s="300" t="s">
        <v>91</v>
      </c>
      <c r="V79" s="300"/>
      <c r="W79" s="300" t="s">
        <v>92</v>
      </c>
      <c r="X79" s="300"/>
      <c r="Y79" s="300" t="s">
        <v>93</v>
      </c>
      <c r="Z79" s="300"/>
    </row>
    <row r="80" spans="1:27" ht="13.35" customHeight="1" x14ac:dyDescent="0.2">
      <c r="A80" s="34">
        <f>A68+1</f>
        <v>47</v>
      </c>
      <c r="B80" s="175"/>
      <c r="C80" s="152"/>
      <c r="D80" s="284"/>
      <c r="E80" s="284"/>
      <c r="F80" s="284"/>
      <c r="G80" s="284"/>
      <c r="H80" s="284"/>
      <c r="I80" s="285"/>
      <c r="J80" s="301"/>
      <c r="K80" s="302"/>
      <c r="L80" s="294"/>
      <c r="M80" s="294"/>
      <c r="N80" s="295">
        <f>J80+L80</f>
        <v>0</v>
      </c>
      <c r="O80" s="295"/>
      <c r="P80" s="32"/>
      <c r="Q80" s="316">
        <f>W80+Y80</f>
        <v>0</v>
      </c>
      <c r="R80" s="316"/>
      <c r="S80" s="305">
        <f>IF(N80=0,0,('C - Schedule of Values Details'!Q80+'C - Schedule of Values Details'!S80)/N80)</f>
        <v>0</v>
      </c>
      <c r="T80" s="305"/>
      <c r="U80" s="305">
        <f>IF(N80=0,0,IF(Q80=0,0,Q80/N80))</f>
        <v>0</v>
      </c>
      <c r="V80" s="305"/>
      <c r="W80" s="306">
        <f>'C - Schedule of Values Details'!W80</f>
        <v>0</v>
      </c>
      <c r="X80" s="306"/>
      <c r="Y80" s="306">
        <f>'C - Schedule of Values Details'!Y80</f>
        <v>0</v>
      </c>
      <c r="Z80" s="306"/>
    </row>
    <row r="81" spans="1:26" ht="13.35" customHeight="1" x14ac:dyDescent="0.2">
      <c r="A81" s="35">
        <f>A80+1</f>
        <v>48</v>
      </c>
      <c r="B81" s="175"/>
      <c r="C81" s="152"/>
      <c r="D81" s="284"/>
      <c r="E81" s="284"/>
      <c r="F81" s="284"/>
      <c r="G81" s="284"/>
      <c r="H81" s="284"/>
      <c r="I81" s="285"/>
      <c r="J81" s="294"/>
      <c r="K81" s="294"/>
      <c r="L81" s="294"/>
      <c r="M81" s="294"/>
      <c r="N81" s="295">
        <f t="shared" ref="N81:N102" si="8">J81+L81</f>
        <v>0</v>
      </c>
      <c r="O81" s="295"/>
      <c r="P81" s="32"/>
      <c r="Q81" s="304">
        <f t="shared" ref="Q81:Q102" si="9">W81+Y81</f>
        <v>0</v>
      </c>
      <c r="R81" s="304"/>
      <c r="S81" s="305">
        <f>IF(N81=0,0,('C - Schedule of Values Details'!Q81+'C - Schedule of Values Details'!S81)/N81)</f>
        <v>0</v>
      </c>
      <c r="T81" s="305"/>
      <c r="U81" s="305">
        <f t="shared" ref="U81:U102" si="10">IF(N81=0,0,IF(Q81=0,0,Q81/N81))</f>
        <v>0</v>
      </c>
      <c r="V81" s="305"/>
      <c r="W81" s="306">
        <f>'C - Schedule of Values Details'!W81</f>
        <v>0</v>
      </c>
      <c r="X81" s="306"/>
      <c r="Y81" s="306">
        <f>'C - Schedule of Values Details'!Y81</f>
        <v>0</v>
      </c>
      <c r="Z81" s="306"/>
    </row>
    <row r="82" spans="1:26" ht="13.35" customHeight="1" x14ac:dyDescent="0.2">
      <c r="A82" s="35">
        <f t="shared" ref="A82:A102" si="11">A81+1</f>
        <v>49</v>
      </c>
      <c r="B82" s="175"/>
      <c r="C82" s="152"/>
      <c r="D82" s="284"/>
      <c r="E82" s="284"/>
      <c r="F82" s="284"/>
      <c r="G82" s="284"/>
      <c r="H82" s="284"/>
      <c r="I82" s="285"/>
      <c r="J82" s="294"/>
      <c r="K82" s="294"/>
      <c r="L82" s="294"/>
      <c r="M82" s="294"/>
      <c r="N82" s="295">
        <f t="shared" si="8"/>
        <v>0</v>
      </c>
      <c r="O82" s="295"/>
      <c r="P82" s="32"/>
      <c r="Q82" s="304">
        <f t="shared" si="9"/>
        <v>0</v>
      </c>
      <c r="R82" s="304"/>
      <c r="S82" s="305">
        <f>IF(N82=0,0,('C - Schedule of Values Details'!Q82+'C - Schedule of Values Details'!S82)/N82)</f>
        <v>0</v>
      </c>
      <c r="T82" s="305"/>
      <c r="U82" s="305">
        <f t="shared" si="10"/>
        <v>0</v>
      </c>
      <c r="V82" s="305"/>
      <c r="W82" s="306">
        <f>'C - Schedule of Values Details'!W82</f>
        <v>0</v>
      </c>
      <c r="X82" s="306"/>
      <c r="Y82" s="306">
        <f>'C - Schedule of Values Details'!Y82</f>
        <v>0</v>
      </c>
      <c r="Z82" s="306"/>
    </row>
    <row r="83" spans="1:26" ht="13.35" customHeight="1" x14ac:dyDescent="0.2">
      <c r="A83" s="35">
        <f t="shared" si="11"/>
        <v>50</v>
      </c>
      <c r="B83" s="175"/>
      <c r="C83" s="152"/>
      <c r="D83" s="284"/>
      <c r="E83" s="284"/>
      <c r="F83" s="284"/>
      <c r="G83" s="284"/>
      <c r="H83" s="284"/>
      <c r="I83" s="285"/>
      <c r="J83" s="294"/>
      <c r="K83" s="294"/>
      <c r="L83" s="294"/>
      <c r="M83" s="294"/>
      <c r="N83" s="295">
        <f t="shared" si="8"/>
        <v>0</v>
      </c>
      <c r="O83" s="295"/>
      <c r="P83" s="32"/>
      <c r="Q83" s="304">
        <f t="shared" si="9"/>
        <v>0</v>
      </c>
      <c r="R83" s="304"/>
      <c r="S83" s="305">
        <f>IF(N83=0,0,('C - Schedule of Values Details'!Q83+'C - Schedule of Values Details'!S83)/N83)</f>
        <v>0</v>
      </c>
      <c r="T83" s="305"/>
      <c r="U83" s="305">
        <f t="shared" si="10"/>
        <v>0</v>
      </c>
      <c r="V83" s="305"/>
      <c r="W83" s="306">
        <f>'C - Schedule of Values Details'!W83</f>
        <v>0</v>
      </c>
      <c r="X83" s="306"/>
      <c r="Y83" s="306">
        <f>'C - Schedule of Values Details'!Y83</f>
        <v>0</v>
      </c>
      <c r="Z83" s="306"/>
    </row>
    <row r="84" spans="1:26" ht="13.35" customHeight="1" x14ac:dyDescent="0.2">
      <c r="A84" s="35">
        <f t="shared" si="11"/>
        <v>51</v>
      </c>
      <c r="B84" s="175"/>
      <c r="C84" s="152"/>
      <c r="D84" s="284"/>
      <c r="E84" s="284"/>
      <c r="F84" s="284"/>
      <c r="G84" s="284"/>
      <c r="H84" s="284"/>
      <c r="I84" s="285"/>
      <c r="J84" s="294"/>
      <c r="K84" s="294"/>
      <c r="L84" s="294"/>
      <c r="M84" s="294"/>
      <c r="N84" s="295">
        <f t="shared" si="8"/>
        <v>0</v>
      </c>
      <c r="O84" s="295"/>
      <c r="P84" s="32"/>
      <c r="Q84" s="304">
        <f t="shared" si="9"/>
        <v>0</v>
      </c>
      <c r="R84" s="304"/>
      <c r="S84" s="305">
        <f>IF(N84=0,0,('C - Schedule of Values Details'!Q84+'C - Schedule of Values Details'!S84)/N84)</f>
        <v>0</v>
      </c>
      <c r="T84" s="305"/>
      <c r="U84" s="305">
        <f t="shared" si="10"/>
        <v>0</v>
      </c>
      <c r="V84" s="305"/>
      <c r="W84" s="306">
        <f>'C - Schedule of Values Details'!W84</f>
        <v>0</v>
      </c>
      <c r="X84" s="306"/>
      <c r="Y84" s="306">
        <f>'C - Schedule of Values Details'!Y84</f>
        <v>0</v>
      </c>
      <c r="Z84" s="306"/>
    </row>
    <row r="85" spans="1:26" ht="13.35" customHeight="1" x14ac:dyDescent="0.2">
      <c r="A85" s="35">
        <f t="shared" si="11"/>
        <v>52</v>
      </c>
      <c r="B85" s="175"/>
      <c r="C85" s="152"/>
      <c r="D85" s="284"/>
      <c r="E85" s="284"/>
      <c r="F85" s="284"/>
      <c r="G85" s="284"/>
      <c r="H85" s="284"/>
      <c r="I85" s="285"/>
      <c r="J85" s="294"/>
      <c r="K85" s="294"/>
      <c r="L85" s="294"/>
      <c r="M85" s="294"/>
      <c r="N85" s="295">
        <f t="shared" si="8"/>
        <v>0</v>
      </c>
      <c r="O85" s="295"/>
      <c r="P85" s="32"/>
      <c r="Q85" s="304">
        <f t="shared" si="9"/>
        <v>0</v>
      </c>
      <c r="R85" s="304"/>
      <c r="S85" s="305">
        <f>IF(N85=0,0,('C - Schedule of Values Details'!Q85+'C - Schedule of Values Details'!S85)/N85)</f>
        <v>0</v>
      </c>
      <c r="T85" s="305"/>
      <c r="U85" s="305">
        <f t="shared" si="10"/>
        <v>0</v>
      </c>
      <c r="V85" s="305"/>
      <c r="W85" s="306">
        <f>'C - Schedule of Values Details'!W85</f>
        <v>0</v>
      </c>
      <c r="X85" s="306"/>
      <c r="Y85" s="306">
        <f>'C - Schedule of Values Details'!Y85</f>
        <v>0</v>
      </c>
      <c r="Z85" s="306"/>
    </row>
    <row r="86" spans="1:26" ht="13.35" customHeight="1" x14ac:dyDescent="0.2">
      <c r="A86" s="35">
        <f t="shared" si="11"/>
        <v>53</v>
      </c>
      <c r="B86" s="175"/>
      <c r="C86" s="152"/>
      <c r="D86" s="284"/>
      <c r="E86" s="284"/>
      <c r="F86" s="284"/>
      <c r="G86" s="284"/>
      <c r="H86" s="284"/>
      <c r="I86" s="285"/>
      <c r="J86" s="294"/>
      <c r="K86" s="294"/>
      <c r="L86" s="294"/>
      <c r="M86" s="294"/>
      <c r="N86" s="295">
        <f t="shared" si="8"/>
        <v>0</v>
      </c>
      <c r="O86" s="295"/>
      <c r="P86" s="32"/>
      <c r="Q86" s="304">
        <f t="shared" si="9"/>
        <v>0</v>
      </c>
      <c r="R86" s="304"/>
      <c r="S86" s="305">
        <f>IF(N86=0,0,('C - Schedule of Values Details'!Q86+'C - Schedule of Values Details'!S86)/N86)</f>
        <v>0</v>
      </c>
      <c r="T86" s="305"/>
      <c r="U86" s="305">
        <f t="shared" si="10"/>
        <v>0</v>
      </c>
      <c r="V86" s="305"/>
      <c r="W86" s="306">
        <f>'C - Schedule of Values Details'!W86</f>
        <v>0</v>
      </c>
      <c r="X86" s="306"/>
      <c r="Y86" s="306">
        <f>'C - Schedule of Values Details'!Y86</f>
        <v>0</v>
      </c>
      <c r="Z86" s="306"/>
    </row>
    <row r="87" spans="1:26" ht="13.35" customHeight="1" x14ac:dyDescent="0.2">
      <c r="A87" s="35">
        <f t="shared" si="11"/>
        <v>54</v>
      </c>
      <c r="B87" s="175"/>
      <c r="C87" s="152"/>
      <c r="D87" s="284"/>
      <c r="E87" s="284"/>
      <c r="F87" s="284"/>
      <c r="G87" s="284"/>
      <c r="H87" s="284"/>
      <c r="I87" s="285"/>
      <c r="J87" s="294"/>
      <c r="K87" s="294"/>
      <c r="L87" s="294"/>
      <c r="M87" s="294"/>
      <c r="N87" s="295">
        <f t="shared" si="8"/>
        <v>0</v>
      </c>
      <c r="O87" s="295"/>
      <c r="P87" s="32"/>
      <c r="Q87" s="304">
        <f t="shared" si="9"/>
        <v>0</v>
      </c>
      <c r="R87" s="304"/>
      <c r="S87" s="305">
        <f>IF(N87=0,0,('C - Schedule of Values Details'!Q87+'C - Schedule of Values Details'!S87)/N87)</f>
        <v>0</v>
      </c>
      <c r="T87" s="305"/>
      <c r="U87" s="305">
        <f t="shared" si="10"/>
        <v>0</v>
      </c>
      <c r="V87" s="305"/>
      <c r="W87" s="306">
        <f>'C - Schedule of Values Details'!W87</f>
        <v>0</v>
      </c>
      <c r="X87" s="306"/>
      <c r="Y87" s="306">
        <f>'C - Schedule of Values Details'!Y87</f>
        <v>0</v>
      </c>
      <c r="Z87" s="306"/>
    </row>
    <row r="88" spans="1:26" ht="13.35" customHeight="1" x14ac:dyDescent="0.2">
      <c r="A88" s="35">
        <f t="shared" si="11"/>
        <v>55</v>
      </c>
      <c r="B88" s="175"/>
      <c r="C88" s="152"/>
      <c r="D88" s="284"/>
      <c r="E88" s="284"/>
      <c r="F88" s="284"/>
      <c r="G88" s="284"/>
      <c r="H88" s="284"/>
      <c r="I88" s="285"/>
      <c r="J88" s="294"/>
      <c r="K88" s="294"/>
      <c r="L88" s="294"/>
      <c r="M88" s="294"/>
      <c r="N88" s="295">
        <f t="shared" si="8"/>
        <v>0</v>
      </c>
      <c r="O88" s="295"/>
      <c r="P88" s="32"/>
      <c r="Q88" s="304">
        <f t="shared" si="9"/>
        <v>0</v>
      </c>
      <c r="R88" s="304"/>
      <c r="S88" s="305">
        <f>IF(N88=0,0,('C - Schedule of Values Details'!Q88+'C - Schedule of Values Details'!S88)/N88)</f>
        <v>0</v>
      </c>
      <c r="T88" s="305"/>
      <c r="U88" s="305">
        <f t="shared" si="10"/>
        <v>0</v>
      </c>
      <c r="V88" s="305"/>
      <c r="W88" s="306">
        <f>'C - Schedule of Values Details'!W88</f>
        <v>0</v>
      </c>
      <c r="X88" s="306"/>
      <c r="Y88" s="306">
        <f>'C - Schedule of Values Details'!Y88</f>
        <v>0</v>
      </c>
      <c r="Z88" s="306"/>
    </row>
    <row r="89" spans="1:26" ht="13.35" customHeight="1" x14ac:dyDescent="0.2">
      <c r="A89" s="35">
        <f t="shared" si="11"/>
        <v>56</v>
      </c>
      <c r="B89" s="175"/>
      <c r="C89" s="152"/>
      <c r="D89" s="284"/>
      <c r="E89" s="284"/>
      <c r="F89" s="284"/>
      <c r="G89" s="284"/>
      <c r="H89" s="284"/>
      <c r="I89" s="285"/>
      <c r="J89" s="294"/>
      <c r="K89" s="294"/>
      <c r="L89" s="294"/>
      <c r="M89" s="294"/>
      <c r="N89" s="295">
        <f t="shared" si="8"/>
        <v>0</v>
      </c>
      <c r="O89" s="295"/>
      <c r="P89" s="32"/>
      <c r="Q89" s="304">
        <f t="shared" si="9"/>
        <v>0</v>
      </c>
      <c r="R89" s="304"/>
      <c r="S89" s="305">
        <f>IF(N89=0,0,('C - Schedule of Values Details'!Q89+'C - Schedule of Values Details'!S89)/N89)</f>
        <v>0</v>
      </c>
      <c r="T89" s="305"/>
      <c r="U89" s="305">
        <f t="shared" si="10"/>
        <v>0</v>
      </c>
      <c r="V89" s="305"/>
      <c r="W89" s="306">
        <f>'C - Schedule of Values Details'!W89</f>
        <v>0</v>
      </c>
      <c r="X89" s="306"/>
      <c r="Y89" s="306">
        <f>'C - Schedule of Values Details'!Y89</f>
        <v>0</v>
      </c>
      <c r="Z89" s="306"/>
    </row>
    <row r="90" spans="1:26" ht="13.35" customHeight="1" x14ac:dyDescent="0.2">
      <c r="A90" s="35">
        <f t="shared" si="11"/>
        <v>57</v>
      </c>
      <c r="B90" s="175"/>
      <c r="C90" s="152"/>
      <c r="D90" s="284"/>
      <c r="E90" s="284"/>
      <c r="F90" s="284"/>
      <c r="G90" s="284"/>
      <c r="H90" s="284"/>
      <c r="I90" s="285"/>
      <c r="J90" s="294"/>
      <c r="K90" s="294"/>
      <c r="L90" s="294"/>
      <c r="M90" s="294"/>
      <c r="N90" s="295">
        <f t="shared" si="8"/>
        <v>0</v>
      </c>
      <c r="O90" s="295"/>
      <c r="P90" s="32"/>
      <c r="Q90" s="304">
        <f t="shared" si="9"/>
        <v>0</v>
      </c>
      <c r="R90" s="304"/>
      <c r="S90" s="305">
        <f>IF(N90=0,0,('C - Schedule of Values Details'!Q90+'C - Schedule of Values Details'!S90)/N90)</f>
        <v>0</v>
      </c>
      <c r="T90" s="305"/>
      <c r="U90" s="305">
        <f t="shared" si="10"/>
        <v>0</v>
      </c>
      <c r="V90" s="305"/>
      <c r="W90" s="306">
        <f>'C - Schedule of Values Details'!W90</f>
        <v>0</v>
      </c>
      <c r="X90" s="306"/>
      <c r="Y90" s="306">
        <f>'C - Schedule of Values Details'!Y90</f>
        <v>0</v>
      </c>
      <c r="Z90" s="306"/>
    </row>
    <row r="91" spans="1:26" ht="13.35" customHeight="1" x14ac:dyDescent="0.2">
      <c r="A91" s="35">
        <f t="shared" si="11"/>
        <v>58</v>
      </c>
      <c r="B91" s="175"/>
      <c r="C91" s="152"/>
      <c r="D91" s="284"/>
      <c r="E91" s="284"/>
      <c r="F91" s="284"/>
      <c r="G91" s="284"/>
      <c r="H91" s="284"/>
      <c r="I91" s="285"/>
      <c r="J91" s="294"/>
      <c r="K91" s="294"/>
      <c r="L91" s="294"/>
      <c r="M91" s="294"/>
      <c r="N91" s="295">
        <f t="shared" si="8"/>
        <v>0</v>
      </c>
      <c r="O91" s="295"/>
      <c r="P91" s="32"/>
      <c r="Q91" s="304">
        <f t="shared" si="9"/>
        <v>0</v>
      </c>
      <c r="R91" s="304"/>
      <c r="S91" s="305">
        <f>IF(N91=0,0,('C - Schedule of Values Details'!Q91+'C - Schedule of Values Details'!S91)/N91)</f>
        <v>0</v>
      </c>
      <c r="T91" s="305"/>
      <c r="U91" s="305">
        <f t="shared" si="10"/>
        <v>0</v>
      </c>
      <c r="V91" s="305"/>
      <c r="W91" s="306">
        <f>'C - Schedule of Values Details'!W91</f>
        <v>0</v>
      </c>
      <c r="X91" s="306"/>
      <c r="Y91" s="306">
        <f>'C - Schedule of Values Details'!Y91</f>
        <v>0</v>
      </c>
      <c r="Z91" s="306"/>
    </row>
    <row r="92" spans="1:26" ht="13.35" customHeight="1" x14ac:dyDescent="0.2">
      <c r="A92" s="35">
        <f t="shared" si="11"/>
        <v>59</v>
      </c>
      <c r="B92" s="175"/>
      <c r="C92" s="152"/>
      <c r="D92" s="284"/>
      <c r="E92" s="284"/>
      <c r="F92" s="284"/>
      <c r="G92" s="284"/>
      <c r="H92" s="284"/>
      <c r="I92" s="285"/>
      <c r="J92" s="294"/>
      <c r="K92" s="294"/>
      <c r="L92" s="294"/>
      <c r="M92" s="294"/>
      <c r="N92" s="295">
        <f t="shared" si="8"/>
        <v>0</v>
      </c>
      <c r="O92" s="295"/>
      <c r="P92" s="32"/>
      <c r="Q92" s="304">
        <f t="shared" si="9"/>
        <v>0</v>
      </c>
      <c r="R92" s="304"/>
      <c r="S92" s="305">
        <f>IF(N92=0,0,('C - Schedule of Values Details'!Q92+'C - Schedule of Values Details'!S92)/N92)</f>
        <v>0</v>
      </c>
      <c r="T92" s="305"/>
      <c r="U92" s="305">
        <f t="shared" si="10"/>
        <v>0</v>
      </c>
      <c r="V92" s="305"/>
      <c r="W92" s="306">
        <f>'C - Schedule of Values Details'!W92</f>
        <v>0</v>
      </c>
      <c r="X92" s="306"/>
      <c r="Y92" s="306">
        <f>'C - Schedule of Values Details'!Y92</f>
        <v>0</v>
      </c>
      <c r="Z92" s="306"/>
    </row>
    <row r="93" spans="1:26" ht="13.35" customHeight="1" x14ac:dyDescent="0.2">
      <c r="A93" s="35">
        <f t="shared" si="11"/>
        <v>60</v>
      </c>
      <c r="B93" s="175"/>
      <c r="C93" s="152"/>
      <c r="D93" s="284"/>
      <c r="E93" s="284"/>
      <c r="F93" s="284"/>
      <c r="G93" s="284"/>
      <c r="H93" s="284"/>
      <c r="I93" s="285"/>
      <c r="J93" s="294"/>
      <c r="K93" s="294"/>
      <c r="L93" s="294"/>
      <c r="M93" s="294"/>
      <c r="N93" s="295">
        <f t="shared" si="8"/>
        <v>0</v>
      </c>
      <c r="O93" s="295"/>
      <c r="P93" s="32"/>
      <c r="Q93" s="304">
        <f t="shared" si="9"/>
        <v>0</v>
      </c>
      <c r="R93" s="304"/>
      <c r="S93" s="305">
        <f>IF(N93=0,0,('C - Schedule of Values Details'!Q93+'C - Schedule of Values Details'!S93)/N93)</f>
        <v>0</v>
      </c>
      <c r="T93" s="305"/>
      <c r="U93" s="305">
        <f t="shared" si="10"/>
        <v>0</v>
      </c>
      <c r="V93" s="305"/>
      <c r="W93" s="306">
        <f>'C - Schedule of Values Details'!W93</f>
        <v>0</v>
      </c>
      <c r="X93" s="306"/>
      <c r="Y93" s="306">
        <f>'C - Schedule of Values Details'!Y93</f>
        <v>0</v>
      </c>
      <c r="Z93" s="306"/>
    </row>
    <row r="94" spans="1:26" ht="13.35" customHeight="1" x14ac:dyDescent="0.2">
      <c r="A94" s="35">
        <f t="shared" si="11"/>
        <v>61</v>
      </c>
      <c r="B94" s="175"/>
      <c r="C94" s="152"/>
      <c r="D94" s="284"/>
      <c r="E94" s="284"/>
      <c r="F94" s="284"/>
      <c r="G94" s="284"/>
      <c r="H94" s="284"/>
      <c r="I94" s="285"/>
      <c r="J94" s="294"/>
      <c r="K94" s="294"/>
      <c r="L94" s="294"/>
      <c r="M94" s="294"/>
      <c r="N94" s="295">
        <f t="shared" si="8"/>
        <v>0</v>
      </c>
      <c r="O94" s="295"/>
      <c r="P94" s="32"/>
      <c r="Q94" s="304">
        <f t="shared" si="9"/>
        <v>0</v>
      </c>
      <c r="R94" s="304"/>
      <c r="S94" s="305">
        <f>IF(N94=0,0,('C - Schedule of Values Details'!Q94+'C - Schedule of Values Details'!S94)/N94)</f>
        <v>0</v>
      </c>
      <c r="T94" s="305"/>
      <c r="U94" s="305">
        <f t="shared" si="10"/>
        <v>0</v>
      </c>
      <c r="V94" s="305"/>
      <c r="W94" s="306">
        <f>'C - Schedule of Values Details'!W94</f>
        <v>0</v>
      </c>
      <c r="X94" s="306"/>
      <c r="Y94" s="306">
        <f>'C - Schedule of Values Details'!Y94</f>
        <v>0</v>
      </c>
      <c r="Z94" s="306"/>
    </row>
    <row r="95" spans="1:26" ht="13.35" customHeight="1" x14ac:dyDescent="0.2">
      <c r="A95" s="35">
        <f t="shared" si="11"/>
        <v>62</v>
      </c>
      <c r="B95" s="175"/>
      <c r="C95" s="152"/>
      <c r="D95" s="284"/>
      <c r="E95" s="284"/>
      <c r="F95" s="284"/>
      <c r="G95" s="284"/>
      <c r="H95" s="284"/>
      <c r="I95" s="285"/>
      <c r="J95" s="294"/>
      <c r="K95" s="294"/>
      <c r="L95" s="294"/>
      <c r="M95" s="294"/>
      <c r="N95" s="295">
        <f t="shared" si="8"/>
        <v>0</v>
      </c>
      <c r="O95" s="295"/>
      <c r="P95" s="32"/>
      <c r="Q95" s="304">
        <f t="shared" si="9"/>
        <v>0</v>
      </c>
      <c r="R95" s="304"/>
      <c r="S95" s="305">
        <f>IF(N95=0,0,('C - Schedule of Values Details'!Q95+'C - Schedule of Values Details'!S95)/N95)</f>
        <v>0</v>
      </c>
      <c r="T95" s="305"/>
      <c r="U95" s="305">
        <f t="shared" si="10"/>
        <v>0</v>
      </c>
      <c r="V95" s="305"/>
      <c r="W95" s="306">
        <f>'C - Schedule of Values Details'!W95</f>
        <v>0</v>
      </c>
      <c r="X95" s="306"/>
      <c r="Y95" s="306">
        <f>'C - Schedule of Values Details'!Y95</f>
        <v>0</v>
      </c>
      <c r="Z95" s="306"/>
    </row>
    <row r="96" spans="1:26" ht="13.35" customHeight="1" x14ac:dyDescent="0.2">
      <c r="A96" s="35">
        <f t="shared" si="11"/>
        <v>63</v>
      </c>
      <c r="B96" s="175"/>
      <c r="C96" s="152"/>
      <c r="D96" s="284"/>
      <c r="E96" s="284"/>
      <c r="F96" s="284"/>
      <c r="G96" s="284"/>
      <c r="H96" s="284"/>
      <c r="I96" s="285"/>
      <c r="J96" s="294"/>
      <c r="K96" s="294"/>
      <c r="L96" s="294"/>
      <c r="M96" s="294"/>
      <c r="N96" s="295">
        <f t="shared" si="8"/>
        <v>0</v>
      </c>
      <c r="O96" s="295"/>
      <c r="P96" s="32"/>
      <c r="Q96" s="304">
        <f t="shared" si="9"/>
        <v>0</v>
      </c>
      <c r="R96" s="304"/>
      <c r="S96" s="305">
        <f>IF(N96=0,0,('C - Schedule of Values Details'!Q96+'C - Schedule of Values Details'!S96)/N96)</f>
        <v>0</v>
      </c>
      <c r="T96" s="305"/>
      <c r="U96" s="305">
        <f t="shared" si="10"/>
        <v>0</v>
      </c>
      <c r="V96" s="305"/>
      <c r="W96" s="306">
        <f>'C - Schedule of Values Details'!W96</f>
        <v>0</v>
      </c>
      <c r="X96" s="306"/>
      <c r="Y96" s="306">
        <f>'C - Schedule of Values Details'!Y96</f>
        <v>0</v>
      </c>
      <c r="Z96" s="306"/>
    </row>
    <row r="97" spans="1:27" ht="13.35" customHeight="1" x14ac:dyDescent="0.2">
      <c r="A97" s="35">
        <f t="shared" si="11"/>
        <v>64</v>
      </c>
      <c r="B97" s="175"/>
      <c r="C97" s="152"/>
      <c r="D97" s="284"/>
      <c r="E97" s="284"/>
      <c r="F97" s="284"/>
      <c r="G97" s="284"/>
      <c r="H97" s="284"/>
      <c r="I97" s="285"/>
      <c r="J97" s="294"/>
      <c r="K97" s="294"/>
      <c r="L97" s="294"/>
      <c r="M97" s="294"/>
      <c r="N97" s="295">
        <f t="shared" si="8"/>
        <v>0</v>
      </c>
      <c r="O97" s="295"/>
      <c r="P97" s="32"/>
      <c r="Q97" s="304">
        <f t="shared" si="9"/>
        <v>0</v>
      </c>
      <c r="R97" s="304"/>
      <c r="S97" s="305">
        <f>IF(N97=0,0,('C - Schedule of Values Details'!Q97+'C - Schedule of Values Details'!S97)/N97)</f>
        <v>0</v>
      </c>
      <c r="T97" s="305"/>
      <c r="U97" s="305">
        <f t="shared" si="10"/>
        <v>0</v>
      </c>
      <c r="V97" s="305"/>
      <c r="W97" s="306">
        <f>'C - Schedule of Values Details'!W97</f>
        <v>0</v>
      </c>
      <c r="X97" s="306"/>
      <c r="Y97" s="306">
        <f>'C - Schedule of Values Details'!Y97</f>
        <v>0</v>
      </c>
      <c r="Z97" s="306"/>
    </row>
    <row r="98" spans="1:27" ht="13.35" customHeight="1" x14ac:dyDescent="0.2">
      <c r="A98" s="35">
        <f t="shared" si="11"/>
        <v>65</v>
      </c>
      <c r="B98" s="175"/>
      <c r="C98" s="152"/>
      <c r="D98" s="284"/>
      <c r="E98" s="284"/>
      <c r="F98" s="284"/>
      <c r="G98" s="284"/>
      <c r="H98" s="284"/>
      <c r="I98" s="285"/>
      <c r="J98" s="294"/>
      <c r="K98" s="294"/>
      <c r="L98" s="294"/>
      <c r="M98" s="294"/>
      <c r="N98" s="295">
        <f t="shared" si="8"/>
        <v>0</v>
      </c>
      <c r="O98" s="295"/>
      <c r="P98" s="32"/>
      <c r="Q98" s="304">
        <f t="shared" si="9"/>
        <v>0</v>
      </c>
      <c r="R98" s="304"/>
      <c r="S98" s="305">
        <f>IF(N98=0,0,('C - Schedule of Values Details'!Q98+'C - Schedule of Values Details'!S98)/N98)</f>
        <v>0</v>
      </c>
      <c r="T98" s="305"/>
      <c r="U98" s="305">
        <f t="shared" si="10"/>
        <v>0</v>
      </c>
      <c r="V98" s="305"/>
      <c r="W98" s="306">
        <f>'C - Schedule of Values Details'!W98</f>
        <v>0</v>
      </c>
      <c r="X98" s="306"/>
      <c r="Y98" s="306">
        <f>'C - Schedule of Values Details'!Y98</f>
        <v>0</v>
      </c>
      <c r="Z98" s="306"/>
    </row>
    <row r="99" spans="1:27" ht="13.35" customHeight="1" x14ac:dyDescent="0.2">
      <c r="A99" s="35">
        <f t="shared" si="11"/>
        <v>66</v>
      </c>
      <c r="B99" s="175"/>
      <c r="C99" s="152"/>
      <c r="D99" s="284"/>
      <c r="E99" s="284"/>
      <c r="F99" s="284"/>
      <c r="G99" s="284"/>
      <c r="H99" s="284"/>
      <c r="I99" s="285"/>
      <c r="J99" s="294"/>
      <c r="K99" s="294"/>
      <c r="L99" s="294"/>
      <c r="M99" s="294"/>
      <c r="N99" s="295">
        <f t="shared" si="8"/>
        <v>0</v>
      </c>
      <c r="O99" s="295"/>
      <c r="P99" s="32"/>
      <c r="Q99" s="304">
        <f t="shared" si="9"/>
        <v>0</v>
      </c>
      <c r="R99" s="304"/>
      <c r="S99" s="305">
        <f>IF(N99=0,0,('C - Schedule of Values Details'!Q99+'C - Schedule of Values Details'!S99)/N99)</f>
        <v>0</v>
      </c>
      <c r="T99" s="305"/>
      <c r="U99" s="305">
        <f t="shared" si="10"/>
        <v>0</v>
      </c>
      <c r="V99" s="305"/>
      <c r="W99" s="306">
        <f>'C - Schedule of Values Details'!W99</f>
        <v>0</v>
      </c>
      <c r="X99" s="306"/>
      <c r="Y99" s="306">
        <f>'C - Schedule of Values Details'!Y99</f>
        <v>0</v>
      </c>
      <c r="Z99" s="306"/>
    </row>
    <row r="100" spans="1:27" ht="13.35" customHeight="1" x14ac:dyDescent="0.2">
      <c r="A100" s="35">
        <f t="shared" si="11"/>
        <v>67</v>
      </c>
      <c r="B100" s="175"/>
      <c r="C100" s="152"/>
      <c r="D100" s="284"/>
      <c r="E100" s="284"/>
      <c r="F100" s="284"/>
      <c r="G100" s="284"/>
      <c r="H100" s="284"/>
      <c r="I100" s="285"/>
      <c r="J100" s="294"/>
      <c r="K100" s="294"/>
      <c r="L100" s="294"/>
      <c r="M100" s="294"/>
      <c r="N100" s="295">
        <f t="shared" si="8"/>
        <v>0</v>
      </c>
      <c r="O100" s="295"/>
      <c r="P100" s="32"/>
      <c r="Q100" s="304">
        <f t="shared" si="9"/>
        <v>0</v>
      </c>
      <c r="R100" s="304"/>
      <c r="S100" s="305">
        <f>IF(N100=0,0,('C - Schedule of Values Details'!Q100+'C - Schedule of Values Details'!S100)/N100)</f>
        <v>0</v>
      </c>
      <c r="T100" s="305"/>
      <c r="U100" s="305">
        <f t="shared" si="10"/>
        <v>0</v>
      </c>
      <c r="V100" s="305"/>
      <c r="W100" s="306">
        <f>'C - Schedule of Values Details'!W100</f>
        <v>0</v>
      </c>
      <c r="X100" s="306"/>
      <c r="Y100" s="306">
        <f>'C - Schedule of Values Details'!Y100</f>
        <v>0</v>
      </c>
      <c r="Z100" s="306"/>
    </row>
    <row r="101" spans="1:27" ht="13.35" customHeight="1" x14ac:dyDescent="0.2">
      <c r="A101" s="35">
        <f t="shared" si="11"/>
        <v>68</v>
      </c>
      <c r="B101" s="175"/>
      <c r="C101" s="152"/>
      <c r="D101" s="284"/>
      <c r="E101" s="284"/>
      <c r="F101" s="284"/>
      <c r="G101" s="284"/>
      <c r="H101" s="284"/>
      <c r="I101" s="285"/>
      <c r="J101" s="294"/>
      <c r="K101" s="294"/>
      <c r="L101" s="294"/>
      <c r="M101" s="294"/>
      <c r="N101" s="295">
        <f t="shared" si="8"/>
        <v>0</v>
      </c>
      <c r="O101" s="295"/>
      <c r="P101" s="32"/>
      <c r="Q101" s="304">
        <f t="shared" si="9"/>
        <v>0</v>
      </c>
      <c r="R101" s="304"/>
      <c r="S101" s="305">
        <f>IF(N101=0,0,('C - Schedule of Values Details'!Q101+'C - Schedule of Values Details'!S101)/N101)</f>
        <v>0</v>
      </c>
      <c r="T101" s="305"/>
      <c r="U101" s="305">
        <f t="shared" si="10"/>
        <v>0</v>
      </c>
      <c r="V101" s="305"/>
      <c r="W101" s="306">
        <f>'C - Schedule of Values Details'!W101</f>
        <v>0</v>
      </c>
      <c r="X101" s="306"/>
      <c r="Y101" s="306">
        <f>'C - Schedule of Values Details'!Y101</f>
        <v>0</v>
      </c>
      <c r="Z101" s="306"/>
    </row>
    <row r="102" spans="1:27" ht="13.35" customHeight="1" x14ac:dyDescent="0.2">
      <c r="A102" s="36">
        <f t="shared" si="11"/>
        <v>69</v>
      </c>
      <c r="B102" s="176"/>
      <c r="C102" s="152"/>
      <c r="D102" s="284"/>
      <c r="E102" s="284"/>
      <c r="F102" s="284"/>
      <c r="G102" s="284"/>
      <c r="H102" s="284"/>
      <c r="I102" s="285"/>
      <c r="J102" s="294"/>
      <c r="K102" s="294"/>
      <c r="L102" s="294"/>
      <c r="M102" s="294"/>
      <c r="N102" s="295">
        <f t="shared" si="8"/>
        <v>0</v>
      </c>
      <c r="O102" s="295"/>
      <c r="P102" s="32"/>
      <c r="Q102" s="304">
        <f t="shared" si="9"/>
        <v>0</v>
      </c>
      <c r="R102" s="304"/>
      <c r="S102" s="305">
        <f>IF(N102=0,0,('C - Schedule of Values Details'!Q102+'C - Schedule of Values Details'!S102)/N102)</f>
        <v>0</v>
      </c>
      <c r="T102" s="305"/>
      <c r="U102" s="305">
        <f t="shared" si="10"/>
        <v>0</v>
      </c>
      <c r="V102" s="305"/>
      <c r="W102" s="306">
        <f>'C - Schedule of Values Details'!W102</f>
        <v>0</v>
      </c>
      <c r="X102" s="306"/>
      <c r="Y102" s="306">
        <f>'C - Schedule of Values Details'!Y102</f>
        <v>0</v>
      </c>
      <c r="Z102" s="306"/>
    </row>
    <row r="103" spans="1:27" x14ac:dyDescent="0.2">
      <c r="A103" s="296" t="s">
        <v>27</v>
      </c>
      <c r="B103" s="297"/>
      <c r="C103" s="297"/>
      <c r="D103" s="297"/>
      <c r="E103" s="297"/>
      <c r="F103" s="297"/>
      <c r="G103" s="297"/>
      <c r="H103" s="297"/>
      <c r="I103" s="298"/>
      <c r="J103" s="299">
        <f>SUM(J80:J102)</f>
        <v>0</v>
      </c>
      <c r="K103" s="299"/>
      <c r="L103" s="299">
        <f>SUM(L80:L102)</f>
        <v>0</v>
      </c>
      <c r="M103" s="299"/>
      <c r="N103" s="299">
        <f>SUM(N80:N102)</f>
        <v>0</v>
      </c>
      <c r="O103" s="299"/>
      <c r="P103" s="98"/>
      <c r="Q103" s="299">
        <f>SUM(Q80:Q102)</f>
        <v>0</v>
      </c>
      <c r="R103" s="299"/>
      <c r="S103" s="307"/>
      <c r="T103" s="308"/>
      <c r="U103" s="308"/>
      <c r="V103" s="309"/>
      <c r="W103" s="303">
        <f>SUM(W80:W102)</f>
        <v>0</v>
      </c>
      <c r="X103" s="303"/>
      <c r="Y103" s="303">
        <f>SUM(Y80:Y102)</f>
        <v>0</v>
      </c>
      <c r="Z103" s="303"/>
      <c r="AA103" s="49" t="b">
        <f>IF(D80&lt;&gt;"",TRUE,IF(N103&lt;&gt;0,TRUE,FALSE))</f>
        <v>0</v>
      </c>
    </row>
    <row r="104" spans="1:27" ht="15" customHeight="1" thickBot="1" x14ac:dyDescent="0.25">
      <c r="A104" s="291" t="str">
        <f>IF(SVSLastPage=AA75,"Grand Total Final Sheet Only","")</f>
        <v/>
      </c>
      <c r="B104" s="291"/>
      <c r="C104" s="291"/>
      <c r="D104" s="291"/>
      <c r="E104" s="291"/>
      <c r="F104" s="291"/>
      <c r="G104" s="291"/>
      <c r="H104" s="291"/>
      <c r="I104" s="292"/>
      <c r="J104" s="293">
        <f>IF(SVSLastPage=AA75,$J$138,0)</f>
        <v>0</v>
      </c>
      <c r="K104" s="293"/>
      <c r="L104" s="293">
        <f>IF(SVSLastPage=AA75,$L$138,0)</f>
        <v>0</v>
      </c>
      <c r="M104" s="293"/>
      <c r="N104" s="293">
        <f>IF(SVSLastPage=AA75,$N$138,0)</f>
        <v>0</v>
      </c>
      <c r="O104" s="293"/>
      <c r="P104" s="54"/>
      <c r="Q104" s="293">
        <f>IF(SVSLastPage=AA75,$Q$138,0)</f>
        <v>0</v>
      </c>
      <c r="R104" s="293"/>
      <c r="S104" s="310"/>
      <c r="T104" s="311"/>
      <c r="U104" s="311"/>
      <c r="V104" s="312"/>
      <c r="W104" s="293">
        <f>IF(SVSLastPage=AA75,$W$138,0)</f>
        <v>0</v>
      </c>
      <c r="X104" s="293"/>
      <c r="Y104" s="293">
        <f>IF(SVSLastPage=AA75,$Y$138,0)</f>
        <v>0</v>
      </c>
      <c r="Z104" s="293"/>
    </row>
    <row r="105" spans="1:27" ht="15" customHeight="1" x14ac:dyDescent="0.2">
      <c r="A105" s="188" t="str">
        <f>FormNumber</f>
        <v>F330-02</v>
      </c>
      <c r="B105" s="39"/>
      <c r="C105" s="39"/>
      <c r="D105" s="39"/>
      <c r="E105" s="39"/>
      <c r="F105" s="39"/>
      <c r="G105" s="39"/>
      <c r="H105" s="39"/>
      <c r="I105" s="39"/>
      <c r="J105" s="40"/>
      <c r="K105" s="40"/>
      <c r="L105" s="40"/>
      <c r="M105" s="283" t="str">
        <f>FormVersion</f>
        <v xml:space="preserve">2025-OCT  </v>
      </c>
      <c r="N105" s="283"/>
      <c r="O105" s="40"/>
      <c r="P105" s="38"/>
      <c r="Q105" s="40"/>
      <c r="R105" s="40"/>
      <c r="W105" s="40"/>
      <c r="X105" s="40"/>
      <c r="Y105" s="40"/>
      <c r="Z105" s="190" t="str">
        <f>"Section B - Schedule of Values Summary, Page " &amp; AA75 &amp; " of " &amp; SVSLastPage</f>
        <v>Section B - Schedule of Values Summary, Page 3 of 0</v>
      </c>
    </row>
    <row r="106" spans="1:27" ht="18" customHeight="1" x14ac:dyDescent="0.25">
      <c r="A106" s="2" t="s">
        <v>64</v>
      </c>
      <c r="B106" s="2"/>
      <c r="C106" s="2"/>
      <c r="D106" s="2"/>
      <c r="E106" s="2"/>
      <c r="F106" s="2"/>
      <c r="G106" s="290">
        <f>ContractorName</f>
        <v>0</v>
      </c>
      <c r="H106" s="290"/>
      <c r="I106" s="290"/>
      <c r="J106" s="290"/>
      <c r="K106" s="290"/>
      <c r="L106" s="290"/>
      <c r="M106" s="2"/>
      <c r="N106" s="2" t="s">
        <v>229</v>
      </c>
      <c r="O106" s="2"/>
      <c r="P106" s="2"/>
      <c r="Q106" s="320">
        <f>ContractNumber</f>
        <v>0</v>
      </c>
      <c r="R106" s="320"/>
      <c r="S106" s="320"/>
      <c r="T106" s="320"/>
      <c r="U106" s="320"/>
      <c r="W106" s="17" t="s">
        <v>117</v>
      </c>
      <c r="X106" s="2"/>
    </row>
    <row r="107" spans="1:27" ht="18" customHeight="1" thickBot="1" x14ac:dyDescent="0.3">
      <c r="A107" s="227" t="s">
        <v>38</v>
      </c>
      <c r="B107" s="227"/>
      <c r="C107" s="227"/>
      <c r="D107" s="227"/>
      <c r="E107" s="227"/>
      <c r="F107" s="227"/>
      <c r="G107" s="324">
        <f>ProjectName1</f>
        <v>0</v>
      </c>
      <c r="H107" s="324"/>
      <c r="I107" s="324"/>
      <c r="J107" s="324"/>
      <c r="K107" s="324"/>
      <c r="L107" s="324"/>
      <c r="M107" s="2"/>
      <c r="N107" s="227"/>
      <c r="O107" s="227"/>
      <c r="P107" s="227"/>
      <c r="Q107" s="227"/>
      <c r="R107" s="227"/>
      <c r="S107" s="227"/>
      <c r="T107" s="227"/>
      <c r="U107" s="227"/>
      <c r="V107" s="2"/>
      <c r="W107" s="208" t="s">
        <v>77</v>
      </c>
      <c r="X107" s="208"/>
      <c r="Y107" s="208"/>
      <c r="Z107" s="208"/>
    </row>
    <row r="108" spans="1:27" ht="18" customHeight="1" x14ac:dyDescent="0.2">
      <c r="A108" s="318"/>
      <c r="B108" s="318"/>
      <c r="C108" s="318"/>
      <c r="D108" s="318"/>
      <c r="E108" s="318"/>
      <c r="F108" s="318"/>
      <c r="G108" s="319">
        <f>ProjectName2</f>
        <v>0</v>
      </c>
      <c r="H108" s="319"/>
      <c r="I108" s="319"/>
      <c r="J108" s="319"/>
      <c r="K108" s="319"/>
      <c r="L108" s="319"/>
      <c r="M108" s="2"/>
      <c r="N108" s="2" t="s">
        <v>114</v>
      </c>
      <c r="O108" s="2"/>
      <c r="P108" s="2"/>
      <c r="Q108" s="320">
        <f>AlternateNumber</f>
        <v>0</v>
      </c>
      <c r="R108" s="320"/>
      <c r="S108" s="320"/>
      <c r="T108" s="320"/>
      <c r="U108" s="320"/>
      <c r="W108" s="3" t="s">
        <v>21</v>
      </c>
      <c r="Y108" s="321">
        <f>RequestNumber</f>
        <v>0</v>
      </c>
      <c r="Z108" s="321"/>
    </row>
    <row r="109" spans="1:27" ht="18" customHeight="1" x14ac:dyDescent="0.2">
      <c r="A109" s="2" t="s">
        <v>70</v>
      </c>
      <c r="B109" s="2"/>
      <c r="C109" s="2"/>
      <c r="D109" s="2"/>
      <c r="E109" s="2"/>
      <c r="F109" s="2"/>
      <c r="G109" s="290">
        <f>ProjectLocation</f>
        <v>0</v>
      </c>
      <c r="H109" s="290"/>
      <c r="I109" s="290"/>
      <c r="J109" s="290"/>
      <c r="K109" s="290"/>
      <c r="L109" s="290"/>
      <c r="M109" s="227"/>
      <c r="N109" s="227"/>
      <c r="O109" s="227"/>
      <c r="P109" s="227"/>
      <c r="Q109" s="227"/>
      <c r="R109" s="227"/>
      <c r="S109" s="227"/>
      <c r="T109" s="227"/>
      <c r="U109" s="227"/>
      <c r="V109" s="227"/>
      <c r="W109" s="2" t="s">
        <v>23</v>
      </c>
      <c r="X109" s="11">
        <f>X75+1</f>
        <v>5</v>
      </c>
      <c r="Y109" s="9" t="s">
        <v>22</v>
      </c>
      <c r="Z109" s="30">
        <f>LastPage</f>
        <v>1</v>
      </c>
      <c r="AA109" s="5">
        <f>AA75+1</f>
        <v>4</v>
      </c>
    </row>
    <row r="110" spans="1:27" ht="13.5" thickBot="1" x14ac:dyDescent="0.25">
      <c r="A110" s="322"/>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row>
    <row r="111" spans="1:27" x14ac:dyDescent="0.2">
      <c r="A111" s="15"/>
      <c r="B111" s="9"/>
      <c r="C111" s="286" t="s">
        <v>51</v>
      </c>
      <c r="D111" s="221"/>
      <c r="E111" s="221"/>
      <c r="F111" s="221"/>
      <c r="G111" s="221"/>
      <c r="H111" s="221"/>
      <c r="I111" s="323"/>
      <c r="J111" s="313" t="s">
        <v>39</v>
      </c>
      <c r="K111" s="313"/>
      <c r="L111" s="313"/>
      <c r="M111" s="313"/>
      <c r="N111" s="313"/>
      <c r="O111" s="314"/>
      <c r="P111" s="18"/>
      <c r="Q111" s="313" t="s">
        <v>40</v>
      </c>
      <c r="R111" s="313"/>
      <c r="S111" s="313"/>
      <c r="T111" s="313"/>
      <c r="U111" s="313"/>
      <c r="V111" s="313"/>
      <c r="W111" s="313"/>
      <c r="X111" s="313"/>
      <c r="Y111" s="313"/>
      <c r="Z111" s="313"/>
    </row>
    <row r="112" spans="1:27" x14ac:dyDescent="0.2">
      <c r="A112" s="13" t="s">
        <v>29</v>
      </c>
      <c r="B112" s="11" t="s">
        <v>50</v>
      </c>
      <c r="C112" s="287"/>
      <c r="D112" s="223" t="s">
        <v>52</v>
      </c>
      <c r="E112" s="223"/>
      <c r="F112" s="223"/>
      <c r="G112" s="223"/>
      <c r="H112" s="223"/>
      <c r="I112" s="288"/>
      <c r="J112" s="289" t="s">
        <v>53</v>
      </c>
      <c r="K112" s="289"/>
      <c r="L112" s="289" t="s">
        <v>54</v>
      </c>
      <c r="M112" s="289"/>
      <c r="N112" s="289" t="s">
        <v>55</v>
      </c>
      <c r="O112" s="289"/>
      <c r="P112" s="53"/>
      <c r="Q112" s="317" t="s">
        <v>56</v>
      </c>
      <c r="R112" s="317"/>
      <c r="S112" s="317" t="s">
        <v>57</v>
      </c>
      <c r="T112" s="317"/>
      <c r="U112" s="317" t="s">
        <v>58</v>
      </c>
      <c r="V112" s="317"/>
      <c r="W112" s="317" t="s">
        <v>164</v>
      </c>
      <c r="X112" s="317"/>
      <c r="Y112" s="317" t="s">
        <v>165</v>
      </c>
      <c r="Z112" s="317"/>
    </row>
    <row r="113" spans="1:26" ht="25.5" customHeight="1" x14ac:dyDescent="0.2">
      <c r="A113" s="13" t="s">
        <v>24</v>
      </c>
      <c r="B113" s="168" t="s">
        <v>162</v>
      </c>
      <c r="C113" s="164" t="s">
        <v>163</v>
      </c>
      <c r="D113" s="288" t="s">
        <v>25</v>
      </c>
      <c r="E113" s="288"/>
      <c r="F113" s="315"/>
      <c r="G113" s="315"/>
      <c r="H113" s="315"/>
      <c r="I113" s="315"/>
      <c r="J113" s="300" t="s">
        <v>86</v>
      </c>
      <c r="K113" s="300"/>
      <c r="L113" s="300" t="s">
        <v>87</v>
      </c>
      <c r="M113" s="300"/>
      <c r="N113" s="300" t="s">
        <v>88</v>
      </c>
      <c r="O113" s="300"/>
      <c r="P113" s="26"/>
      <c r="Q113" s="300" t="s">
        <v>89</v>
      </c>
      <c r="R113" s="300"/>
      <c r="S113" s="300" t="s">
        <v>90</v>
      </c>
      <c r="T113" s="300"/>
      <c r="U113" s="300" t="s">
        <v>91</v>
      </c>
      <c r="V113" s="300"/>
      <c r="W113" s="300" t="s">
        <v>92</v>
      </c>
      <c r="X113" s="300"/>
      <c r="Y113" s="300" t="s">
        <v>93</v>
      </c>
      <c r="Z113" s="300"/>
    </row>
    <row r="114" spans="1:26" ht="13.35" customHeight="1" x14ac:dyDescent="0.2">
      <c r="A114" s="34">
        <f>A102+1</f>
        <v>70</v>
      </c>
      <c r="B114" s="175"/>
      <c r="C114" s="152"/>
      <c r="D114" s="284"/>
      <c r="E114" s="284"/>
      <c r="F114" s="284"/>
      <c r="G114" s="284"/>
      <c r="H114" s="284"/>
      <c r="I114" s="285"/>
      <c r="J114" s="301"/>
      <c r="K114" s="302"/>
      <c r="L114" s="294"/>
      <c r="M114" s="294"/>
      <c r="N114" s="295">
        <f>J114+L114</f>
        <v>0</v>
      </c>
      <c r="O114" s="295"/>
      <c r="P114" s="32"/>
      <c r="Q114" s="316">
        <f>W114+Y114</f>
        <v>0</v>
      </c>
      <c r="R114" s="316"/>
      <c r="S114" s="305">
        <f>IF(N114=0,0,('C - Schedule of Values Details'!Q114+'C - Schedule of Values Details'!S114)/N114)</f>
        <v>0</v>
      </c>
      <c r="T114" s="305"/>
      <c r="U114" s="305">
        <f>IF(N114=0,0,IF(Q114=0,0,Q114/N114))</f>
        <v>0</v>
      </c>
      <c r="V114" s="305"/>
      <c r="W114" s="306">
        <f>'C - Schedule of Values Details'!W114</f>
        <v>0</v>
      </c>
      <c r="X114" s="306"/>
      <c r="Y114" s="306">
        <f>'C - Schedule of Values Details'!Y114</f>
        <v>0</v>
      </c>
      <c r="Z114" s="306"/>
    </row>
    <row r="115" spans="1:26" ht="13.35" customHeight="1" x14ac:dyDescent="0.2">
      <c r="A115" s="35">
        <f>A114+1</f>
        <v>71</v>
      </c>
      <c r="B115" s="175"/>
      <c r="C115" s="152"/>
      <c r="D115" s="284"/>
      <c r="E115" s="284"/>
      <c r="F115" s="284"/>
      <c r="G115" s="284"/>
      <c r="H115" s="284"/>
      <c r="I115" s="285"/>
      <c r="J115" s="294"/>
      <c r="K115" s="294"/>
      <c r="L115" s="294"/>
      <c r="M115" s="294"/>
      <c r="N115" s="295">
        <f t="shared" ref="N115:N136" si="12">J115+L115</f>
        <v>0</v>
      </c>
      <c r="O115" s="295"/>
      <c r="P115" s="32"/>
      <c r="Q115" s="304">
        <f t="shared" ref="Q115:Q136" si="13">W115+Y115</f>
        <v>0</v>
      </c>
      <c r="R115" s="304"/>
      <c r="S115" s="305">
        <f>IF(N115=0,0,('C - Schedule of Values Details'!Q115+'C - Schedule of Values Details'!S115)/N115)</f>
        <v>0</v>
      </c>
      <c r="T115" s="305"/>
      <c r="U115" s="305">
        <f t="shared" ref="U115:U136" si="14">IF(N115=0,0,IF(Q115=0,0,Q115/N115))</f>
        <v>0</v>
      </c>
      <c r="V115" s="305"/>
      <c r="W115" s="306">
        <f>'C - Schedule of Values Details'!W115</f>
        <v>0</v>
      </c>
      <c r="X115" s="306"/>
      <c r="Y115" s="306">
        <f>'C - Schedule of Values Details'!Y115</f>
        <v>0</v>
      </c>
      <c r="Z115" s="306"/>
    </row>
    <row r="116" spans="1:26" ht="13.35" customHeight="1" x14ac:dyDescent="0.2">
      <c r="A116" s="35">
        <f t="shared" ref="A116:A136" si="15">A115+1</f>
        <v>72</v>
      </c>
      <c r="B116" s="175"/>
      <c r="C116" s="152"/>
      <c r="D116" s="284"/>
      <c r="E116" s="284"/>
      <c r="F116" s="284"/>
      <c r="G116" s="284"/>
      <c r="H116" s="284"/>
      <c r="I116" s="285"/>
      <c r="J116" s="294"/>
      <c r="K116" s="294"/>
      <c r="L116" s="294"/>
      <c r="M116" s="294"/>
      <c r="N116" s="295">
        <f t="shared" si="12"/>
        <v>0</v>
      </c>
      <c r="O116" s="295"/>
      <c r="P116" s="32"/>
      <c r="Q116" s="304">
        <f t="shared" si="13"/>
        <v>0</v>
      </c>
      <c r="R116" s="304"/>
      <c r="S116" s="305">
        <f>IF(N116=0,0,('C - Schedule of Values Details'!Q116+'C - Schedule of Values Details'!S116)/N116)</f>
        <v>0</v>
      </c>
      <c r="T116" s="305"/>
      <c r="U116" s="305">
        <f t="shared" si="14"/>
        <v>0</v>
      </c>
      <c r="V116" s="305"/>
      <c r="W116" s="306">
        <f>'C - Schedule of Values Details'!W116</f>
        <v>0</v>
      </c>
      <c r="X116" s="306"/>
      <c r="Y116" s="306">
        <f>'C - Schedule of Values Details'!Y116</f>
        <v>0</v>
      </c>
      <c r="Z116" s="306"/>
    </row>
    <row r="117" spans="1:26" ht="13.35" customHeight="1" x14ac:dyDescent="0.2">
      <c r="A117" s="35">
        <f t="shared" si="15"/>
        <v>73</v>
      </c>
      <c r="B117" s="175"/>
      <c r="C117" s="152"/>
      <c r="D117" s="284"/>
      <c r="E117" s="284"/>
      <c r="F117" s="284"/>
      <c r="G117" s="284"/>
      <c r="H117" s="284"/>
      <c r="I117" s="285"/>
      <c r="J117" s="294"/>
      <c r="K117" s="294"/>
      <c r="L117" s="294"/>
      <c r="M117" s="294"/>
      <c r="N117" s="295">
        <f t="shared" si="12"/>
        <v>0</v>
      </c>
      <c r="O117" s="295"/>
      <c r="P117" s="32"/>
      <c r="Q117" s="304">
        <f t="shared" si="13"/>
        <v>0</v>
      </c>
      <c r="R117" s="304"/>
      <c r="S117" s="305">
        <f>IF(N117=0,0,('C - Schedule of Values Details'!Q117+'C - Schedule of Values Details'!S117)/N117)</f>
        <v>0</v>
      </c>
      <c r="T117" s="305"/>
      <c r="U117" s="305">
        <f t="shared" si="14"/>
        <v>0</v>
      </c>
      <c r="V117" s="305"/>
      <c r="W117" s="306">
        <f>'C - Schedule of Values Details'!W117</f>
        <v>0</v>
      </c>
      <c r="X117" s="306"/>
      <c r="Y117" s="306">
        <f>'C - Schedule of Values Details'!Y117</f>
        <v>0</v>
      </c>
      <c r="Z117" s="306"/>
    </row>
    <row r="118" spans="1:26" ht="13.35" customHeight="1" x14ac:dyDescent="0.2">
      <c r="A118" s="35">
        <f t="shared" si="15"/>
        <v>74</v>
      </c>
      <c r="B118" s="175"/>
      <c r="C118" s="152"/>
      <c r="D118" s="284"/>
      <c r="E118" s="284"/>
      <c r="F118" s="284"/>
      <c r="G118" s="284"/>
      <c r="H118" s="284"/>
      <c r="I118" s="285"/>
      <c r="J118" s="294"/>
      <c r="K118" s="294"/>
      <c r="L118" s="294"/>
      <c r="M118" s="294"/>
      <c r="N118" s="295">
        <f t="shared" si="12"/>
        <v>0</v>
      </c>
      <c r="O118" s="295"/>
      <c r="P118" s="32"/>
      <c r="Q118" s="304">
        <f t="shared" si="13"/>
        <v>0</v>
      </c>
      <c r="R118" s="304"/>
      <c r="S118" s="305">
        <f>IF(N118=0,0,('C - Schedule of Values Details'!Q118+'C - Schedule of Values Details'!S118)/N118)</f>
        <v>0</v>
      </c>
      <c r="T118" s="305"/>
      <c r="U118" s="305">
        <f t="shared" si="14"/>
        <v>0</v>
      </c>
      <c r="V118" s="305"/>
      <c r="W118" s="306">
        <f>'C - Schedule of Values Details'!W118</f>
        <v>0</v>
      </c>
      <c r="X118" s="306"/>
      <c r="Y118" s="306">
        <f>'C - Schedule of Values Details'!Y118</f>
        <v>0</v>
      </c>
      <c r="Z118" s="306"/>
    </row>
    <row r="119" spans="1:26" ht="13.35" customHeight="1" x14ac:dyDescent="0.2">
      <c r="A119" s="35">
        <f t="shared" si="15"/>
        <v>75</v>
      </c>
      <c r="B119" s="175"/>
      <c r="C119" s="152"/>
      <c r="D119" s="284"/>
      <c r="E119" s="284"/>
      <c r="F119" s="284"/>
      <c r="G119" s="284"/>
      <c r="H119" s="284"/>
      <c r="I119" s="285"/>
      <c r="J119" s="294"/>
      <c r="K119" s="294"/>
      <c r="L119" s="294"/>
      <c r="M119" s="294"/>
      <c r="N119" s="295">
        <f t="shared" si="12"/>
        <v>0</v>
      </c>
      <c r="O119" s="295"/>
      <c r="P119" s="32"/>
      <c r="Q119" s="304">
        <f t="shared" si="13"/>
        <v>0</v>
      </c>
      <c r="R119" s="304"/>
      <c r="S119" s="305">
        <f>IF(N119=0,0,('C - Schedule of Values Details'!Q119+'C - Schedule of Values Details'!S119)/N119)</f>
        <v>0</v>
      </c>
      <c r="T119" s="305"/>
      <c r="U119" s="305">
        <f t="shared" si="14"/>
        <v>0</v>
      </c>
      <c r="V119" s="305"/>
      <c r="W119" s="306">
        <f>'C - Schedule of Values Details'!W119</f>
        <v>0</v>
      </c>
      <c r="X119" s="306"/>
      <c r="Y119" s="306">
        <f>'C - Schedule of Values Details'!Y119</f>
        <v>0</v>
      </c>
      <c r="Z119" s="306"/>
    </row>
    <row r="120" spans="1:26" ht="13.35" customHeight="1" x14ac:dyDescent="0.2">
      <c r="A120" s="35">
        <f t="shared" si="15"/>
        <v>76</v>
      </c>
      <c r="B120" s="175"/>
      <c r="C120" s="152"/>
      <c r="D120" s="284"/>
      <c r="E120" s="284"/>
      <c r="F120" s="284"/>
      <c r="G120" s="284"/>
      <c r="H120" s="284"/>
      <c r="I120" s="285"/>
      <c r="J120" s="294"/>
      <c r="K120" s="294"/>
      <c r="L120" s="294"/>
      <c r="M120" s="294"/>
      <c r="N120" s="295">
        <f t="shared" si="12"/>
        <v>0</v>
      </c>
      <c r="O120" s="295"/>
      <c r="P120" s="32"/>
      <c r="Q120" s="304">
        <f t="shared" si="13"/>
        <v>0</v>
      </c>
      <c r="R120" s="304"/>
      <c r="S120" s="305">
        <f>IF(N120=0,0,('C - Schedule of Values Details'!Q120+'C - Schedule of Values Details'!S120)/N120)</f>
        <v>0</v>
      </c>
      <c r="T120" s="305"/>
      <c r="U120" s="305">
        <f t="shared" si="14"/>
        <v>0</v>
      </c>
      <c r="V120" s="305"/>
      <c r="W120" s="306">
        <f>'C - Schedule of Values Details'!W120</f>
        <v>0</v>
      </c>
      <c r="X120" s="306"/>
      <c r="Y120" s="306">
        <f>'C - Schedule of Values Details'!Y120</f>
        <v>0</v>
      </c>
      <c r="Z120" s="306"/>
    </row>
    <row r="121" spans="1:26" ht="13.35" customHeight="1" x14ac:dyDescent="0.2">
      <c r="A121" s="35">
        <f t="shared" si="15"/>
        <v>77</v>
      </c>
      <c r="B121" s="175"/>
      <c r="C121" s="152"/>
      <c r="D121" s="284"/>
      <c r="E121" s="284"/>
      <c r="F121" s="284"/>
      <c r="G121" s="284"/>
      <c r="H121" s="284"/>
      <c r="I121" s="285"/>
      <c r="J121" s="294"/>
      <c r="K121" s="294"/>
      <c r="L121" s="294"/>
      <c r="M121" s="294"/>
      <c r="N121" s="295">
        <f t="shared" si="12"/>
        <v>0</v>
      </c>
      <c r="O121" s="295"/>
      <c r="P121" s="32"/>
      <c r="Q121" s="304">
        <f t="shared" si="13"/>
        <v>0</v>
      </c>
      <c r="R121" s="304"/>
      <c r="S121" s="305">
        <f>IF(N121=0,0,('C - Schedule of Values Details'!Q121+'C - Schedule of Values Details'!S121)/N121)</f>
        <v>0</v>
      </c>
      <c r="T121" s="305"/>
      <c r="U121" s="305">
        <f t="shared" si="14"/>
        <v>0</v>
      </c>
      <c r="V121" s="305"/>
      <c r="W121" s="306">
        <f>'C - Schedule of Values Details'!W121</f>
        <v>0</v>
      </c>
      <c r="X121" s="306"/>
      <c r="Y121" s="306">
        <f>'C - Schedule of Values Details'!Y121</f>
        <v>0</v>
      </c>
      <c r="Z121" s="306"/>
    </row>
    <row r="122" spans="1:26" ht="13.35" customHeight="1" x14ac:dyDescent="0.2">
      <c r="A122" s="35">
        <f t="shared" si="15"/>
        <v>78</v>
      </c>
      <c r="B122" s="175"/>
      <c r="C122" s="152"/>
      <c r="D122" s="284"/>
      <c r="E122" s="284"/>
      <c r="F122" s="284"/>
      <c r="G122" s="284"/>
      <c r="H122" s="284"/>
      <c r="I122" s="285"/>
      <c r="J122" s="294"/>
      <c r="K122" s="294"/>
      <c r="L122" s="294"/>
      <c r="M122" s="294"/>
      <c r="N122" s="295">
        <f t="shared" si="12"/>
        <v>0</v>
      </c>
      <c r="O122" s="295"/>
      <c r="P122" s="32"/>
      <c r="Q122" s="304">
        <f t="shared" si="13"/>
        <v>0</v>
      </c>
      <c r="R122" s="304"/>
      <c r="S122" s="305">
        <f>IF(N122=0,0,('C - Schedule of Values Details'!Q122+'C - Schedule of Values Details'!S122)/N122)</f>
        <v>0</v>
      </c>
      <c r="T122" s="305"/>
      <c r="U122" s="305">
        <f t="shared" si="14"/>
        <v>0</v>
      </c>
      <c r="V122" s="305"/>
      <c r="W122" s="306">
        <f>'C - Schedule of Values Details'!W122</f>
        <v>0</v>
      </c>
      <c r="X122" s="306"/>
      <c r="Y122" s="306">
        <f>'C - Schedule of Values Details'!Y122</f>
        <v>0</v>
      </c>
      <c r="Z122" s="306"/>
    </row>
    <row r="123" spans="1:26" ht="13.35" customHeight="1" x14ac:dyDescent="0.2">
      <c r="A123" s="35">
        <f t="shared" si="15"/>
        <v>79</v>
      </c>
      <c r="B123" s="175"/>
      <c r="C123" s="152"/>
      <c r="D123" s="284"/>
      <c r="E123" s="284"/>
      <c r="F123" s="284"/>
      <c r="G123" s="284"/>
      <c r="H123" s="284"/>
      <c r="I123" s="285"/>
      <c r="J123" s="294"/>
      <c r="K123" s="294"/>
      <c r="L123" s="294"/>
      <c r="M123" s="294"/>
      <c r="N123" s="295">
        <f t="shared" si="12"/>
        <v>0</v>
      </c>
      <c r="O123" s="295"/>
      <c r="P123" s="32"/>
      <c r="Q123" s="304">
        <f t="shared" si="13"/>
        <v>0</v>
      </c>
      <c r="R123" s="304"/>
      <c r="S123" s="305">
        <f>IF(N123=0,0,('C - Schedule of Values Details'!Q123+'C - Schedule of Values Details'!S123)/N123)</f>
        <v>0</v>
      </c>
      <c r="T123" s="305"/>
      <c r="U123" s="305">
        <f t="shared" si="14"/>
        <v>0</v>
      </c>
      <c r="V123" s="305"/>
      <c r="W123" s="306">
        <f>'C - Schedule of Values Details'!W123</f>
        <v>0</v>
      </c>
      <c r="X123" s="306"/>
      <c r="Y123" s="306">
        <f>'C - Schedule of Values Details'!Y123</f>
        <v>0</v>
      </c>
      <c r="Z123" s="306"/>
    </row>
    <row r="124" spans="1:26" ht="13.35" customHeight="1" x14ac:dyDescent="0.2">
      <c r="A124" s="35">
        <f t="shared" si="15"/>
        <v>80</v>
      </c>
      <c r="B124" s="175"/>
      <c r="C124" s="152"/>
      <c r="D124" s="284"/>
      <c r="E124" s="284"/>
      <c r="F124" s="284"/>
      <c r="G124" s="284"/>
      <c r="H124" s="284"/>
      <c r="I124" s="285"/>
      <c r="J124" s="294"/>
      <c r="K124" s="294"/>
      <c r="L124" s="294"/>
      <c r="M124" s="294"/>
      <c r="N124" s="295">
        <f t="shared" si="12"/>
        <v>0</v>
      </c>
      <c r="O124" s="295"/>
      <c r="P124" s="32"/>
      <c r="Q124" s="304">
        <f t="shared" si="13"/>
        <v>0</v>
      </c>
      <c r="R124" s="304"/>
      <c r="S124" s="305">
        <f>IF(N124=0,0,('C - Schedule of Values Details'!Q124+'C - Schedule of Values Details'!S124)/N124)</f>
        <v>0</v>
      </c>
      <c r="T124" s="305"/>
      <c r="U124" s="305">
        <f t="shared" si="14"/>
        <v>0</v>
      </c>
      <c r="V124" s="305"/>
      <c r="W124" s="306">
        <f>'C - Schedule of Values Details'!W124</f>
        <v>0</v>
      </c>
      <c r="X124" s="306"/>
      <c r="Y124" s="306">
        <f>'C - Schedule of Values Details'!Y124</f>
        <v>0</v>
      </c>
      <c r="Z124" s="306"/>
    </row>
    <row r="125" spans="1:26" ht="13.35" customHeight="1" x14ac:dyDescent="0.2">
      <c r="A125" s="35">
        <f t="shared" si="15"/>
        <v>81</v>
      </c>
      <c r="B125" s="175"/>
      <c r="C125" s="152"/>
      <c r="D125" s="284"/>
      <c r="E125" s="284"/>
      <c r="F125" s="284"/>
      <c r="G125" s="284"/>
      <c r="H125" s="284"/>
      <c r="I125" s="285"/>
      <c r="J125" s="294"/>
      <c r="K125" s="294"/>
      <c r="L125" s="294"/>
      <c r="M125" s="294"/>
      <c r="N125" s="295">
        <f t="shared" si="12"/>
        <v>0</v>
      </c>
      <c r="O125" s="295"/>
      <c r="P125" s="32"/>
      <c r="Q125" s="304">
        <f t="shared" si="13"/>
        <v>0</v>
      </c>
      <c r="R125" s="304"/>
      <c r="S125" s="305">
        <f>IF(N125=0,0,('C - Schedule of Values Details'!Q125+'C - Schedule of Values Details'!S125)/N125)</f>
        <v>0</v>
      </c>
      <c r="T125" s="305"/>
      <c r="U125" s="305">
        <f t="shared" si="14"/>
        <v>0</v>
      </c>
      <c r="V125" s="305"/>
      <c r="W125" s="306">
        <f>'C - Schedule of Values Details'!W125</f>
        <v>0</v>
      </c>
      <c r="X125" s="306"/>
      <c r="Y125" s="306">
        <f>'C - Schedule of Values Details'!Y125</f>
        <v>0</v>
      </c>
      <c r="Z125" s="306"/>
    </row>
    <row r="126" spans="1:26" ht="13.35" customHeight="1" x14ac:dyDescent="0.2">
      <c r="A126" s="35">
        <f t="shared" si="15"/>
        <v>82</v>
      </c>
      <c r="B126" s="175"/>
      <c r="C126" s="152"/>
      <c r="D126" s="284"/>
      <c r="E126" s="284"/>
      <c r="F126" s="284"/>
      <c r="G126" s="284"/>
      <c r="H126" s="284"/>
      <c r="I126" s="285"/>
      <c r="J126" s="294"/>
      <c r="K126" s="294"/>
      <c r="L126" s="294"/>
      <c r="M126" s="294"/>
      <c r="N126" s="295">
        <f t="shared" si="12"/>
        <v>0</v>
      </c>
      <c r="O126" s="295"/>
      <c r="P126" s="32"/>
      <c r="Q126" s="304">
        <f t="shared" si="13"/>
        <v>0</v>
      </c>
      <c r="R126" s="304"/>
      <c r="S126" s="305">
        <f>IF(N126=0,0,('C - Schedule of Values Details'!Q126+'C - Schedule of Values Details'!S126)/N126)</f>
        <v>0</v>
      </c>
      <c r="T126" s="305"/>
      <c r="U126" s="305">
        <f t="shared" si="14"/>
        <v>0</v>
      </c>
      <c r="V126" s="305"/>
      <c r="W126" s="306">
        <f>'C - Schedule of Values Details'!W126</f>
        <v>0</v>
      </c>
      <c r="X126" s="306"/>
      <c r="Y126" s="306">
        <f>'C - Schedule of Values Details'!Y126</f>
        <v>0</v>
      </c>
      <c r="Z126" s="306"/>
    </row>
    <row r="127" spans="1:26" ht="13.35" customHeight="1" x14ac:dyDescent="0.2">
      <c r="A127" s="35">
        <f t="shared" si="15"/>
        <v>83</v>
      </c>
      <c r="B127" s="175"/>
      <c r="C127" s="152"/>
      <c r="D127" s="284"/>
      <c r="E127" s="284"/>
      <c r="F127" s="284"/>
      <c r="G127" s="284"/>
      <c r="H127" s="284"/>
      <c r="I127" s="285"/>
      <c r="J127" s="294"/>
      <c r="K127" s="294"/>
      <c r="L127" s="294"/>
      <c r="M127" s="294"/>
      <c r="N127" s="295">
        <f t="shared" si="12"/>
        <v>0</v>
      </c>
      <c r="O127" s="295"/>
      <c r="P127" s="32"/>
      <c r="Q127" s="304">
        <f t="shared" si="13"/>
        <v>0</v>
      </c>
      <c r="R127" s="304"/>
      <c r="S127" s="305">
        <f>IF(N127=0,0,('C - Schedule of Values Details'!Q127+'C - Schedule of Values Details'!S127)/N127)</f>
        <v>0</v>
      </c>
      <c r="T127" s="305"/>
      <c r="U127" s="305">
        <f t="shared" si="14"/>
        <v>0</v>
      </c>
      <c r="V127" s="305"/>
      <c r="W127" s="306">
        <f>'C - Schedule of Values Details'!W127</f>
        <v>0</v>
      </c>
      <c r="X127" s="306"/>
      <c r="Y127" s="306">
        <f>'C - Schedule of Values Details'!Y127</f>
        <v>0</v>
      </c>
      <c r="Z127" s="306"/>
    </row>
    <row r="128" spans="1:26" ht="13.35" customHeight="1" x14ac:dyDescent="0.2">
      <c r="A128" s="35">
        <f t="shared" si="15"/>
        <v>84</v>
      </c>
      <c r="B128" s="175"/>
      <c r="C128" s="152"/>
      <c r="D128" s="284"/>
      <c r="E128" s="284"/>
      <c r="F128" s="284"/>
      <c r="G128" s="284"/>
      <c r="H128" s="284"/>
      <c r="I128" s="285"/>
      <c r="J128" s="294"/>
      <c r="K128" s="294"/>
      <c r="L128" s="294"/>
      <c r="M128" s="294"/>
      <c r="N128" s="295">
        <f t="shared" si="12"/>
        <v>0</v>
      </c>
      <c r="O128" s="295"/>
      <c r="P128" s="32"/>
      <c r="Q128" s="304">
        <f t="shared" si="13"/>
        <v>0</v>
      </c>
      <c r="R128" s="304"/>
      <c r="S128" s="305">
        <f>IF(N128=0,0,('C - Schedule of Values Details'!Q128+'C - Schedule of Values Details'!S128)/N128)</f>
        <v>0</v>
      </c>
      <c r="T128" s="305"/>
      <c r="U128" s="305">
        <f t="shared" si="14"/>
        <v>0</v>
      </c>
      <c r="V128" s="305"/>
      <c r="W128" s="306">
        <f>'C - Schedule of Values Details'!W128</f>
        <v>0</v>
      </c>
      <c r="X128" s="306"/>
      <c r="Y128" s="306">
        <f>'C - Schedule of Values Details'!Y128</f>
        <v>0</v>
      </c>
      <c r="Z128" s="306"/>
    </row>
    <row r="129" spans="1:27" ht="13.35" customHeight="1" x14ac:dyDescent="0.2">
      <c r="A129" s="35">
        <f t="shared" si="15"/>
        <v>85</v>
      </c>
      <c r="B129" s="175"/>
      <c r="C129" s="152"/>
      <c r="D129" s="284"/>
      <c r="E129" s="284"/>
      <c r="F129" s="284"/>
      <c r="G129" s="284"/>
      <c r="H129" s="284"/>
      <c r="I129" s="285"/>
      <c r="J129" s="294"/>
      <c r="K129" s="294"/>
      <c r="L129" s="294"/>
      <c r="M129" s="294"/>
      <c r="N129" s="295">
        <f t="shared" si="12"/>
        <v>0</v>
      </c>
      <c r="O129" s="295"/>
      <c r="P129" s="32"/>
      <c r="Q129" s="304">
        <f t="shared" si="13"/>
        <v>0</v>
      </c>
      <c r="R129" s="304"/>
      <c r="S129" s="305">
        <f>IF(N129=0,0,('C - Schedule of Values Details'!Q129+'C - Schedule of Values Details'!S129)/N129)</f>
        <v>0</v>
      </c>
      <c r="T129" s="305"/>
      <c r="U129" s="305">
        <f t="shared" si="14"/>
        <v>0</v>
      </c>
      <c r="V129" s="305"/>
      <c r="W129" s="306">
        <f>'C - Schedule of Values Details'!W129</f>
        <v>0</v>
      </c>
      <c r="X129" s="306"/>
      <c r="Y129" s="306">
        <f>'C - Schedule of Values Details'!Y129</f>
        <v>0</v>
      </c>
      <c r="Z129" s="306"/>
    </row>
    <row r="130" spans="1:27" ht="13.35" customHeight="1" x14ac:dyDescent="0.2">
      <c r="A130" s="35">
        <f t="shared" si="15"/>
        <v>86</v>
      </c>
      <c r="B130" s="175"/>
      <c r="C130" s="152"/>
      <c r="D130" s="284"/>
      <c r="E130" s="284"/>
      <c r="F130" s="284"/>
      <c r="G130" s="284"/>
      <c r="H130" s="284"/>
      <c r="I130" s="285"/>
      <c r="J130" s="294"/>
      <c r="K130" s="294"/>
      <c r="L130" s="294"/>
      <c r="M130" s="294"/>
      <c r="N130" s="295">
        <f t="shared" si="12"/>
        <v>0</v>
      </c>
      <c r="O130" s="295"/>
      <c r="P130" s="32"/>
      <c r="Q130" s="304">
        <f t="shared" si="13"/>
        <v>0</v>
      </c>
      <c r="R130" s="304"/>
      <c r="S130" s="305">
        <f>IF(N130=0,0,('C - Schedule of Values Details'!Q130+'C - Schedule of Values Details'!S130)/N130)</f>
        <v>0</v>
      </c>
      <c r="T130" s="305"/>
      <c r="U130" s="305">
        <f t="shared" si="14"/>
        <v>0</v>
      </c>
      <c r="V130" s="305"/>
      <c r="W130" s="306">
        <f>'C - Schedule of Values Details'!W130</f>
        <v>0</v>
      </c>
      <c r="X130" s="306"/>
      <c r="Y130" s="306">
        <f>'C - Schedule of Values Details'!Y130</f>
        <v>0</v>
      </c>
      <c r="Z130" s="306"/>
    </row>
    <row r="131" spans="1:27" ht="13.35" customHeight="1" x14ac:dyDescent="0.2">
      <c r="A131" s="35">
        <f t="shared" si="15"/>
        <v>87</v>
      </c>
      <c r="B131" s="175"/>
      <c r="C131" s="152"/>
      <c r="D131" s="284"/>
      <c r="E131" s="284"/>
      <c r="F131" s="284"/>
      <c r="G131" s="284"/>
      <c r="H131" s="284"/>
      <c r="I131" s="285"/>
      <c r="J131" s="294"/>
      <c r="K131" s="294"/>
      <c r="L131" s="294"/>
      <c r="M131" s="294"/>
      <c r="N131" s="295">
        <f t="shared" si="12"/>
        <v>0</v>
      </c>
      <c r="O131" s="295"/>
      <c r="P131" s="32"/>
      <c r="Q131" s="304">
        <f t="shared" si="13"/>
        <v>0</v>
      </c>
      <c r="R131" s="304"/>
      <c r="S131" s="305">
        <f>IF(N131=0,0,('C - Schedule of Values Details'!Q131+'C - Schedule of Values Details'!S131)/N131)</f>
        <v>0</v>
      </c>
      <c r="T131" s="305"/>
      <c r="U131" s="305">
        <f t="shared" si="14"/>
        <v>0</v>
      </c>
      <c r="V131" s="305"/>
      <c r="W131" s="306">
        <f>'C - Schedule of Values Details'!W131</f>
        <v>0</v>
      </c>
      <c r="X131" s="306"/>
      <c r="Y131" s="306">
        <f>'C - Schedule of Values Details'!Y131</f>
        <v>0</v>
      </c>
      <c r="Z131" s="306"/>
    </row>
    <row r="132" spans="1:27" ht="13.35" customHeight="1" x14ac:dyDescent="0.2">
      <c r="A132" s="35">
        <f t="shared" si="15"/>
        <v>88</v>
      </c>
      <c r="B132" s="175"/>
      <c r="C132" s="152"/>
      <c r="D132" s="284"/>
      <c r="E132" s="284"/>
      <c r="F132" s="284"/>
      <c r="G132" s="284"/>
      <c r="H132" s="284"/>
      <c r="I132" s="285"/>
      <c r="J132" s="294"/>
      <c r="K132" s="294"/>
      <c r="L132" s="294"/>
      <c r="M132" s="294"/>
      <c r="N132" s="295">
        <f t="shared" si="12"/>
        <v>0</v>
      </c>
      <c r="O132" s="295"/>
      <c r="P132" s="32"/>
      <c r="Q132" s="304">
        <f t="shared" si="13"/>
        <v>0</v>
      </c>
      <c r="R132" s="304"/>
      <c r="S132" s="305">
        <f>IF(N132=0,0,('C - Schedule of Values Details'!Q132+'C - Schedule of Values Details'!S132)/N132)</f>
        <v>0</v>
      </c>
      <c r="T132" s="305"/>
      <c r="U132" s="305">
        <f t="shared" si="14"/>
        <v>0</v>
      </c>
      <c r="V132" s="305"/>
      <c r="W132" s="306">
        <f>'C - Schedule of Values Details'!W132</f>
        <v>0</v>
      </c>
      <c r="X132" s="306"/>
      <c r="Y132" s="306">
        <f>'C - Schedule of Values Details'!Y132</f>
        <v>0</v>
      </c>
      <c r="Z132" s="306"/>
    </row>
    <row r="133" spans="1:27" ht="13.35" customHeight="1" x14ac:dyDescent="0.2">
      <c r="A133" s="35">
        <f t="shared" si="15"/>
        <v>89</v>
      </c>
      <c r="B133" s="175"/>
      <c r="C133" s="152"/>
      <c r="D133" s="284"/>
      <c r="E133" s="284"/>
      <c r="F133" s="284"/>
      <c r="G133" s="284"/>
      <c r="H133" s="284"/>
      <c r="I133" s="285"/>
      <c r="J133" s="294"/>
      <c r="K133" s="294"/>
      <c r="L133" s="294"/>
      <c r="M133" s="294"/>
      <c r="N133" s="295">
        <f t="shared" si="12"/>
        <v>0</v>
      </c>
      <c r="O133" s="295"/>
      <c r="P133" s="32"/>
      <c r="Q133" s="304">
        <f t="shared" si="13"/>
        <v>0</v>
      </c>
      <c r="R133" s="304"/>
      <c r="S133" s="305">
        <f>IF(N133=0,0,('C - Schedule of Values Details'!Q133+'C - Schedule of Values Details'!S133)/N133)</f>
        <v>0</v>
      </c>
      <c r="T133" s="305"/>
      <c r="U133" s="305">
        <f t="shared" si="14"/>
        <v>0</v>
      </c>
      <c r="V133" s="305"/>
      <c r="W133" s="306">
        <f>'C - Schedule of Values Details'!W133</f>
        <v>0</v>
      </c>
      <c r="X133" s="306"/>
      <c r="Y133" s="306">
        <f>'C - Schedule of Values Details'!Y133</f>
        <v>0</v>
      </c>
      <c r="Z133" s="306"/>
    </row>
    <row r="134" spans="1:27" ht="13.35" customHeight="1" x14ac:dyDescent="0.2">
      <c r="A134" s="35">
        <f t="shared" si="15"/>
        <v>90</v>
      </c>
      <c r="B134" s="175"/>
      <c r="C134" s="152"/>
      <c r="D134" s="284"/>
      <c r="E134" s="284"/>
      <c r="F134" s="284"/>
      <c r="G134" s="284"/>
      <c r="H134" s="284"/>
      <c r="I134" s="285"/>
      <c r="J134" s="294"/>
      <c r="K134" s="294"/>
      <c r="L134" s="294"/>
      <c r="M134" s="294"/>
      <c r="N134" s="295">
        <f t="shared" si="12"/>
        <v>0</v>
      </c>
      <c r="O134" s="295"/>
      <c r="P134" s="32"/>
      <c r="Q134" s="304">
        <f t="shared" si="13"/>
        <v>0</v>
      </c>
      <c r="R134" s="304"/>
      <c r="S134" s="305">
        <f>IF(N134=0,0,('C - Schedule of Values Details'!Q134+'C - Schedule of Values Details'!S134)/N134)</f>
        <v>0</v>
      </c>
      <c r="T134" s="305"/>
      <c r="U134" s="305">
        <f t="shared" si="14"/>
        <v>0</v>
      </c>
      <c r="V134" s="305"/>
      <c r="W134" s="306">
        <f>'C - Schedule of Values Details'!W134</f>
        <v>0</v>
      </c>
      <c r="X134" s="306"/>
      <c r="Y134" s="306">
        <f>'C - Schedule of Values Details'!Y134</f>
        <v>0</v>
      </c>
      <c r="Z134" s="306"/>
    </row>
    <row r="135" spans="1:27" ht="13.35" customHeight="1" x14ac:dyDescent="0.2">
      <c r="A135" s="35">
        <f t="shared" si="15"/>
        <v>91</v>
      </c>
      <c r="B135" s="175"/>
      <c r="C135" s="152"/>
      <c r="D135" s="284"/>
      <c r="E135" s="284"/>
      <c r="F135" s="284"/>
      <c r="G135" s="284"/>
      <c r="H135" s="284"/>
      <c r="I135" s="285"/>
      <c r="J135" s="294"/>
      <c r="K135" s="294"/>
      <c r="L135" s="294"/>
      <c r="M135" s="294"/>
      <c r="N135" s="295">
        <f t="shared" si="12"/>
        <v>0</v>
      </c>
      <c r="O135" s="295"/>
      <c r="P135" s="32"/>
      <c r="Q135" s="304">
        <f t="shared" si="13"/>
        <v>0</v>
      </c>
      <c r="R135" s="304"/>
      <c r="S135" s="305">
        <f>IF(N135=0,0,('C - Schedule of Values Details'!Q135+'C - Schedule of Values Details'!S135)/N135)</f>
        <v>0</v>
      </c>
      <c r="T135" s="305"/>
      <c r="U135" s="305">
        <f t="shared" si="14"/>
        <v>0</v>
      </c>
      <c r="V135" s="305"/>
      <c r="W135" s="306">
        <f>'C - Schedule of Values Details'!W135</f>
        <v>0</v>
      </c>
      <c r="X135" s="306"/>
      <c r="Y135" s="306">
        <f>'C - Schedule of Values Details'!Y135</f>
        <v>0</v>
      </c>
      <c r="Z135" s="306"/>
    </row>
    <row r="136" spans="1:27" ht="13.35" customHeight="1" x14ac:dyDescent="0.2">
      <c r="A136" s="36">
        <f t="shared" si="15"/>
        <v>92</v>
      </c>
      <c r="B136" s="176"/>
      <c r="C136" s="152"/>
      <c r="D136" s="284"/>
      <c r="E136" s="284"/>
      <c r="F136" s="284"/>
      <c r="G136" s="284"/>
      <c r="H136" s="284"/>
      <c r="I136" s="285"/>
      <c r="J136" s="294"/>
      <c r="K136" s="294"/>
      <c r="L136" s="294"/>
      <c r="M136" s="294"/>
      <c r="N136" s="295">
        <f t="shared" si="12"/>
        <v>0</v>
      </c>
      <c r="O136" s="295"/>
      <c r="P136" s="32"/>
      <c r="Q136" s="304">
        <f t="shared" si="13"/>
        <v>0</v>
      </c>
      <c r="R136" s="304"/>
      <c r="S136" s="305">
        <f>IF(N136=0,0,('C - Schedule of Values Details'!Q136+'C - Schedule of Values Details'!S136)/N136)</f>
        <v>0</v>
      </c>
      <c r="T136" s="305"/>
      <c r="U136" s="305">
        <f t="shared" si="14"/>
        <v>0</v>
      </c>
      <c r="V136" s="305"/>
      <c r="W136" s="306">
        <f>'C - Schedule of Values Details'!W136</f>
        <v>0</v>
      </c>
      <c r="X136" s="306"/>
      <c r="Y136" s="306">
        <f>'C - Schedule of Values Details'!Y136</f>
        <v>0</v>
      </c>
      <c r="Z136" s="306"/>
    </row>
    <row r="137" spans="1:27" x14ac:dyDescent="0.2">
      <c r="A137" s="296" t="s">
        <v>27</v>
      </c>
      <c r="B137" s="297"/>
      <c r="C137" s="297"/>
      <c r="D137" s="297"/>
      <c r="E137" s="297"/>
      <c r="F137" s="297"/>
      <c r="G137" s="297"/>
      <c r="H137" s="297"/>
      <c r="I137" s="298"/>
      <c r="J137" s="299">
        <f>SUM(J114:J136)</f>
        <v>0</v>
      </c>
      <c r="K137" s="299"/>
      <c r="L137" s="299">
        <f>SUM(L114:L136)</f>
        <v>0</v>
      </c>
      <c r="M137" s="299"/>
      <c r="N137" s="299">
        <f>SUM(N114:N136)</f>
        <v>0</v>
      </c>
      <c r="O137" s="299"/>
      <c r="P137" s="98"/>
      <c r="Q137" s="299">
        <f>SUM(Q114:Q136)</f>
        <v>0</v>
      </c>
      <c r="R137" s="299"/>
      <c r="S137" s="307"/>
      <c r="T137" s="308"/>
      <c r="U137" s="308"/>
      <c r="V137" s="309"/>
      <c r="W137" s="303">
        <f>SUM(W114:W136)</f>
        <v>0</v>
      </c>
      <c r="X137" s="303"/>
      <c r="Y137" s="303">
        <f>SUM(Y114:Y136)</f>
        <v>0</v>
      </c>
      <c r="Z137" s="303"/>
      <c r="AA137" s="49" t="b">
        <f>IF(D114&lt;&gt;"",TRUE,IF(N137&lt;&gt;0,TRUE,FALSE))</f>
        <v>0</v>
      </c>
    </row>
    <row r="138" spans="1:27" ht="15" customHeight="1" thickBot="1" x14ac:dyDescent="0.25">
      <c r="A138" s="291" t="str">
        <f>IF(SVSLastPage=AA109,"Grand Total Final Sheet Only","")</f>
        <v/>
      </c>
      <c r="B138" s="291"/>
      <c r="C138" s="291"/>
      <c r="D138" s="291"/>
      <c r="E138" s="291"/>
      <c r="F138" s="291"/>
      <c r="G138" s="291"/>
      <c r="H138" s="291"/>
      <c r="I138" s="292"/>
      <c r="J138" s="293">
        <f>J35+J69+J103+J137</f>
        <v>0</v>
      </c>
      <c r="K138" s="293"/>
      <c r="L138" s="293">
        <f>L35+L69+L103+L137</f>
        <v>0</v>
      </c>
      <c r="M138" s="293"/>
      <c r="N138" s="293">
        <f>N35+N69+N103+N137</f>
        <v>0</v>
      </c>
      <c r="O138" s="293"/>
      <c r="P138" s="54"/>
      <c r="Q138" s="293">
        <f>Q35+Q69+Q103+Q137</f>
        <v>0</v>
      </c>
      <c r="R138" s="293"/>
      <c r="S138" s="310"/>
      <c r="T138" s="311"/>
      <c r="U138" s="311"/>
      <c r="V138" s="312"/>
      <c r="W138" s="293">
        <f>W35+W69+W103+W137</f>
        <v>0</v>
      </c>
      <c r="X138" s="293"/>
      <c r="Y138" s="293">
        <f>Y35+Y69+Y103+Y137</f>
        <v>0</v>
      </c>
      <c r="Z138" s="293"/>
    </row>
    <row r="139" spans="1:27" ht="15" customHeight="1" x14ac:dyDescent="0.2">
      <c r="A139" s="188" t="str">
        <f>FormNumber</f>
        <v>F330-02</v>
      </c>
      <c r="B139" s="39"/>
      <c r="C139" s="39"/>
      <c r="D139" s="39"/>
      <c r="E139" s="39"/>
      <c r="F139" s="39"/>
      <c r="G139" s="39"/>
      <c r="H139" s="39"/>
      <c r="I139" s="39"/>
      <c r="J139" s="40"/>
      <c r="K139" s="40"/>
      <c r="L139" s="40"/>
      <c r="M139" s="283" t="str">
        <f>FormVersion</f>
        <v xml:space="preserve">2025-OCT  </v>
      </c>
      <c r="N139" s="283"/>
      <c r="O139" s="40"/>
      <c r="P139" s="38"/>
      <c r="Q139" s="40"/>
      <c r="R139" s="40"/>
      <c r="W139" s="40"/>
      <c r="X139" s="40"/>
      <c r="Y139" s="40"/>
      <c r="Z139" s="190" t="str">
        <f>"Section B - Schedule of Values Summary, Page " &amp; AA109 &amp; " of " &amp; SVSLastPage</f>
        <v>Section B - Schedule of Values Summary, Page 4 of 0</v>
      </c>
    </row>
    <row r="140" spans="1:27" x14ac:dyDescent="0.2">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row>
    <row r="141" spans="1:27" x14ac:dyDescent="0.2">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row>
    <row r="142" spans="1:27" x14ac:dyDescent="0.2">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row>
    <row r="143" spans="1:27" x14ac:dyDescent="0.2">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row>
    <row r="144" spans="1:27" x14ac:dyDescent="0.2">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row>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sheetData>
  <sheetProtection password="FD2B" sheet="1"/>
  <customSheetViews>
    <customSheetView guid="{051E7195-2793-416C-9F10-160B0FF658C2}" showPageBreaks="1" showGridLines="0" zeroValues="0" hiddenColumns="1">
      <selection activeCell="J12" sqref="J12:K12"/>
      <rowBreaks count="3" manualBreakCount="3">
        <brk id="37" max="16383" man="1"/>
        <brk id="71" max="16383" man="1"/>
        <brk id="105" max="16383" man="1"/>
      </rowBreaks>
      <pageMargins left="0.48" right="0.62" top="0.42" bottom="0.4" header="0.5" footer="0.5"/>
      <printOptions horizontalCentered="1"/>
      <pageSetup scale="93" orientation="landscape" blackAndWhite="1" horizontalDpi="4294967295"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1026">
    <mergeCell ref="D6:K6"/>
    <mergeCell ref="D7:K7"/>
    <mergeCell ref="Q13:R13"/>
    <mergeCell ref="Q14:R14"/>
    <mergeCell ref="D9:I9"/>
    <mergeCell ref="Q6:U6"/>
    <mergeCell ref="S10:T10"/>
    <mergeCell ref="U10:V10"/>
    <mergeCell ref="S14:T14"/>
    <mergeCell ref="D11:I11"/>
    <mergeCell ref="J46:K46"/>
    <mergeCell ref="S13:T13"/>
    <mergeCell ref="U13:V13"/>
    <mergeCell ref="N10:O10"/>
    <mergeCell ref="D34:I34"/>
    <mergeCell ref="D14:I14"/>
    <mergeCell ref="J13:K13"/>
    <mergeCell ref="L13:M13"/>
    <mergeCell ref="N13:O13"/>
    <mergeCell ref="S46:T46"/>
    <mergeCell ref="J26:K26"/>
    <mergeCell ref="L26:M26"/>
    <mergeCell ref="L46:M46"/>
    <mergeCell ref="N46:O46"/>
    <mergeCell ref="N11:O11"/>
    <mergeCell ref="J25:K25"/>
    <mergeCell ref="L25:M25"/>
    <mergeCell ref="S12:T12"/>
    <mergeCell ref="J14:K14"/>
    <mergeCell ref="Y10:Z10"/>
    <mergeCell ref="Q9:Z9"/>
    <mergeCell ref="Q11:R11"/>
    <mergeCell ref="U11:V11"/>
    <mergeCell ref="W11:X11"/>
    <mergeCell ref="Q10:R10"/>
    <mergeCell ref="W10:X10"/>
    <mergeCell ref="S11:T11"/>
    <mergeCell ref="Y116:Z116"/>
    <mergeCell ref="D46:I46"/>
    <mergeCell ref="Y112:Z112"/>
    <mergeCell ref="Y113:Z113"/>
    <mergeCell ref="Y114:Z114"/>
    <mergeCell ref="G72:L72"/>
    <mergeCell ref="D54:I54"/>
    <mergeCell ref="Y115:Z115"/>
    <mergeCell ref="Q72:U72"/>
    <mergeCell ref="Q46:R46"/>
    <mergeCell ref="U12:V12"/>
    <mergeCell ref="Q15:R15"/>
    <mergeCell ref="S15:T15"/>
    <mergeCell ref="D15:I15"/>
    <mergeCell ref="L14:M14"/>
    <mergeCell ref="N14:O14"/>
    <mergeCell ref="W14:X14"/>
    <mergeCell ref="Y14:Z14"/>
    <mergeCell ref="U14:V14"/>
    <mergeCell ref="Y15:Z15"/>
    <mergeCell ref="U15:V15"/>
    <mergeCell ref="W15:X15"/>
    <mergeCell ref="W13:X13"/>
    <mergeCell ref="Y13:Z13"/>
    <mergeCell ref="Y11:Z11"/>
    <mergeCell ref="D12:I12"/>
    <mergeCell ref="J12:K12"/>
    <mergeCell ref="L12:M12"/>
    <mergeCell ref="N12:O12"/>
    <mergeCell ref="Q12:R12"/>
    <mergeCell ref="W12:X12"/>
    <mergeCell ref="Y12:Z12"/>
    <mergeCell ref="Y18:Z18"/>
    <mergeCell ref="D19:I19"/>
    <mergeCell ref="J19:K19"/>
    <mergeCell ref="L19:M19"/>
    <mergeCell ref="N19:O19"/>
    <mergeCell ref="Q19:R19"/>
    <mergeCell ref="S19:T19"/>
    <mergeCell ref="U19:V19"/>
    <mergeCell ref="W19:X19"/>
    <mergeCell ref="Y19:Z19"/>
    <mergeCell ref="U18:V18"/>
    <mergeCell ref="W18:X18"/>
    <mergeCell ref="L18:M18"/>
    <mergeCell ref="N18:O18"/>
    <mergeCell ref="Y16:Z16"/>
    <mergeCell ref="D17:I17"/>
    <mergeCell ref="J17:K17"/>
    <mergeCell ref="L17:M17"/>
    <mergeCell ref="N17:O17"/>
    <mergeCell ref="Q17:R17"/>
    <mergeCell ref="U17:V17"/>
    <mergeCell ref="W17:X17"/>
    <mergeCell ref="Y17:Z17"/>
    <mergeCell ref="Q16:R16"/>
    <mergeCell ref="S16:T16"/>
    <mergeCell ref="U16:V16"/>
    <mergeCell ref="W16:X16"/>
    <mergeCell ref="D16:I16"/>
    <mergeCell ref="J16:K16"/>
    <mergeCell ref="L16:M16"/>
    <mergeCell ref="N16:O16"/>
    <mergeCell ref="Y20:Z20"/>
    <mergeCell ref="D21:I21"/>
    <mergeCell ref="J21:K21"/>
    <mergeCell ref="L21:M21"/>
    <mergeCell ref="N21:O21"/>
    <mergeCell ref="Q21:R21"/>
    <mergeCell ref="S21:T21"/>
    <mergeCell ref="U21:V21"/>
    <mergeCell ref="W21:X21"/>
    <mergeCell ref="Y21:Z21"/>
    <mergeCell ref="U20:V20"/>
    <mergeCell ref="W20:X20"/>
    <mergeCell ref="D20:I20"/>
    <mergeCell ref="J20:K20"/>
    <mergeCell ref="L20:M20"/>
    <mergeCell ref="N20:O20"/>
    <mergeCell ref="Q20:R20"/>
    <mergeCell ref="S20:T20"/>
    <mergeCell ref="Y24:Z24"/>
    <mergeCell ref="Q25:R25"/>
    <mergeCell ref="S25:T25"/>
    <mergeCell ref="U25:V25"/>
    <mergeCell ref="W25:X25"/>
    <mergeCell ref="Y25:Z25"/>
    <mergeCell ref="Q24:R24"/>
    <mergeCell ref="S24:T24"/>
    <mergeCell ref="U24:V24"/>
    <mergeCell ref="W24:X24"/>
    <mergeCell ref="Y22:Z22"/>
    <mergeCell ref="U23:V23"/>
    <mergeCell ref="W23:X23"/>
    <mergeCell ref="Y23:Z23"/>
    <mergeCell ref="U22:V22"/>
    <mergeCell ref="D23:I23"/>
    <mergeCell ref="J23:K23"/>
    <mergeCell ref="L23:M23"/>
    <mergeCell ref="N23:O23"/>
    <mergeCell ref="Q23:R23"/>
    <mergeCell ref="S23:T23"/>
    <mergeCell ref="W22:X22"/>
    <mergeCell ref="D22:I22"/>
    <mergeCell ref="J22:K22"/>
    <mergeCell ref="L22:M22"/>
    <mergeCell ref="N22:O22"/>
    <mergeCell ref="Q22:R22"/>
    <mergeCell ref="S22:T22"/>
    <mergeCell ref="Y28:Z28"/>
    <mergeCell ref="U29:V29"/>
    <mergeCell ref="W29:X29"/>
    <mergeCell ref="Y29:Z29"/>
    <mergeCell ref="U28:V28"/>
    <mergeCell ref="D29:I29"/>
    <mergeCell ref="J29:K29"/>
    <mergeCell ref="L29:M29"/>
    <mergeCell ref="N29:O29"/>
    <mergeCell ref="Q29:R29"/>
    <mergeCell ref="S29:T29"/>
    <mergeCell ref="W28:X28"/>
    <mergeCell ref="Y26:Z26"/>
    <mergeCell ref="D27:I27"/>
    <mergeCell ref="J27:K27"/>
    <mergeCell ref="L27:M27"/>
    <mergeCell ref="N27:O27"/>
    <mergeCell ref="Q27:R27"/>
    <mergeCell ref="S27:T27"/>
    <mergeCell ref="U27:V27"/>
    <mergeCell ref="W27:X27"/>
    <mergeCell ref="Y27:Z27"/>
    <mergeCell ref="Q26:R26"/>
    <mergeCell ref="S26:T26"/>
    <mergeCell ref="U26:V26"/>
    <mergeCell ref="W26:X26"/>
    <mergeCell ref="U32:V32"/>
    <mergeCell ref="Q33:R33"/>
    <mergeCell ref="S33:T33"/>
    <mergeCell ref="W32:X32"/>
    <mergeCell ref="W35:X35"/>
    <mergeCell ref="U33:V33"/>
    <mergeCell ref="W33:X33"/>
    <mergeCell ref="S35:V36"/>
    <mergeCell ref="U30:V30"/>
    <mergeCell ref="Q31:R31"/>
    <mergeCell ref="S31:T31"/>
    <mergeCell ref="U31:V31"/>
    <mergeCell ref="W31:X31"/>
    <mergeCell ref="U34:V34"/>
    <mergeCell ref="Y31:Z31"/>
    <mergeCell ref="J30:K30"/>
    <mergeCell ref="L30:M30"/>
    <mergeCell ref="N30:O30"/>
    <mergeCell ref="Q30:R30"/>
    <mergeCell ref="S30:T30"/>
    <mergeCell ref="J31:K31"/>
    <mergeCell ref="L31:M31"/>
    <mergeCell ref="N34:O34"/>
    <mergeCell ref="Q36:R36"/>
    <mergeCell ref="Y32:Z32"/>
    <mergeCell ref="W36:X36"/>
    <mergeCell ref="N28:O28"/>
    <mergeCell ref="Q32:R32"/>
    <mergeCell ref="D24:I24"/>
    <mergeCell ref="J24:K24"/>
    <mergeCell ref="S28:T28"/>
    <mergeCell ref="N26:O26"/>
    <mergeCell ref="N24:O24"/>
    <mergeCell ref="D28:I28"/>
    <mergeCell ref="J28:K28"/>
    <mergeCell ref="L28:M28"/>
    <mergeCell ref="L24:M24"/>
    <mergeCell ref="D25:I25"/>
    <mergeCell ref="J34:K34"/>
    <mergeCell ref="D30:I30"/>
    <mergeCell ref="Y34:Z34"/>
    <mergeCell ref="Y33:Z33"/>
    <mergeCell ref="S32:T32"/>
    <mergeCell ref="N33:O33"/>
    <mergeCell ref="Y30:Z30"/>
    <mergeCell ref="W30:X30"/>
    <mergeCell ref="N31:O31"/>
    <mergeCell ref="L34:M34"/>
    <mergeCell ref="Q35:R35"/>
    <mergeCell ref="N32:O32"/>
    <mergeCell ref="Q34:R34"/>
    <mergeCell ref="Q28:R28"/>
    <mergeCell ref="N25:O25"/>
    <mergeCell ref="W34:X34"/>
    <mergeCell ref="W5:Z5"/>
    <mergeCell ref="Q4:U4"/>
    <mergeCell ref="D4:K4"/>
    <mergeCell ref="D5:K5"/>
    <mergeCell ref="Y6:Z6"/>
    <mergeCell ref="Y35:Z35"/>
    <mergeCell ref="J9:O9"/>
    <mergeCell ref="D10:I10"/>
    <mergeCell ref="S34:T34"/>
    <mergeCell ref="D33:I33"/>
    <mergeCell ref="D26:I26"/>
    <mergeCell ref="D32:I32"/>
    <mergeCell ref="J32:K32"/>
    <mergeCell ref="L32:M32"/>
    <mergeCell ref="N35:O35"/>
    <mergeCell ref="L35:M35"/>
    <mergeCell ref="J33:K33"/>
    <mergeCell ref="L33:M33"/>
    <mergeCell ref="J35:K35"/>
    <mergeCell ref="D31:I31"/>
    <mergeCell ref="Q18:R18"/>
    <mergeCell ref="S18:T18"/>
    <mergeCell ref="S17:T17"/>
    <mergeCell ref="J10:K10"/>
    <mergeCell ref="L10:M10"/>
    <mergeCell ref="J11:K11"/>
    <mergeCell ref="L11:M11"/>
    <mergeCell ref="J15:K15"/>
    <mergeCell ref="L15:M15"/>
    <mergeCell ref="N15:O15"/>
    <mergeCell ref="D18:I18"/>
    <mergeCell ref="J18:K18"/>
    <mergeCell ref="A35:I35"/>
    <mergeCell ref="Q43:Z43"/>
    <mergeCell ref="C43:C44"/>
    <mergeCell ref="D44:I44"/>
    <mergeCell ref="J44:K44"/>
    <mergeCell ref="L44:M44"/>
    <mergeCell ref="W39:Z39"/>
    <mergeCell ref="A40:F40"/>
    <mergeCell ref="G40:L40"/>
    <mergeCell ref="Q40:U40"/>
    <mergeCell ref="G38:L38"/>
    <mergeCell ref="Q38:U38"/>
    <mergeCell ref="A39:F39"/>
    <mergeCell ref="G39:L39"/>
    <mergeCell ref="N39:U39"/>
    <mergeCell ref="A36:I36"/>
    <mergeCell ref="J36:K36"/>
    <mergeCell ref="L36:M36"/>
    <mergeCell ref="M37:N37"/>
    <mergeCell ref="Y36:Z36"/>
    <mergeCell ref="N36:O36"/>
    <mergeCell ref="J43:O43"/>
    <mergeCell ref="Y44:Z44"/>
    <mergeCell ref="Q45:R45"/>
    <mergeCell ref="S45:T45"/>
    <mergeCell ref="U45:V45"/>
    <mergeCell ref="W45:X45"/>
    <mergeCell ref="Y45:Z45"/>
    <mergeCell ref="Q44:R44"/>
    <mergeCell ref="S44:T44"/>
    <mergeCell ref="U44:V44"/>
    <mergeCell ref="Y40:Z40"/>
    <mergeCell ref="N44:O44"/>
    <mergeCell ref="D45:I45"/>
    <mergeCell ref="J45:K45"/>
    <mergeCell ref="L45:M45"/>
    <mergeCell ref="N45:O45"/>
    <mergeCell ref="G41:L41"/>
    <mergeCell ref="M41:V41"/>
    <mergeCell ref="A42:Z42"/>
    <mergeCell ref="D43:I43"/>
    <mergeCell ref="U47:V47"/>
    <mergeCell ref="W47:X47"/>
    <mergeCell ref="Y47:Z47"/>
    <mergeCell ref="D48:I48"/>
    <mergeCell ref="J48:K48"/>
    <mergeCell ref="L48:M48"/>
    <mergeCell ref="N48:O48"/>
    <mergeCell ref="Q48:R48"/>
    <mergeCell ref="S48:T48"/>
    <mergeCell ref="U48:V48"/>
    <mergeCell ref="W44:X44"/>
    <mergeCell ref="U46:V46"/>
    <mergeCell ref="W46:X46"/>
    <mergeCell ref="Y46:Z46"/>
    <mergeCell ref="D47:I47"/>
    <mergeCell ref="J47:K47"/>
    <mergeCell ref="L47:M47"/>
    <mergeCell ref="N47:O47"/>
    <mergeCell ref="Q47:R47"/>
    <mergeCell ref="S47:T47"/>
    <mergeCell ref="Y49:Z49"/>
    <mergeCell ref="Q50:R50"/>
    <mergeCell ref="S50:T50"/>
    <mergeCell ref="U50:V50"/>
    <mergeCell ref="W50:X50"/>
    <mergeCell ref="D50:I50"/>
    <mergeCell ref="J50:K50"/>
    <mergeCell ref="L50:M50"/>
    <mergeCell ref="N50:O50"/>
    <mergeCell ref="Y50:Z50"/>
    <mergeCell ref="W48:X48"/>
    <mergeCell ref="Y48:Z48"/>
    <mergeCell ref="D49:I49"/>
    <mergeCell ref="J49:K49"/>
    <mergeCell ref="L49:M49"/>
    <mergeCell ref="N49:O49"/>
    <mergeCell ref="Q49:R49"/>
    <mergeCell ref="S49:T49"/>
    <mergeCell ref="U49:V49"/>
    <mergeCell ref="W49:X49"/>
    <mergeCell ref="W53:X53"/>
    <mergeCell ref="Y53:Z53"/>
    <mergeCell ref="Q52:R52"/>
    <mergeCell ref="W52:X52"/>
    <mergeCell ref="N52:O52"/>
    <mergeCell ref="U51:V51"/>
    <mergeCell ref="W51:X51"/>
    <mergeCell ref="Y51:Z51"/>
    <mergeCell ref="D53:I53"/>
    <mergeCell ref="J53:K53"/>
    <mergeCell ref="L53:M53"/>
    <mergeCell ref="N53:O53"/>
    <mergeCell ref="S52:T52"/>
    <mergeCell ref="U52:V52"/>
    <mergeCell ref="D52:I52"/>
    <mergeCell ref="D51:I51"/>
    <mergeCell ref="J51:K51"/>
    <mergeCell ref="L51:M51"/>
    <mergeCell ref="N51:O51"/>
    <mergeCell ref="Q51:R51"/>
    <mergeCell ref="S51:T51"/>
    <mergeCell ref="Y55:Z55"/>
    <mergeCell ref="Q56:R56"/>
    <mergeCell ref="S56:T56"/>
    <mergeCell ref="U56:V56"/>
    <mergeCell ref="W56:X56"/>
    <mergeCell ref="D56:I56"/>
    <mergeCell ref="J56:K56"/>
    <mergeCell ref="L56:M56"/>
    <mergeCell ref="N56:O56"/>
    <mergeCell ref="Y56:Z56"/>
    <mergeCell ref="J52:K52"/>
    <mergeCell ref="Y54:Z54"/>
    <mergeCell ref="D55:I55"/>
    <mergeCell ref="J55:K55"/>
    <mergeCell ref="L55:M55"/>
    <mergeCell ref="N55:O55"/>
    <mergeCell ref="Q55:R55"/>
    <mergeCell ref="S55:T55"/>
    <mergeCell ref="U55:V55"/>
    <mergeCell ref="W55:X55"/>
    <mergeCell ref="Q54:R54"/>
    <mergeCell ref="S54:T54"/>
    <mergeCell ref="U54:V54"/>
    <mergeCell ref="W54:X54"/>
    <mergeCell ref="J54:K54"/>
    <mergeCell ref="L54:M54"/>
    <mergeCell ref="N54:O54"/>
    <mergeCell ref="L52:M52"/>
    <mergeCell ref="Y52:Z52"/>
    <mergeCell ref="Q53:R53"/>
    <mergeCell ref="S53:T53"/>
    <mergeCell ref="U53:V53"/>
    <mergeCell ref="D58:I58"/>
    <mergeCell ref="J58:K58"/>
    <mergeCell ref="L58:M58"/>
    <mergeCell ref="N58:O58"/>
    <mergeCell ref="Y58:Z58"/>
    <mergeCell ref="D59:I59"/>
    <mergeCell ref="J59:K59"/>
    <mergeCell ref="L59:M59"/>
    <mergeCell ref="N59:O59"/>
    <mergeCell ref="Q59:R59"/>
    <mergeCell ref="U57:V57"/>
    <mergeCell ref="W57:X57"/>
    <mergeCell ref="Y57:Z57"/>
    <mergeCell ref="Q58:R58"/>
    <mergeCell ref="S58:T58"/>
    <mergeCell ref="U58:V58"/>
    <mergeCell ref="W58:X58"/>
    <mergeCell ref="D57:I57"/>
    <mergeCell ref="J57:K57"/>
    <mergeCell ref="L57:M57"/>
    <mergeCell ref="N57:O57"/>
    <mergeCell ref="Q57:R57"/>
    <mergeCell ref="S57:T57"/>
    <mergeCell ref="D60:I60"/>
    <mergeCell ref="J60:K60"/>
    <mergeCell ref="L60:M60"/>
    <mergeCell ref="N60:O60"/>
    <mergeCell ref="Y60:Z60"/>
    <mergeCell ref="D61:I61"/>
    <mergeCell ref="J61:K61"/>
    <mergeCell ref="L61:M61"/>
    <mergeCell ref="N61:O61"/>
    <mergeCell ref="Q61:R61"/>
    <mergeCell ref="S59:T59"/>
    <mergeCell ref="U59:V59"/>
    <mergeCell ref="W59:X59"/>
    <mergeCell ref="Y59:Z59"/>
    <mergeCell ref="Q60:R60"/>
    <mergeCell ref="S60:T60"/>
    <mergeCell ref="U60:V60"/>
    <mergeCell ref="W60:X60"/>
    <mergeCell ref="D62:I62"/>
    <mergeCell ref="J62:K62"/>
    <mergeCell ref="L62:M62"/>
    <mergeCell ref="N62:O62"/>
    <mergeCell ref="Y62:Z62"/>
    <mergeCell ref="D63:I63"/>
    <mergeCell ref="J63:K63"/>
    <mergeCell ref="L63:M63"/>
    <mergeCell ref="N63:O63"/>
    <mergeCell ref="Q63:R63"/>
    <mergeCell ref="S61:T61"/>
    <mergeCell ref="U61:V61"/>
    <mergeCell ref="W61:X61"/>
    <mergeCell ref="Y61:Z61"/>
    <mergeCell ref="Q62:R62"/>
    <mergeCell ref="S62:T62"/>
    <mergeCell ref="U62:V62"/>
    <mergeCell ref="W62:X62"/>
    <mergeCell ref="D64:I64"/>
    <mergeCell ref="J64:K64"/>
    <mergeCell ref="L64:M64"/>
    <mergeCell ref="N64:O64"/>
    <mergeCell ref="Y64:Z64"/>
    <mergeCell ref="D65:I65"/>
    <mergeCell ref="J65:K65"/>
    <mergeCell ref="L65:M65"/>
    <mergeCell ref="N65:O65"/>
    <mergeCell ref="Q65:R65"/>
    <mergeCell ref="S63:T63"/>
    <mergeCell ref="U63:V63"/>
    <mergeCell ref="W63:X63"/>
    <mergeCell ref="Y63:Z63"/>
    <mergeCell ref="Q64:R64"/>
    <mergeCell ref="S64:T64"/>
    <mergeCell ref="U64:V64"/>
    <mergeCell ref="W64:X64"/>
    <mergeCell ref="D66:I66"/>
    <mergeCell ref="J66:K66"/>
    <mergeCell ref="L66:M66"/>
    <mergeCell ref="N66:O66"/>
    <mergeCell ref="Y66:Z66"/>
    <mergeCell ref="D67:I67"/>
    <mergeCell ref="J67:K67"/>
    <mergeCell ref="L67:M67"/>
    <mergeCell ref="N67:O67"/>
    <mergeCell ref="Q67:R67"/>
    <mergeCell ref="S65:T65"/>
    <mergeCell ref="U65:V65"/>
    <mergeCell ref="W65:X65"/>
    <mergeCell ref="Y65:Z65"/>
    <mergeCell ref="Q66:R66"/>
    <mergeCell ref="S66:T66"/>
    <mergeCell ref="U66:V66"/>
    <mergeCell ref="W66:X66"/>
    <mergeCell ref="W69:X69"/>
    <mergeCell ref="Y69:Z69"/>
    <mergeCell ref="Q68:R68"/>
    <mergeCell ref="S68:T68"/>
    <mergeCell ref="N73:U73"/>
    <mergeCell ref="S69:V70"/>
    <mergeCell ref="D68:I68"/>
    <mergeCell ref="J68:K68"/>
    <mergeCell ref="L68:M68"/>
    <mergeCell ref="N68:O68"/>
    <mergeCell ref="Y68:Z68"/>
    <mergeCell ref="A69:I69"/>
    <mergeCell ref="J69:K69"/>
    <mergeCell ref="L69:M69"/>
    <mergeCell ref="N69:O69"/>
    <mergeCell ref="Q69:R69"/>
    <mergeCell ref="S67:T67"/>
    <mergeCell ref="U67:V67"/>
    <mergeCell ref="W67:X67"/>
    <mergeCell ref="Y67:Z67"/>
    <mergeCell ref="U68:V68"/>
    <mergeCell ref="W68:X68"/>
    <mergeCell ref="A76:Z76"/>
    <mergeCell ref="D77:I77"/>
    <mergeCell ref="J77:O77"/>
    <mergeCell ref="Q77:Z77"/>
    <mergeCell ref="C77:C78"/>
    <mergeCell ref="D78:I78"/>
    <mergeCell ref="J78:K78"/>
    <mergeCell ref="L78:M78"/>
    <mergeCell ref="W73:Z73"/>
    <mergeCell ref="A74:F74"/>
    <mergeCell ref="G74:L74"/>
    <mergeCell ref="Q74:U74"/>
    <mergeCell ref="Y74:Z74"/>
    <mergeCell ref="G73:L73"/>
    <mergeCell ref="A73:F73"/>
    <mergeCell ref="Y70:Z70"/>
    <mergeCell ref="Q70:R70"/>
    <mergeCell ref="W70:X70"/>
    <mergeCell ref="A70:I70"/>
    <mergeCell ref="J70:K70"/>
    <mergeCell ref="L70:M70"/>
    <mergeCell ref="N70:O70"/>
    <mergeCell ref="M71:N71"/>
    <mergeCell ref="Y79:Z79"/>
    <mergeCell ref="D80:I80"/>
    <mergeCell ref="J80:K80"/>
    <mergeCell ref="L80:M80"/>
    <mergeCell ref="N80:O80"/>
    <mergeCell ref="Q80:R80"/>
    <mergeCell ref="S80:T80"/>
    <mergeCell ref="U80:V80"/>
    <mergeCell ref="W80:X80"/>
    <mergeCell ref="Y80:Z80"/>
    <mergeCell ref="W78:X78"/>
    <mergeCell ref="Y78:Z78"/>
    <mergeCell ref="U79:V79"/>
    <mergeCell ref="W79:X79"/>
    <mergeCell ref="D79:I79"/>
    <mergeCell ref="J79:K79"/>
    <mergeCell ref="L79:M79"/>
    <mergeCell ref="N79:O79"/>
    <mergeCell ref="Q79:R79"/>
    <mergeCell ref="S79:T79"/>
    <mergeCell ref="N78:O78"/>
    <mergeCell ref="Q78:R78"/>
    <mergeCell ref="S78:T78"/>
    <mergeCell ref="U78:V78"/>
    <mergeCell ref="Y81:Z81"/>
    <mergeCell ref="D82:I82"/>
    <mergeCell ref="J82:K82"/>
    <mergeCell ref="L82:M82"/>
    <mergeCell ref="N82:O82"/>
    <mergeCell ref="Q82:R82"/>
    <mergeCell ref="S82:T82"/>
    <mergeCell ref="U82:V82"/>
    <mergeCell ref="W82:X82"/>
    <mergeCell ref="Y82:Z82"/>
    <mergeCell ref="Q81:R81"/>
    <mergeCell ref="S81:T81"/>
    <mergeCell ref="U81:V81"/>
    <mergeCell ref="W81:X81"/>
    <mergeCell ref="D81:I81"/>
    <mergeCell ref="J81:K81"/>
    <mergeCell ref="L81:M81"/>
    <mergeCell ref="N81:O81"/>
    <mergeCell ref="Y83:Z83"/>
    <mergeCell ref="D84:I84"/>
    <mergeCell ref="J84:K84"/>
    <mergeCell ref="L84:M84"/>
    <mergeCell ref="N84:O84"/>
    <mergeCell ref="Q84:R84"/>
    <mergeCell ref="S84:T84"/>
    <mergeCell ref="U84:V84"/>
    <mergeCell ref="W84:X84"/>
    <mergeCell ref="Y84:Z84"/>
    <mergeCell ref="Q83:R83"/>
    <mergeCell ref="S83:T83"/>
    <mergeCell ref="U83:V83"/>
    <mergeCell ref="W83:X83"/>
    <mergeCell ref="D83:I83"/>
    <mergeCell ref="J83:K83"/>
    <mergeCell ref="L83:M83"/>
    <mergeCell ref="N83:O83"/>
    <mergeCell ref="Q87:R87"/>
    <mergeCell ref="S87:T87"/>
    <mergeCell ref="U87:V87"/>
    <mergeCell ref="W87:X87"/>
    <mergeCell ref="Y87:Z87"/>
    <mergeCell ref="Q86:R86"/>
    <mergeCell ref="J87:K87"/>
    <mergeCell ref="L87:M87"/>
    <mergeCell ref="N87:O87"/>
    <mergeCell ref="D86:I86"/>
    <mergeCell ref="J86:K86"/>
    <mergeCell ref="L86:M86"/>
    <mergeCell ref="N86:O86"/>
    <mergeCell ref="Y85:Z85"/>
    <mergeCell ref="S86:T86"/>
    <mergeCell ref="U86:V86"/>
    <mergeCell ref="W86:X86"/>
    <mergeCell ref="Q85:R85"/>
    <mergeCell ref="S85:T85"/>
    <mergeCell ref="U85:V85"/>
    <mergeCell ref="W85:X85"/>
    <mergeCell ref="Y86:Z86"/>
    <mergeCell ref="D85:I85"/>
    <mergeCell ref="J85:K85"/>
    <mergeCell ref="L85:M85"/>
    <mergeCell ref="N85:O85"/>
    <mergeCell ref="Y88:Z88"/>
    <mergeCell ref="D89:I89"/>
    <mergeCell ref="J89:K89"/>
    <mergeCell ref="L89:M89"/>
    <mergeCell ref="N89:O89"/>
    <mergeCell ref="Q89:R89"/>
    <mergeCell ref="S89:T89"/>
    <mergeCell ref="U89:V89"/>
    <mergeCell ref="W89:X89"/>
    <mergeCell ref="Y89:Z89"/>
    <mergeCell ref="Q88:R88"/>
    <mergeCell ref="S88:T88"/>
    <mergeCell ref="U88:V88"/>
    <mergeCell ref="W88:X88"/>
    <mergeCell ref="J88:K88"/>
    <mergeCell ref="L88:M88"/>
    <mergeCell ref="N88:O88"/>
    <mergeCell ref="Y90:Z90"/>
    <mergeCell ref="D91:I91"/>
    <mergeCell ref="J91:K91"/>
    <mergeCell ref="L91:M91"/>
    <mergeCell ref="N91:O91"/>
    <mergeCell ref="Q91:R91"/>
    <mergeCell ref="S91:T91"/>
    <mergeCell ref="U91:V91"/>
    <mergeCell ref="W91:X91"/>
    <mergeCell ref="Y91:Z91"/>
    <mergeCell ref="Q90:R90"/>
    <mergeCell ref="S90:T90"/>
    <mergeCell ref="U90:V90"/>
    <mergeCell ref="W90:X90"/>
    <mergeCell ref="D90:I90"/>
    <mergeCell ref="J90:K90"/>
    <mergeCell ref="L90:M90"/>
    <mergeCell ref="N90:O90"/>
    <mergeCell ref="Y92:Z92"/>
    <mergeCell ref="D93:I93"/>
    <mergeCell ref="J93:K93"/>
    <mergeCell ref="L93:M93"/>
    <mergeCell ref="N93:O93"/>
    <mergeCell ref="Q93:R93"/>
    <mergeCell ref="S93:T93"/>
    <mergeCell ref="U93:V93"/>
    <mergeCell ref="W93:X93"/>
    <mergeCell ref="Y93:Z93"/>
    <mergeCell ref="Q92:R92"/>
    <mergeCell ref="S92:T92"/>
    <mergeCell ref="U92:V92"/>
    <mergeCell ref="W92:X92"/>
    <mergeCell ref="D92:I92"/>
    <mergeCell ref="J92:K92"/>
    <mergeCell ref="L92:M92"/>
    <mergeCell ref="N92:O92"/>
    <mergeCell ref="Y94:Z94"/>
    <mergeCell ref="D95:I95"/>
    <mergeCell ref="J95:K95"/>
    <mergeCell ref="L95:M95"/>
    <mergeCell ref="N95:O95"/>
    <mergeCell ref="Q95:R95"/>
    <mergeCell ref="S95:T95"/>
    <mergeCell ref="U95:V95"/>
    <mergeCell ref="W95:X95"/>
    <mergeCell ref="Y95:Z95"/>
    <mergeCell ref="Q94:R94"/>
    <mergeCell ref="S94:T94"/>
    <mergeCell ref="U94:V94"/>
    <mergeCell ref="W94:X94"/>
    <mergeCell ref="D94:I94"/>
    <mergeCell ref="J94:K94"/>
    <mergeCell ref="L94:M94"/>
    <mergeCell ref="N94:O94"/>
    <mergeCell ref="Y96:Z96"/>
    <mergeCell ref="D97:I97"/>
    <mergeCell ref="J97:K97"/>
    <mergeCell ref="L97:M97"/>
    <mergeCell ref="N97:O97"/>
    <mergeCell ref="Q97:R97"/>
    <mergeCell ref="S97:T97"/>
    <mergeCell ref="U97:V97"/>
    <mergeCell ref="W97:X97"/>
    <mergeCell ref="Y97:Z97"/>
    <mergeCell ref="Q96:R96"/>
    <mergeCell ref="S96:T96"/>
    <mergeCell ref="U96:V96"/>
    <mergeCell ref="W96:X96"/>
    <mergeCell ref="D96:I96"/>
    <mergeCell ref="J96:K96"/>
    <mergeCell ref="L96:M96"/>
    <mergeCell ref="N96:O96"/>
    <mergeCell ref="Y100:Z100"/>
    <mergeCell ref="D101:I101"/>
    <mergeCell ref="J101:K101"/>
    <mergeCell ref="L101:M101"/>
    <mergeCell ref="N101:O101"/>
    <mergeCell ref="Q101:R101"/>
    <mergeCell ref="S101:T101"/>
    <mergeCell ref="U101:V101"/>
    <mergeCell ref="W101:X101"/>
    <mergeCell ref="Y101:Z101"/>
    <mergeCell ref="Q100:R100"/>
    <mergeCell ref="S100:T100"/>
    <mergeCell ref="U100:V100"/>
    <mergeCell ref="W100:X100"/>
    <mergeCell ref="L100:M100"/>
    <mergeCell ref="N100:O100"/>
    <mergeCell ref="Y98:Z98"/>
    <mergeCell ref="D99:I99"/>
    <mergeCell ref="J99:K99"/>
    <mergeCell ref="L99:M99"/>
    <mergeCell ref="N99:O99"/>
    <mergeCell ref="Q99:R99"/>
    <mergeCell ref="S99:T99"/>
    <mergeCell ref="U99:V99"/>
    <mergeCell ref="W99:X99"/>
    <mergeCell ref="Y99:Z99"/>
    <mergeCell ref="Q98:R98"/>
    <mergeCell ref="S98:T98"/>
    <mergeCell ref="U98:V98"/>
    <mergeCell ref="W98:X98"/>
    <mergeCell ref="D98:I98"/>
    <mergeCell ref="J98:K98"/>
    <mergeCell ref="Q106:U106"/>
    <mergeCell ref="A107:F107"/>
    <mergeCell ref="G107:L107"/>
    <mergeCell ref="N107:U107"/>
    <mergeCell ref="Y104:Z104"/>
    <mergeCell ref="Q104:R104"/>
    <mergeCell ref="W104:X104"/>
    <mergeCell ref="A104:I104"/>
    <mergeCell ref="J104:K104"/>
    <mergeCell ref="Y102:Z102"/>
    <mergeCell ref="A103:I103"/>
    <mergeCell ref="J103:K103"/>
    <mergeCell ref="L103:M103"/>
    <mergeCell ref="N103:O103"/>
    <mergeCell ref="Q103:R103"/>
    <mergeCell ref="W103:X103"/>
    <mergeCell ref="Y103:Z103"/>
    <mergeCell ref="Q102:R102"/>
    <mergeCell ref="S102:T102"/>
    <mergeCell ref="U102:V102"/>
    <mergeCell ref="W102:X102"/>
    <mergeCell ref="S103:V104"/>
    <mergeCell ref="D102:I102"/>
    <mergeCell ref="J102:K102"/>
    <mergeCell ref="L102:M102"/>
    <mergeCell ref="N102:O102"/>
    <mergeCell ref="N104:O104"/>
    <mergeCell ref="L104:M104"/>
    <mergeCell ref="Q111:Z111"/>
    <mergeCell ref="L114:M114"/>
    <mergeCell ref="N114:O114"/>
    <mergeCell ref="D113:I113"/>
    <mergeCell ref="Q115:R115"/>
    <mergeCell ref="W113:X113"/>
    <mergeCell ref="Q114:R114"/>
    <mergeCell ref="S114:T114"/>
    <mergeCell ref="U114:V114"/>
    <mergeCell ref="Q113:R113"/>
    <mergeCell ref="S113:T113"/>
    <mergeCell ref="U113:V113"/>
    <mergeCell ref="Q112:R112"/>
    <mergeCell ref="S112:T112"/>
    <mergeCell ref="U112:V112"/>
    <mergeCell ref="N112:O112"/>
    <mergeCell ref="W107:Z107"/>
    <mergeCell ref="W112:X112"/>
    <mergeCell ref="A108:F108"/>
    <mergeCell ref="G108:L108"/>
    <mergeCell ref="Q108:U108"/>
    <mergeCell ref="Y108:Z108"/>
    <mergeCell ref="G109:L109"/>
    <mergeCell ref="M109:V109"/>
    <mergeCell ref="A110:Z110"/>
    <mergeCell ref="D111:I111"/>
    <mergeCell ref="Q116:R116"/>
    <mergeCell ref="S116:T116"/>
    <mergeCell ref="U116:V116"/>
    <mergeCell ref="W116:X116"/>
    <mergeCell ref="D116:I116"/>
    <mergeCell ref="J116:K116"/>
    <mergeCell ref="L116:M116"/>
    <mergeCell ref="N116:O116"/>
    <mergeCell ref="W114:X114"/>
    <mergeCell ref="L113:M113"/>
    <mergeCell ref="S115:T115"/>
    <mergeCell ref="U115:V115"/>
    <mergeCell ref="W115:X115"/>
    <mergeCell ref="D115:I115"/>
    <mergeCell ref="J115:K115"/>
    <mergeCell ref="L115:M115"/>
    <mergeCell ref="N115:O115"/>
    <mergeCell ref="N113:O113"/>
    <mergeCell ref="Y117:Z117"/>
    <mergeCell ref="D118:I118"/>
    <mergeCell ref="J118:K118"/>
    <mergeCell ref="L118:M118"/>
    <mergeCell ref="N118:O118"/>
    <mergeCell ref="Q118:R118"/>
    <mergeCell ref="S118:T118"/>
    <mergeCell ref="U118:V118"/>
    <mergeCell ref="W118:X118"/>
    <mergeCell ref="Y118:Z118"/>
    <mergeCell ref="Q117:R117"/>
    <mergeCell ref="S117:T117"/>
    <mergeCell ref="U117:V117"/>
    <mergeCell ref="W117:X117"/>
    <mergeCell ref="D117:I117"/>
    <mergeCell ref="J117:K117"/>
    <mergeCell ref="L117:M117"/>
    <mergeCell ref="N117:O117"/>
    <mergeCell ref="Y119:Z119"/>
    <mergeCell ref="D120:I120"/>
    <mergeCell ref="J120:K120"/>
    <mergeCell ref="L120:M120"/>
    <mergeCell ref="N120:O120"/>
    <mergeCell ref="Q120:R120"/>
    <mergeCell ref="S120:T120"/>
    <mergeCell ref="U120:V120"/>
    <mergeCell ref="W120:X120"/>
    <mergeCell ref="Y120:Z120"/>
    <mergeCell ref="Q119:R119"/>
    <mergeCell ref="S119:T119"/>
    <mergeCell ref="U119:V119"/>
    <mergeCell ref="W119:X119"/>
    <mergeCell ref="D119:I119"/>
    <mergeCell ref="J119:K119"/>
    <mergeCell ref="L119:M119"/>
    <mergeCell ref="N119:O119"/>
    <mergeCell ref="Y121:Z121"/>
    <mergeCell ref="D122:I122"/>
    <mergeCell ref="J122:K122"/>
    <mergeCell ref="L122:M122"/>
    <mergeCell ref="N122:O122"/>
    <mergeCell ref="Q122:R122"/>
    <mergeCell ref="S122:T122"/>
    <mergeCell ref="U122:V122"/>
    <mergeCell ref="W122:X122"/>
    <mergeCell ref="Y122:Z122"/>
    <mergeCell ref="Q121:R121"/>
    <mergeCell ref="S121:T121"/>
    <mergeCell ref="U121:V121"/>
    <mergeCell ref="W121:X121"/>
    <mergeCell ref="D121:I121"/>
    <mergeCell ref="J121:K121"/>
    <mergeCell ref="L121:M121"/>
    <mergeCell ref="N121:O121"/>
    <mergeCell ref="Y123:Z123"/>
    <mergeCell ref="D124:I124"/>
    <mergeCell ref="J124:K124"/>
    <mergeCell ref="L124:M124"/>
    <mergeCell ref="N124:O124"/>
    <mergeCell ref="Q124:R124"/>
    <mergeCell ref="S124:T124"/>
    <mergeCell ref="U124:V124"/>
    <mergeCell ref="W124:X124"/>
    <mergeCell ref="Y124:Z124"/>
    <mergeCell ref="Q123:R123"/>
    <mergeCell ref="S123:T123"/>
    <mergeCell ref="U123:V123"/>
    <mergeCell ref="W123:X123"/>
    <mergeCell ref="D123:I123"/>
    <mergeCell ref="J123:K123"/>
    <mergeCell ref="L123:M123"/>
    <mergeCell ref="N123:O123"/>
    <mergeCell ref="Y125:Z125"/>
    <mergeCell ref="D126:I126"/>
    <mergeCell ref="J126:K126"/>
    <mergeCell ref="L126:M126"/>
    <mergeCell ref="N126:O126"/>
    <mergeCell ref="Q126:R126"/>
    <mergeCell ref="S126:T126"/>
    <mergeCell ref="U126:V126"/>
    <mergeCell ref="W126:X126"/>
    <mergeCell ref="Y126:Z126"/>
    <mergeCell ref="Q125:R125"/>
    <mergeCell ref="S125:T125"/>
    <mergeCell ref="U125:V125"/>
    <mergeCell ref="W125:X125"/>
    <mergeCell ref="D125:I125"/>
    <mergeCell ref="J125:K125"/>
    <mergeCell ref="L125:M125"/>
    <mergeCell ref="N125:O125"/>
    <mergeCell ref="Y127:Z127"/>
    <mergeCell ref="D128:I128"/>
    <mergeCell ref="J128:K128"/>
    <mergeCell ref="L128:M128"/>
    <mergeCell ref="N128:O128"/>
    <mergeCell ref="Q128:R128"/>
    <mergeCell ref="S128:T128"/>
    <mergeCell ref="U128:V128"/>
    <mergeCell ref="W128:X128"/>
    <mergeCell ref="Y128:Z128"/>
    <mergeCell ref="Q127:R127"/>
    <mergeCell ref="S127:T127"/>
    <mergeCell ref="U127:V127"/>
    <mergeCell ref="W127:X127"/>
    <mergeCell ref="D127:I127"/>
    <mergeCell ref="J127:K127"/>
    <mergeCell ref="L127:M127"/>
    <mergeCell ref="N127:O127"/>
    <mergeCell ref="Y129:Z129"/>
    <mergeCell ref="D130:I130"/>
    <mergeCell ref="J130:K130"/>
    <mergeCell ref="L130:M130"/>
    <mergeCell ref="N130:O130"/>
    <mergeCell ref="Q130:R130"/>
    <mergeCell ref="S130:T130"/>
    <mergeCell ref="U130:V130"/>
    <mergeCell ref="W130:X130"/>
    <mergeCell ref="Y130:Z130"/>
    <mergeCell ref="Q129:R129"/>
    <mergeCell ref="S129:T129"/>
    <mergeCell ref="U129:V129"/>
    <mergeCell ref="W129:X129"/>
    <mergeCell ref="D129:I129"/>
    <mergeCell ref="J129:K129"/>
    <mergeCell ref="L129:M129"/>
    <mergeCell ref="N129:O129"/>
    <mergeCell ref="Y133:Z133"/>
    <mergeCell ref="Q134:R134"/>
    <mergeCell ref="S134:T134"/>
    <mergeCell ref="U134:V134"/>
    <mergeCell ref="W134:X134"/>
    <mergeCell ref="Y134:Z134"/>
    <mergeCell ref="Q133:R133"/>
    <mergeCell ref="S133:T133"/>
    <mergeCell ref="U133:V133"/>
    <mergeCell ref="W133:X133"/>
    <mergeCell ref="D134:I134"/>
    <mergeCell ref="J134:K134"/>
    <mergeCell ref="L134:M134"/>
    <mergeCell ref="N134:O134"/>
    <mergeCell ref="D133:I133"/>
    <mergeCell ref="Y131:Z131"/>
    <mergeCell ref="D132:I132"/>
    <mergeCell ref="J132:K132"/>
    <mergeCell ref="L132:M132"/>
    <mergeCell ref="N132:O132"/>
    <mergeCell ref="Q132:R132"/>
    <mergeCell ref="S132:T132"/>
    <mergeCell ref="U132:V132"/>
    <mergeCell ref="W132:X132"/>
    <mergeCell ref="Y132:Z132"/>
    <mergeCell ref="Q131:R131"/>
    <mergeCell ref="S131:T131"/>
    <mergeCell ref="U131:V131"/>
    <mergeCell ref="W131:X131"/>
    <mergeCell ref="D131:I131"/>
    <mergeCell ref="J131:K131"/>
    <mergeCell ref="L131:M131"/>
    <mergeCell ref="Y137:Z137"/>
    <mergeCell ref="Q136:R136"/>
    <mergeCell ref="S136:T136"/>
    <mergeCell ref="U136:V136"/>
    <mergeCell ref="W136:X136"/>
    <mergeCell ref="S137:V138"/>
    <mergeCell ref="Q138:R138"/>
    <mergeCell ref="W138:X138"/>
    <mergeCell ref="Q137:R137"/>
    <mergeCell ref="W137:X137"/>
    <mergeCell ref="Y135:Z135"/>
    <mergeCell ref="Y136:Z136"/>
    <mergeCell ref="Y138:Z138"/>
    <mergeCell ref="D136:I136"/>
    <mergeCell ref="J136:K136"/>
    <mergeCell ref="L136:M136"/>
    <mergeCell ref="N136:O136"/>
    <mergeCell ref="Q135:R135"/>
    <mergeCell ref="S135:T135"/>
    <mergeCell ref="U135:V135"/>
    <mergeCell ref="W135:X135"/>
    <mergeCell ref="D135:I135"/>
    <mergeCell ref="J135:K135"/>
    <mergeCell ref="L135:M135"/>
    <mergeCell ref="N135:O135"/>
    <mergeCell ref="M139:N139"/>
    <mergeCell ref="D88:I88"/>
    <mergeCell ref="C111:C112"/>
    <mergeCell ref="C9:C10"/>
    <mergeCell ref="D112:I112"/>
    <mergeCell ref="J112:K112"/>
    <mergeCell ref="L112:M112"/>
    <mergeCell ref="G106:L106"/>
    <mergeCell ref="D100:I100"/>
    <mergeCell ref="A138:I138"/>
    <mergeCell ref="J138:K138"/>
    <mergeCell ref="L138:M138"/>
    <mergeCell ref="N138:O138"/>
    <mergeCell ref="J133:K133"/>
    <mergeCell ref="L133:M133"/>
    <mergeCell ref="N133:O133"/>
    <mergeCell ref="A137:I137"/>
    <mergeCell ref="J137:K137"/>
    <mergeCell ref="L137:M137"/>
    <mergeCell ref="N137:O137"/>
    <mergeCell ref="J100:K100"/>
    <mergeCell ref="D87:I87"/>
    <mergeCell ref="J113:K113"/>
    <mergeCell ref="M105:N105"/>
    <mergeCell ref="D114:I114"/>
    <mergeCell ref="J114:K114"/>
    <mergeCell ref="N131:O131"/>
    <mergeCell ref="J111:O111"/>
    <mergeCell ref="L98:M98"/>
    <mergeCell ref="N98:O98"/>
    <mergeCell ref="G75:L75"/>
    <mergeCell ref="M75:V75"/>
  </mergeCells>
  <phoneticPr fontId="3" type="noConversion"/>
  <printOptions horizontalCentered="1"/>
  <pageMargins left="0.48" right="0.62" top="0.42" bottom="0.4" header="0.5" footer="0.5"/>
  <pageSetup scale="93" orientation="landscape" blackAndWhite="1" horizontalDpi="300" verticalDpi="300" r:id="rId2"/>
  <headerFooter alignWithMargins="0"/>
  <rowBreaks count="3" manualBreakCount="3">
    <brk id="37" max="16383" man="1"/>
    <brk id="71" max="16383" man="1"/>
    <brk id="10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CF1C-6BC9-4CF7-9843-2CDD9AE8DB27}">
  <sheetPr codeName="Sheet3">
    <tabColor indexed="60"/>
  </sheetPr>
  <dimension ref="A1:IV1164"/>
  <sheetViews>
    <sheetView showGridLines="0" showZeros="0" zoomScaleNormal="80" workbookViewId="0">
      <selection activeCell="AM37" sqref="AM37"/>
    </sheetView>
  </sheetViews>
  <sheetFormatPr defaultRowHeight="12.75" x14ac:dyDescent="0.2"/>
  <cols>
    <col min="1" max="1" width="3.28515625" customWidth="1"/>
    <col min="2" max="2" width="2.140625" customWidth="1"/>
    <col min="3" max="3" width="11.140625" customWidth="1"/>
    <col min="4" max="8" width="3.7109375" customWidth="1"/>
    <col min="9" max="9" width="4.28515625" customWidth="1"/>
    <col min="10" max="15" width="6.85546875" customWidth="1"/>
    <col min="16" max="16" width="0.5703125" customWidth="1"/>
    <col min="17" max="18" width="6.85546875" customWidth="1"/>
    <col min="19" max="22" width="3.5703125" customWidth="1"/>
    <col min="23" max="26" width="6.85546875" customWidth="1"/>
    <col min="27" max="27" width="11.42578125" hidden="1" customWidth="1"/>
    <col min="28" max="28" width="2.7109375" customWidth="1"/>
    <col min="29" max="31" width="8" customWidth="1"/>
    <col min="32" max="63" width="5.7109375" customWidth="1"/>
  </cols>
  <sheetData>
    <row r="1" spans="1:256" ht="23.25" x14ac:dyDescent="0.35">
      <c r="A1" s="200" t="s">
        <v>262</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9" t="s">
        <v>111</v>
      </c>
      <c r="AB1" s="9"/>
    </row>
    <row r="2" spans="1:256" ht="16.5" thickBot="1" x14ac:dyDescent="0.3">
      <c r="A2" s="7" t="s">
        <v>230</v>
      </c>
      <c r="B2" s="37"/>
      <c r="C2" s="37"/>
      <c r="D2" s="37"/>
      <c r="E2" s="37"/>
      <c r="F2" s="37"/>
      <c r="G2" s="37"/>
      <c r="H2" s="37"/>
      <c r="I2" s="37"/>
      <c r="J2" s="37"/>
      <c r="K2" s="37"/>
      <c r="L2" s="37"/>
      <c r="M2" s="37"/>
      <c r="N2" s="37"/>
      <c r="O2" s="37"/>
      <c r="P2" s="37"/>
      <c r="Q2" s="37"/>
      <c r="R2" s="37"/>
      <c r="S2" s="37"/>
      <c r="T2" s="37"/>
      <c r="U2" s="37"/>
      <c r="V2" s="37"/>
      <c r="W2" s="37"/>
      <c r="X2" s="37"/>
      <c r="Y2" s="37"/>
      <c r="Z2" s="202"/>
    </row>
    <row r="3" spans="1:256" ht="8.25" customHeight="1" x14ac:dyDescent="0.2">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row>
    <row r="4" spans="1:256" s="137" customFormat="1" ht="18" customHeight="1" x14ac:dyDescent="0.25">
      <c r="A4" s="2" t="s">
        <v>64</v>
      </c>
      <c r="B4" s="2"/>
      <c r="C4" s="2"/>
      <c r="D4" s="325">
        <f>ContractorName</f>
        <v>0</v>
      </c>
      <c r="E4" s="325"/>
      <c r="F4" s="325"/>
      <c r="G4" s="325"/>
      <c r="H4" s="325"/>
      <c r="I4" s="325"/>
      <c r="J4" s="325"/>
      <c r="K4" s="325"/>
      <c r="L4" s="158"/>
      <c r="M4" s="2"/>
      <c r="N4" s="2" t="s">
        <v>229</v>
      </c>
      <c r="O4" s="2"/>
      <c r="P4" s="2"/>
      <c r="Q4" s="320">
        <f>ContractNumber</f>
        <v>0</v>
      </c>
      <c r="R4" s="320"/>
      <c r="S4" s="320"/>
      <c r="T4" s="320"/>
      <c r="U4" s="320"/>
      <c r="V4"/>
      <c r="W4" s="17" t="s">
        <v>118</v>
      </c>
      <c r="X4" s="2"/>
      <c r="Y4"/>
      <c r="Z4"/>
      <c r="AA4"/>
      <c r="AB4"/>
    </row>
    <row r="5" spans="1:256" s="137" customFormat="1" ht="18" customHeight="1" thickBot="1" x14ac:dyDescent="0.3">
      <c r="A5" s="2" t="s">
        <v>38</v>
      </c>
      <c r="B5" s="2"/>
      <c r="C5" s="2"/>
      <c r="D5" s="361">
        <f>ProjectName1</f>
        <v>0</v>
      </c>
      <c r="E5" s="361"/>
      <c r="F5" s="361"/>
      <c r="G5" s="361"/>
      <c r="H5" s="361"/>
      <c r="I5" s="361"/>
      <c r="J5" s="361"/>
      <c r="K5" s="361"/>
      <c r="L5" s="2"/>
      <c r="M5" s="2"/>
      <c r="N5" s="227"/>
      <c r="O5" s="227"/>
      <c r="P5" s="2"/>
      <c r="Q5" s="227"/>
      <c r="R5" s="227"/>
      <c r="S5" s="227"/>
      <c r="T5" s="227"/>
      <c r="U5" s="227"/>
      <c r="V5" s="2"/>
      <c r="W5" s="7" t="s">
        <v>78</v>
      </c>
      <c r="X5" s="8"/>
      <c r="Y5" s="1"/>
      <c r="Z5"/>
      <c r="AA5"/>
      <c r="AB5"/>
    </row>
    <row r="6" spans="1:256" s="137" customFormat="1" ht="18" customHeight="1" x14ac:dyDescent="0.2">
      <c r="A6" s="2"/>
      <c r="B6" s="2"/>
      <c r="C6" s="2"/>
      <c r="D6" s="326">
        <f>ProjectName2</f>
        <v>0</v>
      </c>
      <c r="E6" s="326"/>
      <c r="F6" s="326"/>
      <c r="G6" s="326"/>
      <c r="H6" s="326"/>
      <c r="I6" s="326"/>
      <c r="J6" s="326"/>
      <c r="K6" s="326"/>
      <c r="L6" s="158"/>
      <c r="M6" s="2"/>
      <c r="N6" s="2" t="s">
        <v>114</v>
      </c>
      <c r="O6" s="2"/>
      <c r="P6" s="2"/>
      <c r="Q6" s="320">
        <f>AlternateNumber</f>
        <v>0</v>
      </c>
      <c r="R6" s="320"/>
      <c r="S6" s="320"/>
      <c r="T6" s="320"/>
      <c r="U6" s="320"/>
      <c r="V6"/>
      <c r="W6" s="3" t="s">
        <v>21</v>
      </c>
      <c r="X6"/>
      <c r="Y6" s="223">
        <f>RequestNumber</f>
        <v>0</v>
      </c>
      <c r="Z6" s="321"/>
      <c r="AA6"/>
      <c r="AB6"/>
    </row>
    <row r="7" spans="1:256" s="137" customFormat="1" ht="18" customHeight="1" x14ac:dyDescent="0.2">
      <c r="A7" s="2" t="s">
        <v>70</v>
      </c>
      <c r="B7" s="2"/>
      <c r="C7" s="2"/>
      <c r="D7" s="326">
        <f>ProjectLocation</f>
        <v>0</v>
      </c>
      <c r="E7" s="326"/>
      <c r="F7" s="326"/>
      <c r="G7" s="326"/>
      <c r="H7" s="326"/>
      <c r="I7" s="326"/>
      <c r="J7" s="326"/>
      <c r="K7" s="326"/>
      <c r="L7" s="158"/>
      <c r="M7" s="227"/>
      <c r="N7" s="227"/>
      <c r="O7" s="227"/>
      <c r="P7" s="227"/>
      <c r="Q7" s="227"/>
      <c r="R7" s="227"/>
      <c r="S7" s="227"/>
      <c r="T7" s="227"/>
      <c r="U7" s="227"/>
      <c r="V7" s="227"/>
      <c r="W7" s="2" t="s">
        <v>23</v>
      </c>
      <c r="X7" s="11">
        <f>SUMLastPage + SVSLastPage + 1</f>
        <v>2</v>
      </c>
      <c r="Y7" s="9" t="s">
        <v>22</v>
      </c>
      <c r="Z7" s="30">
        <f>LastPage</f>
        <v>1</v>
      </c>
      <c r="AA7" s="5">
        <v>1</v>
      </c>
      <c r="AB7" s="5"/>
    </row>
    <row r="8" spans="1:256" s="137" customFormat="1" ht="15" customHeight="1" thickBot="1" x14ac:dyDescent="0.25">
      <c r="A8" s="322"/>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c r="AB8"/>
    </row>
    <row r="9" spans="1:256" s="137" customFormat="1" ht="12.75" customHeight="1" x14ac:dyDescent="0.2">
      <c r="A9" s="15"/>
      <c r="B9" s="286" t="s">
        <v>50</v>
      </c>
      <c r="C9" s="286" t="s">
        <v>51</v>
      </c>
      <c r="D9" s="221"/>
      <c r="E9" s="221"/>
      <c r="F9" s="221"/>
      <c r="G9" s="221"/>
      <c r="H9" s="221"/>
      <c r="I9" s="323"/>
      <c r="J9" s="313" t="s">
        <v>107</v>
      </c>
      <c r="K9" s="313"/>
      <c r="L9" s="313"/>
      <c r="M9" s="313"/>
      <c r="N9" s="313"/>
      <c r="O9" s="314"/>
      <c r="P9" s="18"/>
      <c r="Q9" s="313" t="s">
        <v>40</v>
      </c>
      <c r="R9" s="313"/>
      <c r="S9" s="313"/>
      <c r="T9" s="313"/>
      <c r="U9" s="313"/>
      <c r="V9" s="313"/>
      <c r="W9" s="313"/>
      <c r="X9" s="313"/>
      <c r="Y9" s="313"/>
      <c r="Z9" s="313"/>
      <c r="AA9"/>
      <c r="AB9"/>
      <c r="AC9" s="332" t="s">
        <v>129</v>
      </c>
      <c r="AD9" s="333"/>
      <c r="AE9" s="334"/>
    </row>
    <row r="10" spans="1:256" s="137" customFormat="1" x14ac:dyDescent="0.2">
      <c r="A10" s="13" t="s">
        <v>29</v>
      </c>
      <c r="B10" s="287"/>
      <c r="C10" s="287"/>
      <c r="D10" s="223" t="s">
        <v>52</v>
      </c>
      <c r="E10" s="223"/>
      <c r="F10" s="223"/>
      <c r="G10" s="223"/>
      <c r="H10" s="223"/>
      <c r="I10" s="288"/>
      <c r="J10" s="289" t="s">
        <v>53</v>
      </c>
      <c r="K10" s="289"/>
      <c r="L10" s="289" t="s">
        <v>54</v>
      </c>
      <c r="M10" s="289"/>
      <c r="N10" s="289" t="s">
        <v>55</v>
      </c>
      <c r="O10" s="289"/>
      <c r="P10" s="97"/>
      <c r="Q10" s="317" t="s">
        <v>56</v>
      </c>
      <c r="R10" s="317"/>
      <c r="S10" s="317" t="s">
        <v>57</v>
      </c>
      <c r="T10" s="317"/>
      <c r="U10" s="317"/>
      <c r="V10" s="317"/>
      <c r="W10" s="317" t="s">
        <v>58</v>
      </c>
      <c r="X10" s="317"/>
      <c r="Y10" s="317" t="s">
        <v>164</v>
      </c>
      <c r="Z10" s="317"/>
      <c r="AA10"/>
      <c r="AB10"/>
      <c r="AC10" s="335"/>
      <c r="AD10" s="336"/>
      <c r="AE10" s="337"/>
    </row>
    <row r="11" spans="1:256" ht="25.5" customHeight="1" x14ac:dyDescent="0.2">
      <c r="A11" s="13" t="s">
        <v>24</v>
      </c>
      <c r="B11" s="169" t="s">
        <v>162</v>
      </c>
      <c r="C11" s="164" t="s">
        <v>163</v>
      </c>
      <c r="D11" s="223" t="s">
        <v>25</v>
      </c>
      <c r="E11" s="223"/>
      <c r="F11" s="223"/>
      <c r="G11" s="223"/>
      <c r="H11" s="223"/>
      <c r="I11" s="288"/>
      <c r="J11" s="300" t="s">
        <v>82</v>
      </c>
      <c r="K11" s="300"/>
      <c r="L11" s="300" t="s">
        <v>83</v>
      </c>
      <c r="M11" s="300"/>
      <c r="N11" s="300" t="s">
        <v>79</v>
      </c>
      <c r="O11" s="300"/>
      <c r="P11" s="99"/>
      <c r="Q11" s="300" t="s">
        <v>85</v>
      </c>
      <c r="R11" s="300"/>
      <c r="S11" s="300" t="s">
        <v>84</v>
      </c>
      <c r="T11" s="300"/>
      <c r="U11" s="300"/>
      <c r="V11" s="300"/>
      <c r="W11" s="300" t="s">
        <v>80</v>
      </c>
      <c r="X11" s="300"/>
      <c r="Y11" s="300" t="s">
        <v>81</v>
      </c>
      <c r="Z11" s="300"/>
      <c r="AC11" s="86" t="s">
        <v>127</v>
      </c>
      <c r="AD11" s="87" t="s">
        <v>128</v>
      </c>
      <c r="AE11" s="88" t="s">
        <v>130</v>
      </c>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7"/>
      <c r="FZ11" s="137"/>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7"/>
      <c r="HS11" s="137"/>
      <c r="HT11" s="137"/>
      <c r="HU11" s="137"/>
      <c r="HV11" s="137"/>
      <c r="HW11" s="137"/>
      <c r="HX11" s="137"/>
      <c r="HY11" s="137"/>
      <c r="HZ11" s="137"/>
      <c r="IA11" s="137"/>
      <c r="IB11" s="137"/>
      <c r="IC11" s="137"/>
      <c r="ID11" s="137"/>
      <c r="IE11" s="137"/>
      <c r="IF11" s="137"/>
      <c r="IG11" s="137"/>
      <c r="IH11" s="137"/>
      <c r="II11" s="137"/>
      <c r="IJ11" s="137"/>
      <c r="IK11" s="137"/>
      <c r="IL11" s="137"/>
      <c r="IM11" s="137"/>
      <c r="IN11" s="137"/>
      <c r="IO11" s="137"/>
      <c r="IP11" s="137"/>
      <c r="IQ11" s="137"/>
      <c r="IR11" s="137"/>
      <c r="IS11" s="137"/>
      <c r="IT11" s="137"/>
      <c r="IU11" s="137"/>
      <c r="IV11" s="137"/>
    </row>
    <row r="12" spans="1:256" ht="13.35" customHeight="1" x14ac:dyDescent="0.2">
      <c r="A12" s="23">
        <v>1</v>
      </c>
      <c r="B12" s="167">
        <f>'B - Schedule of Values Summary'!B12</f>
        <v>0</v>
      </c>
      <c r="C12" s="24" t="str">
        <f>'B - Schedule of Values Summary'!C12</f>
        <v>00 61 00</v>
      </c>
      <c r="D12" s="327" t="str">
        <f>'B - Schedule of Values Summary'!D12</f>
        <v>Bond</v>
      </c>
      <c r="E12" s="327"/>
      <c r="F12" s="327"/>
      <c r="G12" s="327"/>
      <c r="H12" s="327"/>
      <c r="I12" s="328"/>
      <c r="J12" s="338"/>
      <c r="K12" s="338"/>
      <c r="L12" s="338"/>
      <c r="M12" s="338"/>
      <c r="N12" s="304">
        <f>J12+L12</f>
        <v>0</v>
      </c>
      <c r="O12" s="304"/>
      <c r="P12" s="90"/>
      <c r="Q12" s="301">
        <f>IF(AC12=0,0,('B - Schedule of Values Summary'!J12*AC12)-J12)</f>
        <v>0</v>
      </c>
      <c r="R12" s="302"/>
      <c r="S12" s="301">
        <f>IF(AD12=0,0,('B - Schedule of Values Summary'!L12*AD12)-L12)</f>
        <v>0</v>
      </c>
      <c r="T12" s="339"/>
      <c r="U12" s="339"/>
      <c r="V12" s="302"/>
      <c r="W12" s="295">
        <f>J12+Q12</f>
        <v>0</v>
      </c>
      <c r="X12" s="295"/>
      <c r="Y12" s="295">
        <f>L12+S12</f>
        <v>0</v>
      </c>
      <c r="Z12" s="295"/>
      <c r="AC12" s="127"/>
      <c r="AD12" s="185"/>
      <c r="AE12" s="85">
        <f>'B - Schedule of Values Summary'!U12</f>
        <v>0</v>
      </c>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7"/>
      <c r="FZ12" s="137"/>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7"/>
      <c r="HS12" s="137"/>
      <c r="HT12" s="137"/>
      <c r="HU12" s="137"/>
      <c r="HV12" s="137"/>
      <c r="HW12" s="137"/>
      <c r="HX12" s="137"/>
      <c r="HY12" s="137"/>
      <c r="HZ12" s="137"/>
      <c r="IA12" s="137"/>
      <c r="IB12" s="137"/>
      <c r="IC12" s="137"/>
      <c r="ID12" s="137"/>
      <c r="IE12" s="137"/>
      <c r="IF12" s="137"/>
      <c r="IG12" s="137"/>
      <c r="IH12" s="137"/>
      <c r="II12" s="137"/>
      <c r="IJ12" s="137"/>
      <c r="IK12" s="137"/>
      <c r="IL12" s="137"/>
      <c r="IM12" s="137"/>
      <c r="IN12" s="137"/>
      <c r="IO12" s="137"/>
      <c r="IP12" s="137"/>
      <c r="IQ12" s="137"/>
      <c r="IR12" s="137"/>
      <c r="IS12" s="137"/>
      <c r="IT12" s="137"/>
      <c r="IU12" s="137"/>
      <c r="IV12" s="137"/>
    </row>
    <row r="13" spans="1:256" ht="13.35" customHeight="1" x14ac:dyDescent="0.2">
      <c r="A13" s="24">
        <f>A12+1</f>
        <v>2</v>
      </c>
      <c r="B13" s="167">
        <f>'B - Schedule of Values Summary'!B13</f>
        <v>0</v>
      </c>
      <c r="C13" s="24" t="str">
        <f>'B - Schedule of Values Summary'!C13</f>
        <v>00 62 16</v>
      </c>
      <c r="D13" s="327" t="str">
        <f>'B - Schedule of Values Summary'!D13</f>
        <v>Insurance</v>
      </c>
      <c r="E13" s="327"/>
      <c r="F13" s="327"/>
      <c r="G13" s="327"/>
      <c r="H13" s="327"/>
      <c r="I13" s="328"/>
      <c r="J13" s="338"/>
      <c r="K13" s="338"/>
      <c r="L13" s="338"/>
      <c r="M13" s="338"/>
      <c r="N13" s="295">
        <f t="shared" ref="N13:N34" si="0">J13+L13</f>
        <v>0</v>
      </c>
      <c r="O13" s="295"/>
      <c r="P13" s="90"/>
      <c r="Q13" s="301">
        <f>IF(AC13=0,0,('B - Schedule of Values Summary'!J13*AC13)-J13)</f>
        <v>0</v>
      </c>
      <c r="R13" s="302"/>
      <c r="S13" s="301">
        <f>IF(AD13=0,0,('B - Schedule of Values Summary'!L13*AD13)-L13)</f>
        <v>0</v>
      </c>
      <c r="T13" s="339"/>
      <c r="U13" s="339"/>
      <c r="V13" s="302"/>
      <c r="W13" s="295">
        <f t="shared" ref="W13:W34" si="1">J13+Q13</f>
        <v>0</v>
      </c>
      <c r="X13" s="295"/>
      <c r="Y13" s="295">
        <f t="shared" ref="Y13:Y34" si="2">L13+S13</f>
        <v>0</v>
      </c>
      <c r="Z13" s="295"/>
      <c r="AC13" s="127"/>
      <c r="AD13" s="185"/>
      <c r="AE13" s="85">
        <f>'B - Schedule of Values Summary'!U13</f>
        <v>0</v>
      </c>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row>
    <row r="14" spans="1:256" ht="13.35" customHeight="1" x14ac:dyDescent="0.2">
      <c r="A14" s="24">
        <f t="shared" ref="A14:A34" si="3">A13+1</f>
        <v>3</v>
      </c>
      <c r="B14" s="167">
        <f>'B - Schedule of Values Summary'!B14</f>
        <v>0</v>
      </c>
      <c r="C14" s="24" t="str">
        <f>'B - Schedule of Values Summary'!C14</f>
        <v>00 72 00</v>
      </c>
      <c r="D14" s="327" t="str">
        <f>'B - Schedule of Values Summary'!D14</f>
        <v>General Conditions</v>
      </c>
      <c r="E14" s="327"/>
      <c r="F14" s="327"/>
      <c r="G14" s="327"/>
      <c r="H14" s="327"/>
      <c r="I14" s="328"/>
      <c r="J14" s="338"/>
      <c r="K14" s="338"/>
      <c r="L14" s="338"/>
      <c r="M14" s="338"/>
      <c r="N14" s="295">
        <f t="shared" si="0"/>
        <v>0</v>
      </c>
      <c r="O14" s="295"/>
      <c r="P14" s="90"/>
      <c r="Q14" s="301">
        <f>IF(AC14=0,0,('B - Schedule of Values Summary'!J14*AC14)-J14)</f>
        <v>0</v>
      </c>
      <c r="R14" s="302"/>
      <c r="S14" s="301">
        <f>IF(AD14=0,0,('B - Schedule of Values Summary'!L14*AD14)-L14)</f>
        <v>0</v>
      </c>
      <c r="T14" s="339"/>
      <c r="U14" s="339"/>
      <c r="V14" s="302"/>
      <c r="W14" s="295">
        <f t="shared" si="1"/>
        <v>0</v>
      </c>
      <c r="X14" s="295"/>
      <c r="Y14" s="295">
        <f t="shared" si="2"/>
        <v>0</v>
      </c>
      <c r="Z14" s="295"/>
      <c r="AC14" s="127"/>
      <c r="AD14" s="185"/>
      <c r="AE14" s="85">
        <f>'B - Schedule of Values Summary'!U14</f>
        <v>0</v>
      </c>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row>
    <row r="15" spans="1:256" ht="13.35" customHeight="1" x14ac:dyDescent="0.2">
      <c r="A15" s="24">
        <f t="shared" si="3"/>
        <v>4</v>
      </c>
      <c r="B15" s="167">
        <f>'B - Schedule of Values Summary'!B15</f>
        <v>0</v>
      </c>
      <c r="C15" s="24" t="str">
        <f>'B - Schedule of Values Summary'!C15</f>
        <v>01 31 13</v>
      </c>
      <c r="D15" s="327" t="str">
        <f>'B - Schedule of Values Summary'!D15</f>
        <v>Project Coordination</v>
      </c>
      <c r="E15" s="327"/>
      <c r="F15" s="327"/>
      <c r="G15" s="327"/>
      <c r="H15" s="327"/>
      <c r="I15" s="328"/>
      <c r="J15" s="338"/>
      <c r="K15" s="338"/>
      <c r="L15" s="338"/>
      <c r="M15" s="338"/>
      <c r="N15" s="295">
        <f t="shared" si="0"/>
        <v>0</v>
      </c>
      <c r="O15" s="295"/>
      <c r="P15" s="90"/>
      <c r="Q15" s="301">
        <f>IF(AC15=0,0,('B - Schedule of Values Summary'!J15*AC15)-J15)</f>
        <v>0</v>
      </c>
      <c r="R15" s="302"/>
      <c r="S15" s="301">
        <f>IF(AD15=0,0,('B - Schedule of Values Summary'!L15*AD15)-L15)</f>
        <v>0</v>
      </c>
      <c r="T15" s="339"/>
      <c r="U15" s="339"/>
      <c r="V15" s="302"/>
      <c r="W15" s="295">
        <f t="shared" si="1"/>
        <v>0</v>
      </c>
      <c r="X15" s="295"/>
      <c r="Y15" s="295">
        <f t="shared" si="2"/>
        <v>0</v>
      </c>
      <c r="Z15" s="295"/>
      <c r="AC15" s="127"/>
      <c r="AD15" s="185"/>
      <c r="AE15" s="85">
        <f>'B - Schedule of Values Summary'!U15</f>
        <v>0</v>
      </c>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c r="EZ15" s="137"/>
      <c r="FA15" s="137"/>
      <c r="FB15" s="137"/>
      <c r="FC15" s="137"/>
      <c r="FD15" s="137"/>
      <c r="FE15" s="137"/>
      <c r="FF15" s="137"/>
      <c r="FG15" s="137"/>
      <c r="FH15" s="137"/>
      <c r="FI15" s="137"/>
      <c r="FJ15" s="137"/>
      <c r="FK15" s="137"/>
      <c r="FL15" s="137"/>
      <c r="FM15" s="137"/>
      <c r="FN15" s="137"/>
      <c r="FO15" s="137"/>
      <c r="FP15" s="137"/>
      <c r="FQ15" s="137"/>
      <c r="FR15" s="137"/>
      <c r="FS15" s="137"/>
      <c r="FT15" s="137"/>
      <c r="FU15" s="137"/>
      <c r="FV15" s="137"/>
      <c r="FW15" s="137"/>
      <c r="FX15" s="137"/>
      <c r="FY15" s="137"/>
      <c r="FZ15" s="137"/>
      <c r="GA15" s="137"/>
      <c r="GB15" s="137"/>
      <c r="GC15" s="137"/>
      <c r="GD15" s="137"/>
      <c r="GE15" s="137"/>
      <c r="GF15" s="137"/>
      <c r="GG15" s="137"/>
      <c r="GH15" s="137"/>
      <c r="GI15" s="137"/>
      <c r="GJ15" s="137"/>
      <c r="GK15" s="137"/>
      <c r="GL15" s="137"/>
      <c r="GM15" s="137"/>
      <c r="GN15" s="137"/>
      <c r="GO15" s="137"/>
      <c r="GP15" s="137"/>
      <c r="GQ15" s="137"/>
      <c r="GR15" s="137"/>
      <c r="GS15" s="137"/>
      <c r="GT15" s="137"/>
      <c r="GU15" s="137"/>
      <c r="GV15" s="137"/>
      <c r="GW15" s="137"/>
      <c r="GX15" s="137"/>
      <c r="GY15" s="137"/>
      <c r="GZ15" s="137"/>
      <c r="HA15" s="137"/>
      <c r="HB15" s="137"/>
      <c r="HC15" s="137"/>
      <c r="HD15" s="137"/>
      <c r="HE15" s="137"/>
      <c r="HF15" s="137"/>
      <c r="HG15" s="137"/>
      <c r="HH15" s="137"/>
      <c r="HI15" s="137"/>
      <c r="HJ15" s="137"/>
      <c r="HK15" s="137"/>
      <c r="HL15" s="137"/>
      <c r="HM15" s="137"/>
      <c r="HN15" s="137"/>
      <c r="HO15" s="137"/>
      <c r="HP15" s="137"/>
      <c r="HQ15" s="137"/>
      <c r="HR15" s="137"/>
      <c r="HS15" s="137"/>
      <c r="HT15" s="137"/>
      <c r="HU15" s="137"/>
      <c r="HV15" s="137"/>
      <c r="HW15" s="137"/>
      <c r="HX15" s="137"/>
      <c r="HY15" s="137"/>
      <c r="HZ15" s="137"/>
      <c r="IA15" s="137"/>
      <c r="IB15" s="137"/>
      <c r="IC15" s="137"/>
      <c r="ID15" s="137"/>
      <c r="IE15" s="137"/>
      <c r="IF15" s="137"/>
      <c r="IG15" s="137"/>
      <c r="IH15" s="137"/>
      <c r="II15" s="137"/>
      <c r="IJ15" s="137"/>
      <c r="IK15" s="137"/>
      <c r="IL15" s="137"/>
      <c r="IM15" s="137"/>
      <c r="IN15" s="137"/>
      <c r="IO15" s="137"/>
      <c r="IP15" s="137"/>
      <c r="IQ15" s="137"/>
      <c r="IR15" s="137"/>
      <c r="IS15" s="137"/>
      <c r="IT15" s="137"/>
      <c r="IU15" s="137"/>
      <c r="IV15" s="137"/>
    </row>
    <row r="16" spans="1:256" ht="13.35" customHeight="1" x14ac:dyDescent="0.2">
      <c r="A16" s="24">
        <f t="shared" si="3"/>
        <v>5</v>
      </c>
      <c r="B16" s="167">
        <f>'B - Schedule of Values Summary'!B16</f>
        <v>0</v>
      </c>
      <c r="C16" s="24" t="str">
        <f>'B - Schedule of Values Summary'!C16</f>
        <v>01 7 113</v>
      </c>
      <c r="D16" s="327" t="str">
        <f>'B - Schedule of Values Summary'!D16</f>
        <v>Mobilization</v>
      </c>
      <c r="E16" s="327"/>
      <c r="F16" s="327"/>
      <c r="G16" s="327"/>
      <c r="H16" s="327"/>
      <c r="I16" s="328"/>
      <c r="J16" s="338"/>
      <c r="K16" s="338"/>
      <c r="L16" s="338"/>
      <c r="M16" s="338"/>
      <c r="N16" s="295">
        <f t="shared" si="0"/>
        <v>0</v>
      </c>
      <c r="O16" s="295"/>
      <c r="P16" s="90"/>
      <c r="Q16" s="301">
        <f>IF(AC16=0,0,('B - Schedule of Values Summary'!J16*AC16)-J16)</f>
        <v>0</v>
      </c>
      <c r="R16" s="302"/>
      <c r="S16" s="301">
        <f>IF(AD16=0,0,('B - Schedule of Values Summary'!L16*AD16)-L16)</f>
        <v>0</v>
      </c>
      <c r="T16" s="339"/>
      <c r="U16" s="339"/>
      <c r="V16" s="302"/>
      <c r="W16" s="295">
        <f t="shared" si="1"/>
        <v>0</v>
      </c>
      <c r="X16" s="295"/>
      <c r="Y16" s="295">
        <f t="shared" si="2"/>
        <v>0</v>
      </c>
      <c r="Z16" s="295"/>
      <c r="AC16" s="127"/>
      <c r="AD16" s="185"/>
      <c r="AE16" s="85">
        <f>'B - Schedule of Values Summary'!U16</f>
        <v>0</v>
      </c>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c r="EN16" s="137"/>
      <c r="EO16" s="137"/>
      <c r="EP16" s="137"/>
      <c r="EQ16" s="137"/>
      <c r="ER16" s="137"/>
      <c r="ES16" s="137"/>
      <c r="ET16" s="137"/>
      <c r="EU16" s="137"/>
      <c r="EV16" s="137"/>
      <c r="EW16" s="137"/>
      <c r="EX16" s="137"/>
      <c r="EY16" s="137"/>
      <c r="EZ16" s="137"/>
      <c r="FA16" s="137"/>
      <c r="FB16" s="137"/>
      <c r="FC16" s="137"/>
      <c r="FD16" s="137"/>
      <c r="FE16" s="137"/>
      <c r="FF16" s="137"/>
      <c r="FG16" s="137"/>
      <c r="FH16" s="137"/>
      <c r="FI16" s="137"/>
      <c r="FJ16" s="137"/>
      <c r="FK16" s="137"/>
      <c r="FL16" s="137"/>
      <c r="FM16" s="137"/>
      <c r="FN16" s="137"/>
      <c r="FO16" s="137"/>
      <c r="FP16" s="137"/>
      <c r="FQ16" s="137"/>
      <c r="FR16" s="137"/>
      <c r="FS16" s="137"/>
      <c r="FT16" s="137"/>
      <c r="FU16" s="137"/>
      <c r="FV16" s="137"/>
      <c r="FW16" s="137"/>
      <c r="FX16" s="137"/>
      <c r="FY16" s="137"/>
      <c r="FZ16" s="137"/>
      <c r="GA16" s="137"/>
      <c r="GB16" s="137"/>
      <c r="GC16" s="137"/>
      <c r="GD16" s="137"/>
      <c r="GE16" s="137"/>
      <c r="GF16" s="137"/>
      <c r="GG16" s="137"/>
      <c r="GH16" s="137"/>
      <c r="GI16" s="137"/>
      <c r="GJ16" s="137"/>
      <c r="GK16" s="137"/>
      <c r="GL16" s="137"/>
      <c r="GM16" s="137"/>
      <c r="GN16" s="137"/>
      <c r="GO16" s="137"/>
      <c r="GP16" s="137"/>
      <c r="GQ16" s="137"/>
      <c r="GR16" s="137"/>
      <c r="GS16" s="137"/>
      <c r="GT16" s="137"/>
      <c r="GU16" s="137"/>
      <c r="GV16" s="137"/>
      <c r="GW16" s="137"/>
      <c r="GX16" s="137"/>
      <c r="GY16" s="137"/>
      <c r="GZ16" s="137"/>
      <c r="HA16" s="137"/>
      <c r="HB16" s="137"/>
      <c r="HC16" s="137"/>
      <c r="HD16" s="137"/>
      <c r="HE16" s="137"/>
      <c r="HF16" s="137"/>
      <c r="HG16" s="137"/>
      <c r="HH16" s="137"/>
      <c r="HI16" s="137"/>
      <c r="HJ16" s="137"/>
      <c r="HK16" s="137"/>
      <c r="HL16" s="137"/>
      <c r="HM16" s="137"/>
      <c r="HN16" s="137"/>
      <c r="HO16" s="137"/>
      <c r="HP16" s="137"/>
      <c r="HQ16" s="137"/>
      <c r="HR16" s="137"/>
      <c r="HS16" s="137"/>
      <c r="HT16" s="137"/>
      <c r="HU16" s="137"/>
      <c r="HV16" s="137"/>
      <c r="HW16" s="137"/>
      <c r="HX16" s="137"/>
      <c r="HY16" s="137"/>
      <c r="HZ16" s="137"/>
      <c r="IA16" s="137"/>
      <c r="IB16" s="137"/>
      <c r="IC16" s="137"/>
      <c r="ID16" s="137"/>
      <c r="IE16" s="137"/>
      <c r="IF16" s="137"/>
      <c r="IG16" s="137"/>
      <c r="IH16" s="137"/>
      <c r="II16" s="137"/>
      <c r="IJ16" s="137"/>
      <c r="IK16" s="137"/>
      <c r="IL16" s="137"/>
      <c r="IM16" s="137"/>
      <c r="IN16" s="137"/>
      <c r="IO16" s="137"/>
      <c r="IP16" s="137"/>
      <c r="IQ16" s="137"/>
      <c r="IR16" s="137"/>
      <c r="IS16" s="137"/>
      <c r="IT16" s="137"/>
      <c r="IU16" s="137"/>
      <c r="IV16" s="137"/>
    </row>
    <row r="17" spans="1:256" ht="13.35" customHeight="1" x14ac:dyDescent="0.2">
      <c r="A17" s="24">
        <f t="shared" si="3"/>
        <v>6</v>
      </c>
      <c r="B17" s="167">
        <f>'B - Schedule of Values Summary'!B17</f>
        <v>0</v>
      </c>
      <c r="C17" s="24" t="str">
        <f>'B - Schedule of Values Summary'!C17</f>
        <v>01 77 00</v>
      </c>
      <c r="D17" s="327" t="str">
        <f>'B - Schedule of Values Summary'!D17</f>
        <v>Close-out Items</v>
      </c>
      <c r="E17" s="327"/>
      <c r="F17" s="327"/>
      <c r="G17" s="327"/>
      <c r="H17" s="327"/>
      <c r="I17" s="328"/>
      <c r="J17" s="338"/>
      <c r="K17" s="338"/>
      <c r="L17" s="338"/>
      <c r="M17" s="338"/>
      <c r="N17" s="295">
        <f t="shared" si="0"/>
        <v>0</v>
      </c>
      <c r="O17" s="295"/>
      <c r="P17" s="90"/>
      <c r="Q17" s="301">
        <f>IF(AC17=0,0,('B - Schedule of Values Summary'!J17*AC17)-J17)</f>
        <v>0</v>
      </c>
      <c r="R17" s="302"/>
      <c r="S17" s="301">
        <f>IF(AD17=0,0,('B - Schedule of Values Summary'!L17*AD17)-L17)</f>
        <v>0</v>
      </c>
      <c r="T17" s="339"/>
      <c r="U17" s="339"/>
      <c r="V17" s="302"/>
      <c r="W17" s="295">
        <f t="shared" si="1"/>
        <v>0</v>
      </c>
      <c r="X17" s="295"/>
      <c r="Y17" s="295">
        <f t="shared" si="2"/>
        <v>0</v>
      </c>
      <c r="Z17" s="295"/>
      <c r="AC17" s="127"/>
      <c r="AD17" s="185"/>
      <c r="AE17" s="85">
        <f>'B - Schedule of Values Summary'!U17</f>
        <v>0</v>
      </c>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c r="GM17" s="137"/>
      <c r="GN17" s="137"/>
      <c r="GO17" s="137"/>
      <c r="GP17" s="137"/>
      <c r="GQ17" s="137"/>
      <c r="GR17" s="137"/>
      <c r="GS17" s="137"/>
      <c r="GT17" s="137"/>
      <c r="GU17" s="137"/>
      <c r="GV17" s="137"/>
      <c r="GW17" s="137"/>
      <c r="GX17" s="137"/>
      <c r="GY17" s="137"/>
      <c r="GZ17" s="137"/>
      <c r="HA17" s="137"/>
      <c r="HB17" s="137"/>
      <c r="HC17" s="137"/>
      <c r="HD17" s="137"/>
      <c r="HE17" s="137"/>
      <c r="HF17" s="137"/>
      <c r="HG17" s="137"/>
      <c r="HH17" s="137"/>
      <c r="HI17" s="137"/>
      <c r="HJ17" s="137"/>
      <c r="HK17" s="137"/>
      <c r="HL17" s="137"/>
      <c r="HM17" s="137"/>
      <c r="HN17" s="137"/>
      <c r="HO17" s="137"/>
      <c r="HP17" s="137"/>
      <c r="HQ17" s="137"/>
      <c r="HR17" s="137"/>
      <c r="HS17" s="137"/>
      <c r="HT17" s="137"/>
      <c r="HU17" s="137"/>
      <c r="HV17" s="137"/>
      <c r="HW17" s="137"/>
      <c r="HX17" s="137"/>
      <c r="HY17" s="137"/>
      <c r="HZ17" s="137"/>
      <c r="IA17" s="137"/>
      <c r="IB17" s="137"/>
      <c r="IC17" s="137"/>
      <c r="ID17" s="137"/>
      <c r="IE17" s="137"/>
      <c r="IF17" s="137"/>
      <c r="IG17" s="137"/>
      <c r="IH17" s="137"/>
      <c r="II17" s="137"/>
      <c r="IJ17" s="137"/>
      <c r="IK17" s="137"/>
      <c r="IL17" s="137"/>
      <c r="IM17" s="137"/>
      <c r="IN17" s="137"/>
      <c r="IO17" s="137"/>
      <c r="IP17" s="137"/>
      <c r="IQ17" s="137"/>
      <c r="IR17" s="137"/>
      <c r="IS17" s="137"/>
      <c r="IT17" s="137"/>
      <c r="IU17" s="137"/>
      <c r="IV17" s="137"/>
    </row>
    <row r="18" spans="1:256" ht="13.35" customHeight="1" x14ac:dyDescent="0.2">
      <c r="A18" s="24">
        <f t="shared" si="3"/>
        <v>7</v>
      </c>
      <c r="B18" s="167">
        <f>'B - Schedule of Values Summary'!B18</f>
        <v>0</v>
      </c>
      <c r="C18" s="24" t="str">
        <f>'B - Schedule of Values Summary'!C18</f>
        <v>01 21 00.01</v>
      </c>
      <c r="D18" s="327" t="str">
        <f>'B - Schedule of Values Summary'!D18</f>
        <v>Allowance: Sched. Consultant</v>
      </c>
      <c r="E18" s="327"/>
      <c r="F18" s="327"/>
      <c r="G18" s="327"/>
      <c r="H18" s="327"/>
      <c r="I18" s="328"/>
      <c r="J18" s="338"/>
      <c r="K18" s="338"/>
      <c r="L18" s="338"/>
      <c r="M18" s="338"/>
      <c r="N18" s="295">
        <f t="shared" si="0"/>
        <v>0</v>
      </c>
      <c r="O18" s="295"/>
      <c r="P18" s="90"/>
      <c r="Q18" s="301">
        <f>IF(AC18=0,0,('B - Schedule of Values Summary'!J18*AC18)-J18)</f>
        <v>0</v>
      </c>
      <c r="R18" s="302"/>
      <c r="S18" s="301">
        <f>IF(AD18=0,0,('B - Schedule of Values Summary'!L18*AD18)-L18)</f>
        <v>0</v>
      </c>
      <c r="T18" s="339"/>
      <c r="U18" s="339"/>
      <c r="V18" s="302"/>
      <c r="W18" s="295">
        <f t="shared" si="1"/>
        <v>0</v>
      </c>
      <c r="X18" s="295"/>
      <c r="Y18" s="295">
        <f t="shared" si="2"/>
        <v>0</v>
      </c>
      <c r="Z18" s="295"/>
      <c r="AC18" s="127"/>
      <c r="AD18" s="185"/>
      <c r="AE18" s="85">
        <f>'B - Schedule of Values Summary'!U18</f>
        <v>0</v>
      </c>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c r="EN18" s="137"/>
      <c r="EO18" s="137"/>
      <c r="EP18" s="137"/>
      <c r="EQ18" s="137"/>
      <c r="ER18" s="137"/>
      <c r="ES18" s="137"/>
      <c r="ET18" s="137"/>
      <c r="EU18" s="137"/>
      <c r="EV18" s="137"/>
      <c r="EW18" s="137"/>
      <c r="EX18" s="137"/>
      <c r="EY18" s="137"/>
      <c r="EZ18" s="137"/>
      <c r="FA18" s="137"/>
      <c r="FB18" s="137"/>
      <c r="FC18" s="137"/>
      <c r="FD18" s="137"/>
      <c r="FE18" s="137"/>
      <c r="FF18" s="137"/>
      <c r="FG18" s="137"/>
      <c r="FH18" s="137"/>
      <c r="FI18" s="137"/>
      <c r="FJ18" s="137"/>
      <c r="FK18" s="137"/>
      <c r="FL18" s="137"/>
      <c r="FM18" s="137"/>
      <c r="FN18" s="137"/>
      <c r="FO18" s="137"/>
      <c r="FP18" s="137"/>
      <c r="FQ18" s="137"/>
      <c r="FR18" s="137"/>
      <c r="FS18" s="137"/>
      <c r="FT18" s="137"/>
      <c r="FU18" s="137"/>
      <c r="FV18" s="137"/>
      <c r="FW18" s="137"/>
      <c r="FX18" s="137"/>
      <c r="FY18" s="137"/>
      <c r="FZ18" s="137"/>
      <c r="GA18" s="137"/>
      <c r="GB18" s="137"/>
      <c r="GC18" s="137"/>
      <c r="GD18" s="137"/>
      <c r="GE18" s="137"/>
      <c r="GF18" s="137"/>
      <c r="GG18" s="137"/>
      <c r="GH18" s="137"/>
      <c r="GI18" s="137"/>
      <c r="GJ18" s="137"/>
      <c r="GK18" s="137"/>
      <c r="GL18" s="137"/>
      <c r="GM18" s="137"/>
      <c r="GN18" s="137"/>
      <c r="GO18" s="137"/>
      <c r="GP18" s="137"/>
      <c r="GQ18" s="137"/>
      <c r="GR18" s="137"/>
      <c r="GS18" s="137"/>
      <c r="GT18" s="137"/>
      <c r="GU18" s="137"/>
      <c r="GV18" s="137"/>
      <c r="GW18" s="137"/>
      <c r="GX18" s="137"/>
      <c r="GY18" s="137"/>
      <c r="GZ18" s="137"/>
      <c r="HA18" s="137"/>
      <c r="HB18" s="137"/>
      <c r="HC18" s="137"/>
      <c r="HD18" s="137"/>
      <c r="HE18" s="137"/>
      <c r="HF18" s="137"/>
      <c r="HG18" s="137"/>
      <c r="HH18" s="137"/>
      <c r="HI18" s="137"/>
      <c r="HJ18" s="137"/>
      <c r="HK18" s="137"/>
      <c r="HL18" s="137"/>
      <c r="HM18" s="137"/>
      <c r="HN18" s="137"/>
      <c r="HO18" s="137"/>
      <c r="HP18" s="137"/>
      <c r="HQ18" s="137"/>
      <c r="HR18" s="137"/>
      <c r="HS18" s="137"/>
      <c r="HT18" s="137"/>
      <c r="HU18" s="137"/>
      <c r="HV18" s="137"/>
      <c r="HW18" s="137"/>
      <c r="HX18" s="137"/>
      <c r="HY18" s="137"/>
      <c r="HZ18" s="137"/>
      <c r="IA18" s="137"/>
      <c r="IB18" s="137"/>
      <c r="IC18" s="137"/>
      <c r="ID18" s="137"/>
      <c r="IE18" s="137"/>
      <c r="IF18" s="137"/>
      <c r="IG18" s="137"/>
      <c r="IH18" s="137"/>
      <c r="II18" s="137"/>
      <c r="IJ18" s="137"/>
      <c r="IK18" s="137"/>
      <c r="IL18" s="137"/>
      <c r="IM18" s="137"/>
      <c r="IN18" s="137"/>
      <c r="IO18" s="137"/>
      <c r="IP18" s="137"/>
      <c r="IQ18" s="137"/>
      <c r="IR18" s="137"/>
      <c r="IS18" s="137"/>
      <c r="IT18" s="137"/>
      <c r="IU18" s="137"/>
      <c r="IV18" s="137"/>
    </row>
    <row r="19" spans="1:256" ht="13.35" customHeight="1" x14ac:dyDescent="0.2">
      <c r="A19" s="24">
        <f t="shared" si="3"/>
        <v>8</v>
      </c>
      <c r="B19" s="167">
        <f>'B - Schedule of Values Summary'!B19</f>
        <v>0</v>
      </c>
      <c r="C19" s="24" t="str">
        <f>'B - Schedule of Values Summary'!C19</f>
        <v>01 21 00.02</v>
      </c>
      <c r="D19" s="327" t="str">
        <f>'B - Schedule of Values Summary'!D19</f>
        <v>Allowance: Project Identification</v>
      </c>
      <c r="E19" s="327"/>
      <c r="F19" s="327"/>
      <c r="G19" s="327"/>
      <c r="H19" s="327"/>
      <c r="I19" s="328"/>
      <c r="J19" s="338"/>
      <c r="K19" s="338"/>
      <c r="L19" s="338"/>
      <c r="M19" s="338"/>
      <c r="N19" s="295">
        <f t="shared" si="0"/>
        <v>0</v>
      </c>
      <c r="O19" s="295"/>
      <c r="P19" s="90"/>
      <c r="Q19" s="301">
        <f>IF(AC19=0,0,('B - Schedule of Values Summary'!J19*AC19)-J19)</f>
        <v>0</v>
      </c>
      <c r="R19" s="302"/>
      <c r="S19" s="301">
        <f>IF(AD19=0,0,('B - Schedule of Values Summary'!L19*AD19)-L19)</f>
        <v>0</v>
      </c>
      <c r="T19" s="339"/>
      <c r="U19" s="339"/>
      <c r="V19" s="302"/>
      <c r="W19" s="295">
        <f t="shared" si="1"/>
        <v>0</v>
      </c>
      <c r="X19" s="295"/>
      <c r="Y19" s="295">
        <f t="shared" si="2"/>
        <v>0</v>
      </c>
      <c r="Z19" s="295"/>
      <c r="AC19" s="127"/>
      <c r="AD19" s="185"/>
      <c r="AE19" s="85">
        <f>'B - Schedule of Values Summary'!U19</f>
        <v>0</v>
      </c>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c r="HC19" s="137"/>
      <c r="HD19" s="137"/>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7"/>
      <c r="IQ19" s="137"/>
      <c r="IR19" s="137"/>
      <c r="IS19" s="137"/>
      <c r="IT19" s="137"/>
      <c r="IU19" s="137"/>
      <c r="IV19" s="137"/>
    </row>
    <row r="20" spans="1:256" ht="13.35" customHeight="1" x14ac:dyDescent="0.2">
      <c r="A20" s="24">
        <f t="shared" si="3"/>
        <v>9</v>
      </c>
      <c r="B20" s="167">
        <f>'B - Schedule of Values Summary'!B20</f>
        <v>0</v>
      </c>
      <c r="C20" s="24">
        <f>'B - Schedule of Values Summary'!C20</f>
        <v>0</v>
      </c>
      <c r="D20" s="327">
        <f>'B - Schedule of Values Summary'!D20</f>
        <v>0</v>
      </c>
      <c r="E20" s="327"/>
      <c r="F20" s="327"/>
      <c r="G20" s="327"/>
      <c r="H20" s="327"/>
      <c r="I20" s="328"/>
      <c r="J20" s="338"/>
      <c r="K20" s="338"/>
      <c r="L20" s="338"/>
      <c r="M20" s="338"/>
      <c r="N20" s="295">
        <f t="shared" si="0"/>
        <v>0</v>
      </c>
      <c r="O20" s="295"/>
      <c r="P20" s="90"/>
      <c r="Q20" s="301">
        <f>IF(AC20=0,0,('B - Schedule of Values Summary'!J20*AC20)-J20)</f>
        <v>0</v>
      </c>
      <c r="R20" s="302"/>
      <c r="S20" s="301">
        <f>IF(AD20=0,0,('B - Schedule of Values Summary'!L20*AD20)-L20)</f>
        <v>0</v>
      </c>
      <c r="T20" s="339"/>
      <c r="U20" s="339"/>
      <c r="V20" s="302"/>
      <c r="W20" s="295">
        <f t="shared" si="1"/>
        <v>0</v>
      </c>
      <c r="X20" s="295"/>
      <c r="Y20" s="295">
        <f t="shared" si="2"/>
        <v>0</v>
      </c>
      <c r="Z20" s="295"/>
      <c r="AC20" s="127"/>
      <c r="AD20" s="185"/>
      <c r="AE20" s="85">
        <f>'B - Schedule of Values Summary'!U20</f>
        <v>0</v>
      </c>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c r="EZ20" s="137"/>
      <c r="FA20" s="137"/>
      <c r="FB20" s="137"/>
      <c r="FC20" s="137"/>
      <c r="FD20" s="137"/>
      <c r="FE20" s="137"/>
      <c r="FF20" s="137"/>
      <c r="FG20" s="137"/>
      <c r="FH20" s="137"/>
      <c r="FI20" s="137"/>
      <c r="FJ20" s="137"/>
      <c r="FK20" s="137"/>
      <c r="FL20" s="137"/>
      <c r="FM20" s="137"/>
      <c r="FN20" s="137"/>
      <c r="FO20" s="137"/>
      <c r="FP20" s="137"/>
      <c r="FQ20" s="137"/>
      <c r="FR20" s="137"/>
      <c r="FS20" s="137"/>
      <c r="FT20" s="137"/>
      <c r="FU20" s="137"/>
      <c r="FV20" s="137"/>
      <c r="FW20" s="137"/>
      <c r="FX20" s="137"/>
      <c r="FY20" s="137"/>
      <c r="FZ20" s="137"/>
      <c r="GA20" s="137"/>
      <c r="GB20" s="137"/>
      <c r="GC20" s="137"/>
      <c r="GD20" s="137"/>
      <c r="GE20" s="137"/>
      <c r="GF20" s="137"/>
      <c r="GG20" s="137"/>
      <c r="GH20" s="137"/>
      <c r="GI20" s="137"/>
      <c r="GJ20" s="137"/>
      <c r="GK20" s="137"/>
      <c r="GL20" s="137"/>
      <c r="GM20" s="137"/>
      <c r="GN20" s="137"/>
      <c r="GO20" s="137"/>
      <c r="GP20" s="137"/>
      <c r="GQ20" s="137"/>
      <c r="GR20" s="137"/>
      <c r="GS20" s="137"/>
      <c r="GT20" s="137"/>
      <c r="GU20" s="137"/>
      <c r="GV20" s="137"/>
      <c r="GW20" s="137"/>
      <c r="GX20" s="137"/>
      <c r="GY20" s="137"/>
      <c r="GZ20" s="137"/>
      <c r="HA20" s="137"/>
      <c r="HB20" s="137"/>
      <c r="HC20" s="137"/>
      <c r="HD20" s="137"/>
      <c r="HE20" s="137"/>
      <c r="HF20" s="137"/>
      <c r="HG20" s="137"/>
      <c r="HH20" s="137"/>
      <c r="HI20" s="137"/>
      <c r="HJ20" s="137"/>
      <c r="HK20" s="137"/>
      <c r="HL20" s="137"/>
      <c r="HM20" s="137"/>
      <c r="HN20" s="137"/>
      <c r="HO20" s="137"/>
      <c r="HP20" s="137"/>
      <c r="HQ20" s="137"/>
      <c r="HR20" s="137"/>
      <c r="HS20" s="137"/>
      <c r="HT20" s="137"/>
      <c r="HU20" s="137"/>
      <c r="HV20" s="137"/>
      <c r="HW20" s="137"/>
      <c r="HX20" s="137"/>
      <c r="HY20" s="137"/>
      <c r="HZ20" s="137"/>
      <c r="IA20" s="137"/>
      <c r="IB20" s="137"/>
      <c r="IC20" s="137"/>
      <c r="ID20" s="137"/>
      <c r="IE20" s="137"/>
      <c r="IF20" s="137"/>
      <c r="IG20" s="137"/>
      <c r="IH20" s="137"/>
      <c r="II20" s="137"/>
      <c r="IJ20" s="137"/>
      <c r="IK20" s="137"/>
      <c r="IL20" s="137"/>
      <c r="IM20" s="137"/>
      <c r="IN20" s="137"/>
      <c r="IO20" s="137"/>
      <c r="IP20" s="137"/>
      <c r="IQ20" s="137"/>
      <c r="IR20" s="137"/>
      <c r="IS20" s="137"/>
      <c r="IT20" s="137"/>
      <c r="IU20" s="137"/>
      <c r="IV20" s="137"/>
    </row>
    <row r="21" spans="1:256" ht="13.35" customHeight="1" x14ac:dyDescent="0.2">
      <c r="A21" s="24">
        <f t="shared" si="3"/>
        <v>10</v>
      </c>
      <c r="B21" s="167">
        <f>'B - Schedule of Values Summary'!B21</f>
        <v>0</v>
      </c>
      <c r="C21" s="24">
        <f>'B - Schedule of Values Summary'!C21</f>
        <v>0</v>
      </c>
      <c r="D21" s="327">
        <f>'B - Schedule of Values Summary'!D21</f>
        <v>0</v>
      </c>
      <c r="E21" s="327"/>
      <c r="F21" s="327"/>
      <c r="G21" s="327"/>
      <c r="H21" s="327"/>
      <c r="I21" s="328"/>
      <c r="J21" s="338"/>
      <c r="K21" s="338"/>
      <c r="L21" s="338"/>
      <c r="M21" s="338"/>
      <c r="N21" s="295">
        <f t="shared" si="0"/>
        <v>0</v>
      </c>
      <c r="O21" s="295"/>
      <c r="P21" s="90"/>
      <c r="Q21" s="301">
        <f>IF(AC21=0,0,('B - Schedule of Values Summary'!J21*AC21)-J21)</f>
        <v>0</v>
      </c>
      <c r="R21" s="302"/>
      <c r="S21" s="301">
        <f>IF(AD21=0,0,('B - Schedule of Values Summary'!L21*AD21)-L21)</f>
        <v>0</v>
      </c>
      <c r="T21" s="339"/>
      <c r="U21" s="339"/>
      <c r="V21" s="302"/>
      <c r="W21" s="295">
        <f t="shared" si="1"/>
        <v>0</v>
      </c>
      <c r="X21" s="295"/>
      <c r="Y21" s="295">
        <f t="shared" si="2"/>
        <v>0</v>
      </c>
      <c r="Z21" s="295"/>
      <c r="AC21" s="127"/>
      <c r="AD21" s="185"/>
      <c r="AE21" s="85">
        <f>'B - Schedule of Values Summary'!U21</f>
        <v>0</v>
      </c>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c r="EM21" s="137"/>
      <c r="EN21" s="137"/>
      <c r="EO21" s="137"/>
      <c r="EP21" s="137"/>
      <c r="EQ21" s="137"/>
      <c r="ER21" s="137"/>
      <c r="ES21" s="137"/>
      <c r="ET21" s="137"/>
      <c r="EU21" s="137"/>
      <c r="EV21" s="137"/>
      <c r="EW21" s="137"/>
      <c r="EX21" s="137"/>
      <c r="EY21" s="137"/>
      <c r="EZ21" s="137"/>
      <c r="FA21" s="137"/>
      <c r="FB21" s="137"/>
      <c r="FC21" s="137"/>
      <c r="FD21" s="137"/>
      <c r="FE21" s="137"/>
      <c r="FF21" s="137"/>
      <c r="FG21" s="137"/>
      <c r="FH21" s="137"/>
      <c r="FI21" s="137"/>
      <c r="FJ21" s="137"/>
      <c r="FK21" s="137"/>
      <c r="FL21" s="137"/>
      <c r="FM21" s="137"/>
      <c r="FN21" s="137"/>
      <c r="FO21" s="137"/>
      <c r="FP21" s="137"/>
      <c r="FQ21" s="137"/>
      <c r="FR21" s="137"/>
      <c r="FS21" s="137"/>
      <c r="FT21" s="137"/>
      <c r="FU21" s="137"/>
      <c r="FV21" s="137"/>
      <c r="FW21" s="137"/>
      <c r="FX21" s="137"/>
      <c r="FY21" s="137"/>
      <c r="FZ21" s="137"/>
      <c r="GA21" s="137"/>
      <c r="GB21" s="137"/>
      <c r="GC21" s="137"/>
      <c r="GD21" s="137"/>
      <c r="GE21" s="137"/>
      <c r="GF21" s="137"/>
      <c r="GG21" s="137"/>
      <c r="GH21" s="137"/>
      <c r="GI21" s="137"/>
      <c r="GJ21" s="137"/>
      <c r="GK21" s="137"/>
      <c r="GL21" s="137"/>
      <c r="GM21" s="137"/>
      <c r="GN21" s="137"/>
      <c r="GO21" s="137"/>
      <c r="GP21" s="137"/>
      <c r="GQ21" s="137"/>
      <c r="GR21" s="137"/>
      <c r="GS21" s="137"/>
      <c r="GT21" s="137"/>
      <c r="GU21" s="137"/>
      <c r="GV21" s="137"/>
      <c r="GW21" s="137"/>
      <c r="GX21" s="137"/>
      <c r="GY21" s="137"/>
      <c r="GZ21" s="137"/>
      <c r="HA21" s="137"/>
      <c r="HB21" s="137"/>
      <c r="HC21" s="137"/>
      <c r="HD21" s="137"/>
      <c r="HE21" s="137"/>
      <c r="HF21" s="137"/>
      <c r="HG21" s="137"/>
      <c r="HH21" s="137"/>
      <c r="HI21" s="137"/>
      <c r="HJ21" s="137"/>
      <c r="HK21" s="137"/>
      <c r="HL21" s="137"/>
      <c r="HM21" s="137"/>
      <c r="HN21" s="137"/>
      <c r="HO21" s="137"/>
      <c r="HP21" s="137"/>
      <c r="HQ21" s="137"/>
      <c r="HR21" s="137"/>
      <c r="HS21" s="137"/>
      <c r="HT21" s="137"/>
      <c r="HU21" s="137"/>
      <c r="HV21" s="137"/>
      <c r="HW21" s="137"/>
      <c r="HX21" s="137"/>
      <c r="HY21" s="137"/>
      <c r="HZ21" s="137"/>
      <c r="IA21" s="137"/>
      <c r="IB21" s="137"/>
      <c r="IC21" s="137"/>
      <c r="ID21" s="137"/>
      <c r="IE21" s="137"/>
      <c r="IF21" s="137"/>
      <c r="IG21" s="137"/>
      <c r="IH21" s="137"/>
      <c r="II21" s="137"/>
      <c r="IJ21" s="137"/>
      <c r="IK21" s="137"/>
      <c r="IL21" s="137"/>
      <c r="IM21" s="137"/>
      <c r="IN21" s="137"/>
      <c r="IO21" s="137"/>
      <c r="IP21" s="137"/>
      <c r="IQ21" s="137"/>
      <c r="IR21" s="137"/>
      <c r="IS21" s="137"/>
      <c r="IT21" s="137"/>
      <c r="IU21" s="137"/>
      <c r="IV21" s="137"/>
    </row>
    <row r="22" spans="1:256" ht="13.35" customHeight="1" x14ac:dyDescent="0.2">
      <c r="A22" s="24">
        <f t="shared" si="3"/>
        <v>11</v>
      </c>
      <c r="B22" s="167">
        <f>'B - Schedule of Values Summary'!B22</f>
        <v>0</v>
      </c>
      <c r="C22" s="24">
        <f>'B - Schedule of Values Summary'!C22</f>
        <v>0</v>
      </c>
      <c r="D22" s="327">
        <f>'B - Schedule of Values Summary'!D22</f>
        <v>0</v>
      </c>
      <c r="E22" s="327"/>
      <c r="F22" s="327"/>
      <c r="G22" s="327"/>
      <c r="H22" s="327"/>
      <c r="I22" s="328"/>
      <c r="J22" s="338"/>
      <c r="K22" s="338"/>
      <c r="L22" s="338"/>
      <c r="M22" s="338"/>
      <c r="N22" s="295">
        <f t="shared" si="0"/>
        <v>0</v>
      </c>
      <c r="O22" s="295"/>
      <c r="P22" s="90"/>
      <c r="Q22" s="301">
        <f>IF(AC22=0,0,('B - Schedule of Values Summary'!J22*AC22)-J22)</f>
        <v>0</v>
      </c>
      <c r="R22" s="302"/>
      <c r="S22" s="301">
        <f>IF(AD22=0,0,('B - Schedule of Values Summary'!L22*AD22)-L22)</f>
        <v>0</v>
      </c>
      <c r="T22" s="339"/>
      <c r="U22" s="339"/>
      <c r="V22" s="302"/>
      <c r="W22" s="295">
        <f t="shared" si="1"/>
        <v>0</v>
      </c>
      <c r="X22" s="295"/>
      <c r="Y22" s="295">
        <f t="shared" si="2"/>
        <v>0</v>
      </c>
      <c r="Z22" s="295"/>
      <c r="AC22" s="127"/>
      <c r="AD22" s="185"/>
      <c r="AE22" s="85">
        <f>'B - Schedule of Values Summary'!U22</f>
        <v>0</v>
      </c>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7"/>
      <c r="DY22" s="137"/>
      <c r="DZ22" s="137"/>
      <c r="EA22" s="137"/>
      <c r="EB22" s="137"/>
      <c r="EC22" s="137"/>
      <c r="ED22" s="137"/>
      <c r="EE22" s="137"/>
      <c r="EF22" s="137"/>
      <c r="EG22" s="137"/>
      <c r="EH22" s="137"/>
      <c r="EI22" s="137"/>
      <c r="EJ22" s="137"/>
      <c r="EK22" s="137"/>
      <c r="EL22" s="137"/>
      <c r="EM22" s="137"/>
      <c r="EN22" s="137"/>
      <c r="EO22" s="137"/>
      <c r="EP22" s="137"/>
      <c r="EQ22" s="137"/>
      <c r="ER22" s="137"/>
      <c r="ES22" s="137"/>
      <c r="ET22" s="137"/>
      <c r="EU22" s="137"/>
      <c r="EV22" s="137"/>
      <c r="EW22" s="137"/>
      <c r="EX22" s="137"/>
      <c r="EY22" s="137"/>
      <c r="EZ22" s="137"/>
      <c r="FA22" s="137"/>
      <c r="FB22" s="137"/>
      <c r="FC22" s="137"/>
      <c r="FD22" s="137"/>
      <c r="FE22" s="137"/>
      <c r="FF22" s="137"/>
      <c r="FG22" s="137"/>
      <c r="FH22" s="137"/>
      <c r="FI22" s="137"/>
      <c r="FJ22" s="137"/>
      <c r="FK22" s="137"/>
      <c r="FL22" s="137"/>
      <c r="FM22" s="137"/>
      <c r="FN22" s="137"/>
      <c r="FO22" s="137"/>
      <c r="FP22" s="137"/>
      <c r="FQ22" s="137"/>
      <c r="FR22" s="137"/>
      <c r="FS22" s="137"/>
      <c r="FT22" s="137"/>
      <c r="FU22" s="137"/>
      <c r="FV22" s="137"/>
      <c r="FW22" s="137"/>
      <c r="FX22" s="137"/>
      <c r="FY22" s="137"/>
      <c r="FZ22" s="137"/>
      <c r="GA22" s="137"/>
      <c r="GB22" s="137"/>
      <c r="GC22" s="137"/>
      <c r="GD22" s="137"/>
      <c r="GE22" s="137"/>
      <c r="GF22" s="137"/>
      <c r="GG22" s="137"/>
      <c r="GH22" s="137"/>
      <c r="GI22" s="137"/>
      <c r="GJ22" s="137"/>
      <c r="GK22" s="137"/>
      <c r="GL22" s="137"/>
      <c r="GM22" s="137"/>
      <c r="GN22" s="137"/>
      <c r="GO22" s="137"/>
      <c r="GP22" s="137"/>
      <c r="GQ22" s="137"/>
      <c r="GR22" s="137"/>
      <c r="GS22" s="137"/>
      <c r="GT22" s="137"/>
      <c r="GU22" s="137"/>
      <c r="GV22" s="137"/>
      <c r="GW22" s="137"/>
      <c r="GX22" s="137"/>
      <c r="GY22" s="137"/>
      <c r="GZ22" s="137"/>
      <c r="HA22" s="137"/>
      <c r="HB22" s="137"/>
      <c r="HC22" s="137"/>
      <c r="HD22" s="137"/>
      <c r="HE22" s="137"/>
      <c r="HF22" s="137"/>
      <c r="HG22" s="137"/>
      <c r="HH22" s="137"/>
      <c r="HI22" s="137"/>
      <c r="HJ22" s="137"/>
      <c r="HK22" s="137"/>
      <c r="HL22" s="137"/>
      <c r="HM22" s="137"/>
      <c r="HN22" s="137"/>
      <c r="HO22" s="137"/>
      <c r="HP22" s="137"/>
      <c r="HQ22" s="137"/>
      <c r="HR22" s="137"/>
      <c r="HS22" s="137"/>
      <c r="HT22" s="137"/>
      <c r="HU22" s="137"/>
      <c r="HV22" s="137"/>
      <c r="HW22" s="137"/>
      <c r="HX22" s="137"/>
      <c r="HY22" s="137"/>
      <c r="HZ22" s="137"/>
      <c r="IA22" s="137"/>
      <c r="IB22" s="137"/>
      <c r="IC22" s="137"/>
      <c r="ID22" s="137"/>
      <c r="IE22" s="137"/>
      <c r="IF22" s="137"/>
      <c r="IG22" s="137"/>
      <c r="IH22" s="137"/>
      <c r="II22" s="137"/>
      <c r="IJ22" s="137"/>
      <c r="IK22" s="137"/>
      <c r="IL22" s="137"/>
      <c r="IM22" s="137"/>
      <c r="IN22" s="137"/>
      <c r="IO22" s="137"/>
      <c r="IP22" s="137"/>
      <c r="IQ22" s="137"/>
      <c r="IR22" s="137"/>
      <c r="IS22" s="137"/>
      <c r="IT22" s="137"/>
      <c r="IU22" s="137"/>
      <c r="IV22" s="137"/>
    </row>
    <row r="23" spans="1:256" ht="13.35" customHeight="1" x14ac:dyDescent="0.2">
      <c r="A23" s="24">
        <f t="shared" si="3"/>
        <v>12</v>
      </c>
      <c r="B23" s="167">
        <f>'B - Schedule of Values Summary'!B23</f>
        <v>0</v>
      </c>
      <c r="C23" s="24">
        <f>'B - Schedule of Values Summary'!C23</f>
        <v>0</v>
      </c>
      <c r="D23" s="327">
        <f>'B - Schedule of Values Summary'!D23</f>
        <v>0</v>
      </c>
      <c r="E23" s="327"/>
      <c r="F23" s="327"/>
      <c r="G23" s="327"/>
      <c r="H23" s="327"/>
      <c r="I23" s="328"/>
      <c r="J23" s="338"/>
      <c r="K23" s="338"/>
      <c r="L23" s="338"/>
      <c r="M23" s="338"/>
      <c r="N23" s="295">
        <f t="shared" si="0"/>
        <v>0</v>
      </c>
      <c r="O23" s="295"/>
      <c r="P23" s="90"/>
      <c r="Q23" s="301">
        <f>IF(AC23=0,0,('B - Schedule of Values Summary'!J23*AC23)-J23)</f>
        <v>0</v>
      </c>
      <c r="R23" s="302"/>
      <c r="S23" s="301">
        <f>IF(AD23=0,0,('B - Schedule of Values Summary'!L23*AD23)-L23)</f>
        <v>0</v>
      </c>
      <c r="T23" s="339"/>
      <c r="U23" s="339"/>
      <c r="V23" s="302"/>
      <c r="W23" s="295">
        <f t="shared" si="1"/>
        <v>0</v>
      </c>
      <c r="X23" s="295"/>
      <c r="Y23" s="295">
        <f t="shared" si="2"/>
        <v>0</v>
      </c>
      <c r="Z23" s="295"/>
      <c r="AC23" s="127"/>
      <c r="AD23" s="185"/>
      <c r="AE23" s="85">
        <f>'B - Schedule of Values Summary'!U23</f>
        <v>0</v>
      </c>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7"/>
      <c r="DY23" s="137"/>
      <c r="DZ23" s="137"/>
      <c r="EA23" s="137"/>
      <c r="EB23" s="137"/>
      <c r="EC23" s="137"/>
      <c r="ED23" s="137"/>
      <c r="EE23" s="137"/>
      <c r="EF23" s="137"/>
      <c r="EG23" s="137"/>
      <c r="EH23" s="137"/>
      <c r="EI23" s="137"/>
      <c r="EJ23" s="137"/>
      <c r="EK23" s="137"/>
      <c r="EL23" s="137"/>
      <c r="EM23" s="137"/>
      <c r="EN23" s="137"/>
      <c r="EO23" s="137"/>
      <c r="EP23" s="137"/>
      <c r="EQ23" s="137"/>
      <c r="ER23" s="137"/>
      <c r="ES23" s="137"/>
      <c r="ET23" s="137"/>
      <c r="EU23" s="137"/>
      <c r="EV23" s="137"/>
      <c r="EW23" s="137"/>
      <c r="EX23" s="137"/>
      <c r="EY23" s="137"/>
      <c r="EZ23" s="137"/>
      <c r="FA23" s="137"/>
      <c r="FB23" s="137"/>
      <c r="FC23" s="137"/>
      <c r="FD23" s="137"/>
      <c r="FE23" s="137"/>
      <c r="FF23" s="137"/>
      <c r="FG23" s="137"/>
      <c r="FH23" s="137"/>
      <c r="FI23" s="137"/>
      <c r="FJ23" s="137"/>
      <c r="FK23" s="137"/>
      <c r="FL23" s="137"/>
      <c r="FM23" s="137"/>
      <c r="FN23" s="137"/>
      <c r="FO23" s="137"/>
      <c r="FP23" s="137"/>
      <c r="FQ23" s="137"/>
      <c r="FR23" s="137"/>
      <c r="FS23" s="137"/>
      <c r="FT23" s="137"/>
      <c r="FU23" s="137"/>
      <c r="FV23" s="137"/>
      <c r="FW23" s="137"/>
      <c r="FX23" s="137"/>
      <c r="FY23" s="137"/>
      <c r="FZ23" s="137"/>
      <c r="GA23" s="137"/>
      <c r="GB23" s="137"/>
      <c r="GC23" s="137"/>
      <c r="GD23" s="137"/>
      <c r="GE23" s="137"/>
      <c r="GF23" s="137"/>
      <c r="GG23" s="137"/>
      <c r="GH23" s="137"/>
      <c r="GI23" s="137"/>
      <c r="GJ23" s="137"/>
      <c r="GK23" s="137"/>
      <c r="GL23" s="137"/>
      <c r="GM23" s="137"/>
      <c r="GN23" s="137"/>
      <c r="GO23" s="137"/>
      <c r="GP23" s="137"/>
      <c r="GQ23" s="137"/>
      <c r="GR23" s="137"/>
      <c r="GS23" s="137"/>
      <c r="GT23" s="137"/>
      <c r="GU23" s="137"/>
      <c r="GV23" s="137"/>
      <c r="GW23" s="137"/>
      <c r="GX23" s="137"/>
      <c r="GY23" s="137"/>
      <c r="GZ23" s="137"/>
      <c r="HA23" s="137"/>
      <c r="HB23" s="137"/>
      <c r="HC23" s="137"/>
      <c r="HD23" s="137"/>
      <c r="HE23" s="137"/>
      <c r="HF23" s="137"/>
      <c r="HG23" s="137"/>
      <c r="HH23" s="137"/>
      <c r="HI23" s="137"/>
      <c r="HJ23" s="137"/>
      <c r="HK23" s="137"/>
      <c r="HL23" s="137"/>
      <c r="HM23" s="137"/>
      <c r="HN23" s="137"/>
      <c r="HO23" s="137"/>
      <c r="HP23" s="137"/>
      <c r="HQ23" s="137"/>
      <c r="HR23" s="137"/>
      <c r="HS23" s="137"/>
      <c r="HT23" s="137"/>
      <c r="HU23" s="137"/>
      <c r="HV23" s="137"/>
      <c r="HW23" s="137"/>
      <c r="HX23" s="137"/>
      <c r="HY23" s="137"/>
      <c r="HZ23" s="137"/>
      <c r="IA23" s="137"/>
      <c r="IB23" s="137"/>
      <c r="IC23" s="137"/>
      <c r="ID23" s="137"/>
      <c r="IE23" s="137"/>
      <c r="IF23" s="137"/>
      <c r="IG23" s="137"/>
      <c r="IH23" s="137"/>
      <c r="II23" s="137"/>
      <c r="IJ23" s="137"/>
      <c r="IK23" s="137"/>
      <c r="IL23" s="137"/>
      <c r="IM23" s="137"/>
      <c r="IN23" s="137"/>
      <c r="IO23" s="137"/>
      <c r="IP23" s="137"/>
      <c r="IQ23" s="137"/>
      <c r="IR23" s="137"/>
      <c r="IS23" s="137"/>
      <c r="IT23" s="137"/>
      <c r="IU23" s="137"/>
      <c r="IV23" s="137"/>
    </row>
    <row r="24" spans="1:256" ht="13.35" customHeight="1" x14ac:dyDescent="0.2">
      <c r="A24" s="24">
        <f t="shared" si="3"/>
        <v>13</v>
      </c>
      <c r="B24" s="167">
        <f>'B - Schedule of Values Summary'!B24</f>
        <v>0</v>
      </c>
      <c r="C24" s="24">
        <f>'B - Schedule of Values Summary'!C24</f>
        <v>0</v>
      </c>
      <c r="D24" s="327">
        <f>'B - Schedule of Values Summary'!D24</f>
        <v>0</v>
      </c>
      <c r="E24" s="327"/>
      <c r="F24" s="327"/>
      <c r="G24" s="327"/>
      <c r="H24" s="327"/>
      <c r="I24" s="328"/>
      <c r="J24" s="338"/>
      <c r="K24" s="338"/>
      <c r="L24" s="338"/>
      <c r="M24" s="338"/>
      <c r="N24" s="295">
        <f t="shared" si="0"/>
        <v>0</v>
      </c>
      <c r="O24" s="295"/>
      <c r="P24" s="90"/>
      <c r="Q24" s="301">
        <f>IF(AC24=0,0,('B - Schedule of Values Summary'!J24*AC24)-J24)</f>
        <v>0</v>
      </c>
      <c r="R24" s="302"/>
      <c r="S24" s="301">
        <f>IF(AD24=0,0,('B - Schedule of Values Summary'!L24*AD24)-L24)</f>
        <v>0</v>
      </c>
      <c r="T24" s="339"/>
      <c r="U24" s="339"/>
      <c r="V24" s="302"/>
      <c r="W24" s="295">
        <f t="shared" si="1"/>
        <v>0</v>
      </c>
      <c r="X24" s="295"/>
      <c r="Y24" s="295">
        <f t="shared" si="2"/>
        <v>0</v>
      </c>
      <c r="Z24" s="295"/>
      <c r="AC24" s="127"/>
      <c r="AD24" s="185"/>
      <c r="AE24" s="85">
        <f>'B - Schedule of Values Summary'!U24</f>
        <v>0</v>
      </c>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7"/>
      <c r="EQ24" s="137"/>
      <c r="ER24" s="137"/>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c r="GA24" s="137"/>
      <c r="GB24" s="137"/>
      <c r="GC24" s="137"/>
      <c r="GD24" s="137"/>
      <c r="GE24" s="137"/>
      <c r="GF24" s="137"/>
      <c r="GG24" s="137"/>
      <c r="GH24" s="137"/>
      <c r="GI24" s="137"/>
      <c r="GJ24" s="137"/>
      <c r="GK24" s="137"/>
      <c r="GL24" s="137"/>
      <c r="GM24" s="137"/>
      <c r="GN24" s="137"/>
      <c r="GO24" s="137"/>
      <c r="GP24" s="137"/>
      <c r="GQ24" s="137"/>
      <c r="GR24" s="137"/>
      <c r="GS24" s="137"/>
      <c r="GT24" s="137"/>
      <c r="GU24" s="137"/>
      <c r="GV24" s="137"/>
      <c r="GW24" s="137"/>
      <c r="GX24" s="137"/>
      <c r="GY24" s="137"/>
      <c r="GZ24" s="137"/>
      <c r="HA24" s="137"/>
      <c r="HB24" s="137"/>
      <c r="HC24" s="137"/>
      <c r="HD24" s="137"/>
      <c r="HE24" s="137"/>
      <c r="HF24" s="137"/>
      <c r="HG24" s="137"/>
      <c r="HH24" s="137"/>
      <c r="HI24" s="137"/>
      <c r="HJ24" s="137"/>
      <c r="HK24" s="137"/>
      <c r="HL24" s="137"/>
      <c r="HM24" s="137"/>
      <c r="HN24" s="137"/>
      <c r="HO24" s="137"/>
      <c r="HP24" s="137"/>
      <c r="HQ24" s="137"/>
      <c r="HR24" s="137"/>
      <c r="HS24" s="137"/>
      <c r="HT24" s="137"/>
      <c r="HU24" s="137"/>
      <c r="HV24" s="137"/>
      <c r="HW24" s="137"/>
      <c r="HX24" s="137"/>
      <c r="HY24" s="137"/>
      <c r="HZ24" s="137"/>
      <c r="IA24" s="137"/>
      <c r="IB24" s="137"/>
      <c r="IC24" s="137"/>
      <c r="ID24" s="137"/>
      <c r="IE24" s="137"/>
      <c r="IF24" s="137"/>
      <c r="IG24" s="137"/>
      <c r="IH24" s="137"/>
      <c r="II24" s="137"/>
      <c r="IJ24" s="137"/>
      <c r="IK24" s="137"/>
      <c r="IL24" s="137"/>
      <c r="IM24" s="137"/>
      <c r="IN24" s="137"/>
      <c r="IO24" s="137"/>
      <c r="IP24" s="137"/>
      <c r="IQ24" s="137"/>
      <c r="IR24" s="137"/>
      <c r="IS24" s="137"/>
      <c r="IT24" s="137"/>
      <c r="IU24" s="137"/>
      <c r="IV24" s="137"/>
    </row>
    <row r="25" spans="1:256" ht="13.35" customHeight="1" x14ac:dyDescent="0.2">
      <c r="A25" s="24">
        <f t="shared" si="3"/>
        <v>14</v>
      </c>
      <c r="B25" s="167">
        <f>'B - Schedule of Values Summary'!B25</f>
        <v>0</v>
      </c>
      <c r="C25" s="24">
        <f>'B - Schedule of Values Summary'!C25</f>
        <v>0</v>
      </c>
      <c r="D25" s="327">
        <f>'B - Schedule of Values Summary'!D25</f>
        <v>0</v>
      </c>
      <c r="E25" s="327"/>
      <c r="F25" s="327"/>
      <c r="G25" s="327"/>
      <c r="H25" s="327"/>
      <c r="I25" s="328"/>
      <c r="J25" s="338"/>
      <c r="K25" s="338"/>
      <c r="L25" s="338"/>
      <c r="M25" s="338"/>
      <c r="N25" s="295">
        <f t="shared" si="0"/>
        <v>0</v>
      </c>
      <c r="O25" s="295"/>
      <c r="P25" s="90"/>
      <c r="Q25" s="301">
        <f>IF(AC25=0,0,('B - Schedule of Values Summary'!J25*AC25)-J25)</f>
        <v>0</v>
      </c>
      <c r="R25" s="302"/>
      <c r="S25" s="301">
        <f>IF(AD25=0,0,('B - Schedule of Values Summary'!L25*AD25)-L25)</f>
        <v>0</v>
      </c>
      <c r="T25" s="339"/>
      <c r="U25" s="339"/>
      <c r="V25" s="302"/>
      <c r="W25" s="295">
        <f t="shared" si="1"/>
        <v>0</v>
      </c>
      <c r="X25" s="295"/>
      <c r="Y25" s="295">
        <f t="shared" si="2"/>
        <v>0</v>
      </c>
      <c r="Z25" s="295"/>
      <c r="AC25" s="127"/>
      <c r="AD25" s="185"/>
      <c r="AE25" s="85">
        <f>'B - Schedule of Values Summary'!U25</f>
        <v>0</v>
      </c>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7"/>
      <c r="EQ25" s="137"/>
      <c r="ER25" s="137"/>
      <c r="ES25" s="137"/>
      <c r="ET25" s="137"/>
      <c r="EU25" s="137"/>
      <c r="EV25" s="137"/>
      <c r="EW25" s="137"/>
      <c r="EX25" s="137"/>
      <c r="EY25" s="137"/>
      <c r="EZ25" s="137"/>
      <c r="FA25" s="137"/>
      <c r="FB25" s="137"/>
      <c r="FC25" s="137"/>
      <c r="FD25" s="137"/>
      <c r="FE25" s="137"/>
      <c r="FF25" s="137"/>
      <c r="FG25" s="137"/>
      <c r="FH25" s="137"/>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c r="GH25" s="137"/>
      <c r="GI25" s="137"/>
      <c r="GJ25" s="137"/>
      <c r="GK25" s="137"/>
      <c r="GL25" s="137"/>
      <c r="GM25" s="137"/>
      <c r="GN25" s="137"/>
      <c r="GO25" s="137"/>
      <c r="GP25" s="137"/>
      <c r="GQ25" s="137"/>
      <c r="GR25" s="137"/>
      <c r="GS25" s="137"/>
      <c r="GT25" s="137"/>
      <c r="GU25" s="137"/>
      <c r="GV25" s="137"/>
      <c r="GW25" s="137"/>
      <c r="GX25" s="137"/>
      <c r="GY25" s="137"/>
      <c r="GZ25" s="137"/>
      <c r="HA25" s="137"/>
      <c r="HB25" s="137"/>
      <c r="HC25" s="137"/>
      <c r="HD25" s="137"/>
      <c r="HE25" s="137"/>
      <c r="HF25" s="137"/>
      <c r="HG25" s="137"/>
      <c r="HH25" s="137"/>
      <c r="HI25" s="137"/>
      <c r="HJ25" s="137"/>
      <c r="HK25" s="137"/>
      <c r="HL25" s="137"/>
      <c r="HM25" s="137"/>
      <c r="HN25" s="137"/>
      <c r="HO25" s="137"/>
      <c r="HP25" s="137"/>
      <c r="HQ25" s="137"/>
      <c r="HR25" s="137"/>
      <c r="HS25" s="137"/>
      <c r="HT25" s="137"/>
      <c r="HU25" s="137"/>
      <c r="HV25" s="137"/>
      <c r="HW25" s="137"/>
      <c r="HX25" s="137"/>
      <c r="HY25" s="137"/>
      <c r="HZ25" s="137"/>
      <c r="IA25" s="137"/>
      <c r="IB25" s="137"/>
      <c r="IC25" s="137"/>
      <c r="ID25" s="137"/>
      <c r="IE25" s="137"/>
      <c r="IF25" s="137"/>
      <c r="IG25" s="137"/>
      <c r="IH25" s="137"/>
      <c r="II25" s="137"/>
      <c r="IJ25" s="137"/>
      <c r="IK25" s="137"/>
      <c r="IL25" s="137"/>
      <c r="IM25" s="137"/>
      <c r="IN25" s="137"/>
      <c r="IO25" s="137"/>
      <c r="IP25" s="137"/>
      <c r="IQ25" s="137"/>
      <c r="IR25" s="137"/>
      <c r="IS25" s="137"/>
      <c r="IT25" s="137"/>
      <c r="IU25" s="137"/>
      <c r="IV25" s="137"/>
    </row>
    <row r="26" spans="1:256" ht="13.35" customHeight="1" x14ac:dyDescent="0.2">
      <c r="A26" s="24">
        <f t="shared" si="3"/>
        <v>15</v>
      </c>
      <c r="B26" s="167">
        <f>'B - Schedule of Values Summary'!B26</f>
        <v>0</v>
      </c>
      <c r="C26" s="24">
        <f>'B - Schedule of Values Summary'!C26</f>
        <v>0</v>
      </c>
      <c r="D26" s="327">
        <f>'B - Schedule of Values Summary'!D26</f>
        <v>0</v>
      </c>
      <c r="E26" s="327"/>
      <c r="F26" s="327"/>
      <c r="G26" s="327"/>
      <c r="H26" s="327"/>
      <c r="I26" s="328"/>
      <c r="J26" s="338"/>
      <c r="K26" s="338"/>
      <c r="L26" s="338"/>
      <c r="M26" s="338"/>
      <c r="N26" s="295">
        <f t="shared" si="0"/>
        <v>0</v>
      </c>
      <c r="O26" s="295"/>
      <c r="P26" s="90"/>
      <c r="Q26" s="301">
        <f>IF(AC26=0,0,('B - Schedule of Values Summary'!J26*AC26)-J26)</f>
        <v>0</v>
      </c>
      <c r="R26" s="302"/>
      <c r="S26" s="301">
        <f>IF(AD26=0,0,('B - Schedule of Values Summary'!L26*AD26)-L26)</f>
        <v>0</v>
      </c>
      <c r="T26" s="339"/>
      <c r="U26" s="339"/>
      <c r="V26" s="302"/>
      <c r="W26" s="295">
        <f t="shared" si="1"/>
        <v>0</v>
      </c>
      <c r="X26" s="295"/>
      <c r="Y26" s="295">
        <f t="shared" si="2"/>
        <v>0</v>
      </c>
      <c r="Z26" s="295"/>
      <c r="AC26" s="127"/>
      <c r="AD26" s="185"/>
      <c r="AE26" s="85">
        <f>'B - Schedule of Values Summary'!U26</f>
        <v>0</v>
      </c>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c r="GH26" s="137"/>
      <c r="GI26" s="137"/>
      <c r="GJ26" s="137"/>
      <c r="GK26" s="137"/>
      <c r="GL26" s="137"/>
      <c r="GM26" s="137"/>
      <c r="GN26" s="137"/>
      <c r="GO26" s="137"/>
      <c r="GP26" s="137"/>
      <c r="GQ26" s="137"/>
      <c r="GR26" s="137"/>
      <c r="GS26" s="137"/>
      <c r="GT26" s="137"/>
      <c r="GU26" s="137"/>
      <c r="GV26" s="137"/>
      <c r="GW26" s="137"/>
      <c r="GX26" s="137"/>
      <c r="GY26" s="137"/>
      <c r="GZ26" s="137"/>
      <c r="HA26" s="137"/>
      <c r="HB26" s="137"/>
      <c r="HC26" s="137"/>
      <c r="HD26" s="137"/>
      <c r="HE26" s="137"/>
      <c r="HF26" s="137"/>
      <c r="HG26" s="137"/>
      <c r="HH26" s="137"/>
      <c r="HI26" s="137"/>
      <c r="HJ26" s="137"/>
      <c r="HK26" s="137"/>
      <c r="HL26" s="137"/>
      <c r="HM26" s="137"/>
      <c r="HN26" s="137"/>
      <c r="HO26" s="137"/>
      <c r="HP26" s="137"/>
      <c r="HQ26" s="137"/>
      <c r="HR26" s="137"/>
      <c r="HS26" s="137"/>
      <c r="HT26" s="137"/>
      <c r="HU26" s="137"/>
      <c r="HV26" s="137"/>
      <c r="HW26" s="137"/>
      <c r="HX26" s="137"/>
      <c r="HY26" s="137"/>
      <c r="HZ26" s="137"/>
      <c r="IA26" s="137"/>
      <c r="IB26" s="137"/>
      <c r="IC26" s="137"/>
      <c r="ID26" s="137"/>
      <c r="IE26" s="137"/>
      <c r="IF26" s="137"/>
      <c r="IG26" s="137"/>
      <c r="IH26" s="137"/>
      <c r="II26" s="137"/>
      <c r="IJ26" s="137"/>
      <c r="IK26" s="137"/>
      <c r="IL26" s="137"/>
      <c r="IM26" s="137"/>
      <c r="IN26" s="137"/>
      <c r="IO26" s="137"/>
      <c r="IP26" s="137"/>
      <c r="IQ26" s="137"/>
      <c r="IR26" s="137"/>
      <c r="IS26" s="137"/>
      <c r="IT26" s="137"/>
      <c r="IU26" s="137"/>
      <c r="IV26" s="137"/>
    </row>
    <row r="27" spans="1:256" ht="13.35" customHeight="1" x14ac:dyDescent="0.2">
      <c r="A27" s="24">
        <f t="shared" si="3"/>
        <v>16</v>
      </c>
      <c r="B27" s="167">
        <f>'B - Schedule of Values Summary'!B27</f>
        <v>0</v>
      </c>
      <c r="C27" s="24">
        <f>'B - Schedule of Values Summary'!C27</f>
        <v>0</v>
      </c>
      <c r="D27" s="327">
        <f>'B - Schedule of Values Summary'!D27</f>
        <v>0</v>
      </c>
      <c r="E27" s="327"/>
      <c r="F27" s="327"/>
      <c r="G27" s="327"/>
      <c r="H27" s="327"/>
      <c r="I27" s="328"/>
      <c r="J27" s="338"/>
      <c r="K27" s="338"/>
      <c r="L27" s="338"/>
      <c r="M27" s="338"/>
      <c r="N27" s="295">
        <f t="shared" si="0"/>
        <v>0</v>
      </c>
      <c r="O27" s="295"/>
      <c r="P27" s="90"/>
      <c r="Q27" s="301">
        <f>IF(AC27=0,0,('B - Schedule of Values Summary'!J27*AC27)-J27)</f>
        <v>0</v>
      </c>
      <c r="R27" s="302"/>
      <c r="S27" s="301">
        <f>IF(AD27=0,0,('B - Schedule of Values Summary'!L27*AD27)-L27)</f>
        <v>0</v>
      </c>
      <c r="T27" s="339"/>
      <c r="U27" s="339"/>
      <c r="V27" s="302"/>
      <c r="W27" s="295">
        <f t="shared" si="1"/>
        <v>0</v>
      </c>
      <c r="X27" s="295"/>
      <c r="Y27" s="295">
        <f t="shared" si="2"/>
        <v>0</v>
      </c>
      <c r="Z27" s="295"/>
      <c r="AC27" s="127"/>
      <c r="AD27" s="185"/>
      <c r="AE27" s="85">
        <f>'B - Schedule of Values Summary'!U27</f>
        <v>0</v>
      </c>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137"/>
      <c r="FH27" s="137"/>
      <c r="FI27" s="137"/>
      <c r="FJ27" s="137"/>
      <c r="FK27" s="137"/>
      <c r="FL27" s="137"/>
      <c r="FM27" s="137"/>
      <c r="FN27" s="137"/>
      <c r="FO27" s="137"/>
      <c r="FP27" s="137"/>
      <c r="FQ27" s="137"/>
      <c r="FR27" s="137"/>
      <c r="FS27" s="137"/>
      <c r="FT27" s="137"/>
      <c r="FU27" s="137"/>
      <c r="FV27" s="137"/>
      <c r="FW27" s="137"/>
      <c r="FX27" s="137"/>
      <c r="FY27" s="137"/>
      <c r="FZ27" s="137"/>
      <c r="GA27" s="137"/>
      <c r="GB27" s="137"/>
      <c r="GC27" s="137"/>
      <c r="GD27" s="137"/>
      <c r="GE27" s="137"/>
      <c r="GF27" s="137"/>
      <c r="GG27" s="137"/>
      <c r="GH27" s="137"/>
      <c r="GI27" s="137"/>
      <c r="GJ27" s="137"/>
      <c r="GK27" s="137"/>
      <c r="GL27" s="137"/>
      <c r="GM27" s="137"/>
      <c r="GN27" s="137"/>
      <c r="GO27" s="137"/>
      <c r="GP27" s="137"/>
      <c r="GQ27" s="137"/>
      <c r="GR27" s="137"/>
      <c r="GS27" s="137"/>
      <c r="GT27" s="137"/>
      <c r="GU27" s="137"/>
      <c r="GV27" s="137"/>
      <c r="GW27" s="137"/>
      <c r="GX27" s="137"/>
      <c r="GY27" s="137"/>
      <c r="GZ27" s="137"/>
      <c r="HA27" s="137"/>
      <c r="HB27" s="137"/>
      <c r="HC27" s="137"/>
      <c r="HD27" s="137"/>
      <c r="HE27" s="137"/>
      <c r="HF27" s="137"/>
      <c r="HG27" s="137"/>
      <c r="HH27" s="137"/>
      <c r="HI27" s="137"/>
      <c r="HJ27" s="137"/>
      <c r="HK27" s="137"/>
      <c r="HL27" s="137"/>
      <c r="HM27" s="137"/>
      <c r="HN27" s="137"/>
      <c r="HO27" s="137"/>
      <c r="HP27" s="137"/>
      <c r="HQ27" s="137"/>
      <c r="HR27" s="137"/>
      <c r="HS27" s="137"/>
      <c r="HT27" s="137"/>
      <c r="HU27" s="137"/>
      <c r="HV27" s="137"/>
      <c r="HW27" s="137"/>
      <c r="HX27" s="137"/>
      <c r="HY27" s="137"/>
      <c r="HZ27" s="137"/>
      <c r="IA27" s="137"/>
      <c r="IB27" s="137"/>
      <c r="IC27" s="137"/>
      <c r="ID27" s="137"/>
      <c r="IE27" s="137"/>
      <c r="IF27" s="137"/>
      <c r="IG27" s="137"/>
      <c r="IH27" s="137"/>
      <c r="II27" s="137"/>
      <c r="IJ27" s="137"/>
      <c r="IK27" s="137"/>
      <c r="IL27" s="137"/>
      <c r="IM27" s="137"/>
      <c r="IN27" s="137"/>
      <c r="IO27" s="137"/>
      <c r="IP27" s="137"/>
      <c r="IQ27" s="137"/>
      <c r="IR27" s="137"/>
      <c r="IS27" s="137"/>
      <c r="IT27" s="137"/>
      <c r="IU27" s="137"/>
      <c r="IV27" s="137"/>
    </row>
    <row r="28" spans="1:256" ht="13.35" customHeight="1" x14ac:dyDescent="0.2">
      <c r="A28" s="24">
        <f t="shared" si="3"/>
        <v>17</v>
      </c>
      <c r="B28" s="167">
        <f>'B - Schedule of Values Summary'!B28</f>
        <v>0</v>
      </c>
      <c r="C28" s="24">
        <f>'B - Schedule of Values Summary'!C28</f>
        <v>0</v>
      </c>
      <c r="D28" s="327">
        <f>'B - Schedule of Values Summary'!D28</f>
        <v>0</v>
      </c>
      <c r="E28" s="327"/>
      <c r="F28" s="327"/>
      <c r="G28" s="327"/>
      <c r="H28" s="327"/>
      <c r="I28" s="328"/>
      <c r="J28" s="338"/>
      <c r="K28" s="338"/>
      <c r="L28" s="338"/>
      <c r="M28" s="338"/>
      <c r="N28" s="295">
        <f t="shared" si="0"/>
        <v>0</v>
      </c>
      <c r="O28" s="295"/>
      <c r="P28" s="90"/>
      <c r="Q28" s="301">
        <f>IF(AC28=0,0,('B - Schedule of Values Summary'!J28*AC28)-J28)</f>
        <v>0</v>
      </c>
      <c r="R28" s="302"/>
      <c r="S28" s="301">
        <f>IF(AD28=0,0,('B - Schedule of Values Summary'!L28*AD28)-L28)</f>
        <v>0</v>
      </c>
      <c r="T28" s="339"/>
      <c r="U28" s="339"/>
      <c r="V28" s="302"/>
      <c r="W28" s="295">
        <f t="shared" si="1"/>
        <v>0</v>
      </c>
      <c r="X28" s="295"/>
      <c r="Y28" s="295">
        <f t="shared" si="2"/>
        <v>0</v>
      </c>
      <c r="Z28" s="295"/>
      <c r="AC28" s="127"/>
      <c r="AD28" s="185"/>
      <c r="AE28" s="85">
        <f>'B - Schedule of Values Summary'!U28</f>
        <v>0</v>
      </c>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c r="EN28" s="137"/>
      <c r="EO28" s="137"/>
      <c r="EP28" s="137"/>
      <c r="EQ28" s="137"/>
      <c r="ER28" s="137"/>
      <c r="ES28" s="137"/>
      <c r="ET28" s="137"/>
      <c r="EU28" s="137"/>
      <c r="EV28" s="137"/>
      <c r="EW28" s="137"/>
      <c r="EX28" s="137"/>
      <c r="EY28" s="137"/>
      <c r="EZ28" s="137"/>
      <c r="FA28" s="137"/>
      <c r="FB28" s="137"/>
      <c r="FC28" s="137"/>
      <c r="FD28" s="137"/>
      <c r="FE28" s="137"/>
      <c r="FF28" s="137"/>
      <c r="FG28" s="137"/>
      <c r="FH28" s="137"/>
      <c r="FI28" s="137"/>
      <c r="FJ28" s="137"/>
      <c r="FK28" s="137"/>
      <c r="FL28" s="137"/>
      <c r="FM28" s="137"/>
      <c r="FN28" s="137"/>
      <c r="FO28" s="137"/>
      <c r="FP28" s="137"/>
      <c r="FQ28" s="137"/>
      <c r="FR28" s="137"/>
      <c r="FS28" s="137"/>
      <c r="FT28" s="137"/>
      <c r="FU28" s="137"/>
      <c r="FV28" s="137"/>
      <c r="FW28" s="137"/>
      <c r="FX28" s="137"/>
      <c r="FY28" s="137"/>
      <c r="FZ28" s="137"/>
      <c r="GA28" s="137"/>
      <c r="GB28" s="137"/>
      <c r="GC28" s="137"/>
      <c r="GD28" s="137"/>
      <c r="GE28" s="137"/>
      <c r="GF28" s="137"/>
      <c r="GG28" s="137"/>
      <c r="GH28" s="137"/>
      <c r="GI28" s="137"/>
      <c r="GJ28" s="137"/>
      <c r="GK28" s="137"/>
      <c r="GL28" s="137"/>
      <c r="GM28" s="137"/>
      <c r="GN28" s="137"/>
      <c r="GO28" s="137"/>
      <c r="GP28" s="137"/>
      <c r="GQ28" s="137"/>
      <c r="GR28" s="137"/>
      <c r="GS28" s="137"/>
      <c r="GT28" s="137"/>
      <c r="GU28" s="137"/>
      <c r="GV28" s="137"/>
      <c r="GW28" s="137"/>
      <c r="GX28" s="137"/>
      <c r="GY28" s="137"/>
      <c r="GZ28" s="137"/>
      <c r="HA28" s="137"/>
      <c r="HB28" s="137"/>
      <c r="HC28" s="137"/>
      <c r="HD28" s="137"/>
      <c r="HE28" s="137"/>
      <c r="HF28" s="137"/>
      <c r="HG28" s="137"/>
      <c r="HH28" s="137"/>
      <c r="HI28" s="137"/>
      <c r="HJ28" s="137"/>
      <c r="HK28" s="137"/>
      <c r="HL28" s="137"/>
      <c r="HM28" s="137"/>
      <c r="HN28" s="137"/>
      <c r="HO28" s="137"/>
      <c r="HP28" s="137"/>
      <c r="HQ28" s="137"/>
      <c r="HR28" s="137"/>
      <c r="HS28" s="137"/>
      <c r="HT28" s="137"/>
      <c r="HU28" s="137"/>
      <c r="HV28" s="137"/>
      <c r="HW28" s="137"/>
      <c r="HX28" s="137"/>
      <c r="HY28" s="137"/>
      <c r="HZ28" s="137"/>
      <c r="IA28" s="137"/>
      <c r="IB28" s="137"/>
      <c r="IC28" s="137"/>
      <c r="ID28" s="137"/>
      <c r="IE28" s="137"/>
      <c r="IF28" s="137"/>
      <c r="IG28" s="137"/>
      <c r="IH28" s="137"/>
      <c r="II28" s="137"/>
      <c r="IJ28" s="137"/>
      <c r="IK28" s="137"/>
      <c r="IL28" s="137"/>
      <c r="IM28" s="137"/>
      <c r="IN28" s="137"/>
      <c r="IO28" s="137"/>
      <c r="IP28" s="137"/>
      <c r="IQ28" s="137"/>
      <c r="IR28" s="137"/>
      <c r="IS28" s="137"/>
      <c r="IT28" s="137"/>
      <c r="IU28" s="137"/>
      <c r="IV28" s="137"/>
    </row>
    <row r="29" spans="1:256" ht="13.35" customHeight="1" x14ac:dyDescent="0.2">
      <c r="A29" s="24">
        <f t="shared" si="3"/>
        <v>18</v>
      </c>
      <c r="B29" s="167">
        <f>'B - Schedule of Values Summary'!B29</f>
        <v>0</v>
      </c>
      <c r="C29" s="24">
        <f>'B - Schedule of Values Summary'!C29</f>
        <v>0</v>
      </c>
      <c r="D29" s="327">
        <f>'B - Schedule of Values Summary'!D29</f>
        <v>0</v>
      </c>
      <c r="E29" s="327"/>
      <c r="F29" s="327"/>
      <c r="G29" s="327"/>
      <c r="H29" s="327"/>
      <c r="I29" s="328"/>
      <c r="J29" s="338"/>
      <c r="K29" s="338"/>
      <c r="L29" s="338"/>
      <c r="M29" s="338"/>
      <c r="N29" s="295">
        <f t="shared" si="0"/>
        <v>0</v>
      </c>
      <c r="O29" s="295"/>
      <c r="P29" s="90"/>
      <c r="Q29" s="301">
        <f>IF(AC29=0,0,('B - Schedule of Values Summary'!J29*AC29)-J29)</f>
        <v>0</v>
      </c>
      <c r="R29" s="302"/>
      <c r="S29" s="301">
        <f>IF(AD29=0,0,('B - Schedule of Values Summary'!L29*AD29)-L29)</f>
        <v>0</v>
      </c>
      <c r="T29" s="339"/>
      <c r="U29" s="339"/>
      <c r="V29" s="302"/>
      <c r="W29" s="295">
        <f t="shared" si="1"/>
        <v>0</v>
      </c>
      <c r="X29" s="295"/>
      <c r="Y29" s="295">
        <f t="shared" si="2"/>
        <v>0</v>
      </c>
      <c r="Z29" s="295"/>
      <c r="AC29" s="127"/>
      <c r="AD29" s="185"/>
      <c r="AE29" s="85">
        <f>'B - Schedule of Values Summary'!U29</f>
        <v>0</v>
      </c>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7"/>
      <c r="GL29" s="137"/>
      <c r="GM29" s="137"/>
      <c r="GN29" s="137"/>
      <c r="GO29" s="137"/>
      <c r="GP29" s="137"/>
      <c r="GQ29" s="137"/>
      <c r="GR29" s="137"/>
      <c r="GS29" s="137"/>
      <c r="GT29" s="137"/>
      <c r="GU29" s="137"/>
      <c r="GV29" s="137"/>
      <c r="GW29" s="137"/>
      <c r="GX29" s="137"/>
      <c r="GY29" s="137"/>
      <c r="GZ29" s="137"/>
      <c r="HA29" s="137"/>
      <c r="HB29" s="137"/>
      <c r="HC29" s="137"/>
      <c r="HD29" s="137"/>
      <c r="HE29" s="137"/>
      <c r="HF29" s="137"/>
      <c r="HG29" s="137"/>
      <c r="HH29" s="137"/>
      <c r="HI29" s="137"/>
      <c r="HJ29" s="137"/>
      <c r="HK29" s="137"/>
      <c r="HL29" s="137"/>
      <c r="HM29" s="137"/>
      <c r="HN29" s="137"/>
      <c r="HO29" s="137"/>
      <c r="HP29" s="137"/>
      <c r="HQ29" s="137"/>
      <c r="HR29" s="137"/>
      <c r="HS29" s="137"/>
      <c r="HT29" s="137"/>
      <c r="HU29" s="137"/>
      <c r="HV29" s="137"/>
      <c r="HW29" s="137"/>
      <c r="HX29" s="137"/>
      <c r="HY29" s="137"/>
      <c r="HZ29" s="137"/>
      <c r="IA29" s="137"/>
      <c r="IB29" s="137"/>
      <c r="IC29" s="137"/>
      <c r="ID29" s="137"/>
      <c r="IE29" s="137"/>
      <c r="IF29" s="137"/>
      <c r="IG29" s="137"/>
      <c r="IH29" s="137"/>
      <c r="II29" s="137"/>
      <c r="IJ29" s="137"/>
      <c r="IK29" s="137"/>
      <c r="IL29" s="137"/>
      <c r="IM29" s="137"/>
      <c r="IN29" s="137"/>
      <c r="IO29" s="137"/>
      <c r="IP29" s="137"/>
      <c r="IQ29" s="137"/>
      <c r="IR29" s="137"/>
      <c r="IS29" s="137"/>
      <c r="IT29" s="137"/>
      <c r="IU29" s="137"/>
      <c r="IV29" s="137"/>
    </row>
    <row r="30" spans="1:256" ht="13.35" customHeight="1" x14ac:dyDescent="0.2">
      <c r="A30" s="24">
        <f t="shared" si="3"/>
        <v>19</v>
      </c>
      <c r="B30" s="167">
        <f>'B - Schedule of Values Summary'!B30</f>
        <v>0</v>
      </c>
      <c r="C30" s="24">
        <f>'B - Schedule of Values Summary'!C30</f>
        <v>0</v>
      </c>
      <c r="D30" s="327">
        <f>'B - Schedule of Values Summary'!D30</f>
        <v>0</v>
      </c>
      <c r="E30" s="327"/>
      <c r="F30" s="327"/>
      <c r="G30" s="327"/>
      <c r="H30" s="327"/>
      <c r="I30" s="328"/>
      <c r="J30" s="338"/>
      <c r="K30" s="338"/>
      <c r="L30" s="338"/>
      <c r="M30" s="338"/>
      <c r="N30" s="295">
        <f t="shared" si="0"/>
        <v>0</v>
      </c>
      <c r="O30" s="295"/>
      <c r="P30" s="90"/>
      <c r="Q30" s="301">
        <f>IF(AC30=0,0,('B - Schedule of Values Summary'!J30*AC30)-J30)</f>
        <v>0</v>
      </c>
      <c r="R30" s="302"/>
      <c r="S30" s="301">
        <f>IF(AD30=0,0,('B - Schedule of Values Summary'!L30*AD30)-L30)</f>
        <v>0</v>
      </c>
      <c r="T30" s="339"/>
      <c r="U30" s="339"/>
      <c r="V30" s="302"/>
      <c r="W30" s="295">
        <f t="shared" si="1"/>
        <v>0</v>
      </c>
      <c r="X30" s="295"/>
      <c r="Y30" s="295">
        <f t="shared" si="2"/>
        <v>0</v>
      </c>
      <c r="Z30" s="295"/>
      <c r="AC30" s="127"/>
      <c r="AD30" s="185"/>
      <c r="AE30" s="85">
        <f>'B - Schedule of Values Summary'!U30</f>
        <v>0</v>
      </c>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7"/>
      <c r="EQ30" s="137"/>
      <c r="ER30" s="137"/>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c r="GH30" s="137"/>
      <c r="GI30" s="137"/>
      <c r="GJ30" s="137"/>
      <c r="GK30" s="137"/>
      <c r="GL30" s="137"/>
      <c r="GM30" s="137"/>
      <c r="GN30" s="137"/>
      <c r="GO30" s="137"/>
      <c r="GP30" s="137"/>
      <c r="GQ30" s="137"/>
      <c r="GR30" s="137"/>
      <c r="GS30" s="137"/>
      <c r="GT30" s="137"/>
      <c r="GU30" s="137"/>
      <c r="GV30" s="137"/>
      <c r="GW30" s="137"/>
      <c r="GX30" s="137"/>
      <c r="GY30" s="137"/>
      <c r="GZ30" s="137"/>
      <c r="HA30" s="137"/>
      <c r="HB30" s="137"/>
      <c r="HC30" s="137"/>
      <c r="HD30" s="137"/>
      <c r="HE30" s="137"/>
      <c r="HF30" s="137"/>
      <c r="HG30" s="137"/>
      <c r="HH30" s="137"/>
      <c r="HI30" s="137"/>
      <c r="HJ30" s="137"/>
      <c r="HK30" s="137"/>
      <c r="HL30" s="137"/>
      <c r="HM30" s="137"/>
      <c r="HN30" s="137"/>
      <c r="HO30" s="137"/>
      <c r="HP30" s="137"/>
      <c r="HQ30" s="137"/>
      <c r="HR30" s="137"/>
      <c r="HS30" s="137"/>
      <c r="HT30" s="137"/>
      <c r="HU30" s="137"/>
      <c r="HV30" s="137"/>
      <c r="HW30" s="137"/>
      <c r="HX30" s="137"/>
      <c r="HY30" s="137"/>
      <c r="HZ30" s="137"/>
      <c r="IA30" s="137"/>
      <c r="IB30" s="137"/>
      <c r="IC30" s="137"/>
      <c r="ID30" s="137"/>
      <c r="IE30" s="137"/>
      <c r="IF30" s="137"/>
      <c r="IG30" s="137"/>
      <c r="IH30" s="137"/>
      <c r="II30" s="137"/>
      <c r="IJ30" s="137"/>
      <c r="IK30" s="137"/>
      <c r="IL30" s="137"/>
      <c r="IM30" s="137"/>
      <c r="IN30" s="137"/>
      <c r="IO30" s="137"/>
      <c r="IP30" s="137"/>
      <c r="IQ30" s="137"/>
      <c r="IR30" s="137"/>
      <c r="IS30" s="137"/>
      <c r="IT30" s="137"/>
      <c r="IU30" s="137"/>
      <c r="IV30" s="137"/>
    </row>
    <row r="31" spans="1:256" ht="13.35" customHeight="1" x14ac:dyDescent="0.2">
      <c r="A31" s="24">
        <f t="shared" si="3"/>
        <v>20</v>
      </c>
      <c r="B31" s="167">
        <f>'B - Schedule of Values Summary'!B31</f>
        <v>0</v>
      </c>
      <c r="C31" s="24">
        <f>'B - Schedule of Values Summary'!C31</f>
        <v>0</v>
      </c>
      <c r="D31" s="327">
        <f>'B - Schedule of Values Summary'!D31</f>
        <v>0</v>
      </c>
      <c r="E31" s="327"/>
      <c r="F31" s="327"/>
      <c r="G31" s="327"/>
      <c r="H31" s="327"/>
      <c r="I31" s="328"/>
      <c r="J31" s="338"/>
      <c r="K31" s="338"/>
      <c r="L31" s="338"/>
      <c r="M31" s="338"/>
      <c r="N31" s="295">
        <f t="shared" si="0"/>
        <v>0</v>
      </c>
      <c r="O31" s="295"/>
      <c r="P31" s="90"/>
      <c r="Q31" s="301">
        <f>IF(AC31=0,0,('B - Schedule of Values Summary'!J31*AC31)-J31)</f>
        <v>0</v>
      </c>
      <c r="R31" s="302"/>
      <c r="S31" s="301">
        <f>IF(AD31=0,0,('B - Schedule of Values Summary'!L31*AD31)-L31)</f>
        <v>0</v>
      </c>
      <c r="T31" s="339"/>
      <c r="U31" s="339"/>
      <c r="V31" s="302"/>
      <c r="W31" s="295">
        <f t="shared" si="1"/>
        <v>0</v>
      </c>
      <c r="X31" s="295"/>
      <c r="Y31" s="295">
        <f t="shared" si="2"/>
        <v>0</v>
      </c>
      <c r="Z31" s="295"/>
      <c r="AC31" s="127"/>
      <c r="AD31" s="185"/>
      <c r="AE31" s="85">
        <f>'B - Schedule of Values Summary'!U31</f>
        <v>0</v>
      </c>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c r="CN31" s="137"/>
      <c r="CO31" s="137"/>
      <c r="CP31" s="137"/>
      <c r="CQ31" s="137"/>
      <c r="CR31" s="137"/>
      <c r="CS31" s="137"/>
      <c r="CT31" s="137"/>
      <c r="CU31" s="137"/>
      <c r="CV31" s="137"/>
      <c r="CW31" s="137"/>
      <c r="CX31" s="137"/>
      <c r="CY31" s="137"/>
      <c r="CZ31" s="137"/>
      <c r="DA31" s="137"/>
      <c r="DB31" s="137"/>
      <c r="DC31" s="137"/>
      <c r="DD31" s="137"/>
      <c r="DE31" s="137"/>
      <c r="DF31" s="137"/>
      <c r="DG31" s="137"/>
      <c r="DH31" s="137"/>
      <c r="DI31" s="137"/>
      <c r="DJ31" s="137"/>
      <c r="DK31" s="137"/>
      <c r="DL31" s="137"/>
      <c r="DM31" s="137"/>
      <c r="DN31" s="137"/>
      <c r="DO31" s="137"/>
      <c r="DP31" s="137"/>
      <c r="DQ31" s="137"/>
      <c r="DR31" s="137"/>
      <c r="DS31" s="137"/>
      <c r="DT31" s="137"/>
      <c r="DU31" s="137"/>
      <c r="DV31" s="137"/>
      <c r="DW31" s="137"/>
      <c r="DX31" s="137"/>
      <c r="DY31" s="137"/>
      <c r="DZ31" s="137"/>
      <c r="EA31" s="137"/>
      <c r="EB31" s="137"/>
      <c r="EC31" s="137"/>
      <c r="ED31" s="137"/>
      <c r="EE31" s="137"/>
      <c r="EF31" s="137"/>
      <c r="EG31" s="137"/>
      <c r="EH31" s="137"/>
      <c r="EI31" s="137"/>
      <c r="EJ31" s="137"/>
      <c r="EK31" s="137"/>
      <c r="EL31" s="137"/>
      <c r="EM31" s="137"/>
      <c r="EN31" s="137"/>
      <c r="EO31" s="137"/>
      <c r="EP31" s="137"/>
      <c r="EQ31" s="137"/>
      <c r="ER31" s="137"/>
      <c r="ES31" s="137"/>
      <c r="ET31" s="137"/>
      <c r="EU31" s="137"/>
      <c r="EV31" s="137"/>
      <c r="EW31" s="137"/>
      <c r="EX31" s="137"/>
      <c r="EY31" s="137"/>
      <c r="EZ31" s="137"/>
      <c r="FA31" s="137"/>
      <c r="FB31" s="137"/>
      <c r="FC31" s="137"/>
      <c r="FD31" s="137"/>
      <c r="FE31" s="137"/>
      <c r="FF31" s="137"/>
      <c r="FG31" s="137"/>
      <c r="FH31" s="137"/>
      <c r="FI31" s="137"/>
      <c r="FJ31" s="137"/>
      <c r="FK31" s="137"/>
      <c r="FL31" s="137"/>
      <c r="FM31" s="137"/>
      <c r="FN31" s="137"/>
      <c r="FO31" s="137"/>
      <c r="FP31" s="137"/>
      <c r="FQ31" s="137"/>
      <c r="FR31" s="137"/>
      <c r="FS31" s="137"/>
      <c r="FT31" s="137"/>
      <c r="FU31" s="137"/>
      <c r="FV31" s="137"/>
      <c r="FW31" s="137"/>
      <c r="FX31" s="137"/>
      <c r="FY31" s="137"/>
      <c r="FZ31" s="137"/>
      <c r="GA31" s="137"/>
      <c r="GB31" s="137"/>
      <c r="GC31" s="137"/>
      <c r="GD31" s="137"/>
      <c r="GE31" s="137"/>
      <c r="GF31" s="137"/>
      <c r="GG31" s="137"/>
      <c r="GH31" s="137"/>
      <c r="GI31" s="137"/>
      <c r="GJ31" s="137"/>
      <c r="GK31" s="137"/>
      <c r="GL31" s="137"/>
      <c r="GM31" s="137"/>
      <c r="GN31" s="137"/>
      <c r="GO31" s="137"/>
      <c r="GP31" s="137"/>
      <c r="GQ31" s="137"/>
      <c r="GR31" s="137"/>
      <c r="GS31" s="137"/>
      <c r="GT31" s="137"/>
      <c r="GU31" s="137"/>
      <c r="GV31" s="137"/>
      <c r="GW31" s="137"/>
      <c r="GX31" s="137"/>
      <c r="GY31" s="137"/>
      <c r="GZ31" s="137"/>
      <c r="HA31" s="137"/>
      <c r="HB31" s="137"/>
      <c r="HC31" s="137"/>
      <c r="HD31" s="137"/>
      <c r="HE31" s="137"/>
      <c r="HF31" s="137"/>
      <c r="HG31" s="137"/>
      <c r="HH31" s="137"/>
      <c r="HI31" s="137"/>
      <c r="HJ31" s="137"/>
      <c r="HK31" s="137"/>
      <c r="HL31" s="137"/>
      <c r="HM31" s="137"/>
      <c r="HN31" s="137"/>
      <c r="HO31" s="137"/>
      <c r="HP31" s="137"/>
      <c r="HQ31" s="137"/>
      <c r="HR31" s="137"/>
      <c r="HS31" s="137"/>
      <c r="HT31" s="137"/>
      <c r="HU31" s="137"/>
      <c r="HV31" s="137"/>
      <c r="HW31" s="137"/>
      <c r="HX31" s="137"/>
      <c r="HY31" s="137"/>
      <c r="HZ31" s="137"/>
      <c r="IA31" s="137"/>
      <c r="IB31" s="137"/>
      <c r="IC31" s="137"/>
      <c r="ID31" s="137"/>
      <c r="IE31" s="137"/>
      <c r="IF31" s="137"/>
      <c r="IG31" s="137"/>
      <c r="IH31" s="137"/>
      <c r="II31" s="137"/>
      <c r="IJ31" s="137"/>
      <c r="IK31" s="137"/>
      <c r="IL31" s="137"/>
      <c r="IM31" s="137"/>
      <c r="IN31" s="137"/>
      <c r="IO31" s="137"/>
      <c r="IP31" s="137"/>
      <c r="IQ31" s="137"/>
      <c r="IR31" s="137"/>
      <c r="IS31" s="137"/>
      <c r="IT31" s="137"/>
      <c r="IU31" s="137"/>
      <c r="IV31" s="137"/>
    </row>
    <row r="32" spans="1:256" ht="13.35" customHeight="1" x14ac:dyDescent="0.2">
      <c r="A32" s="24">
        <f t="shared" si="3"/>
        <v>21</v>
      </c>
      <c r="B32" s="167">
        <f>'B - Schedule of Values Summary'!B32</f>
        <v>0</v>
      </c>
      <c r="C32" s="24">
        <f>'B - Schedule of Values Summary'!C32</f>
        <v>0</v>
      </c>
      <c r="D32" s="327">
        <f>'B - Schedule of Values Summary'!D32</f>
        <v>0</v>
      </c>
      <c r="E32" s="327"/>
      <c r="F32" s="327"/>
      <c r="G32" s="327"/>
      <c r="H32" s="327"/>
      <c r="I32" s="328"/>
      <c r="J32" s="338"/>
      <c r="K32" s="338"/>
      <c r="L32" s="338"/>
      <c r="M32" s="338"/>
      <c r="N32" s="295">
        <f t="shared" si="0"/>
        <v>0</v>
      </c>
      <c r="O32" s="295"/>
      <c r="P32" s="90"/>
      <c r="Q32" s="301">
        <f>IF(AC32=0,0,('B - Schedule of Values Summary'!J32*AC32)-J32)</f>
        <v>0</v>
      </c>
      <c r="R32" s="302"/>
      <c r="S32" s="301">
        <f>IF(AD32=0,0,('B - Schedule of Values Summary'!L32*AD32)-L32)</f>
        <v>0</v>
      </c>
      <c r="T32" s="339"/>
      <c r="U32" s="339"/>
      <c r="V32" s="302"/>
      <c r="W32" s="295">
        <f t="shared" si="1"/>
        <v>0</v>
      </c>
      <c r="X32" s="295"/>
      <c r="Y32" s="295">
        <f t="shared" si="2"/>
        <v>0</v>
      </c>
      <c r="Z32" s="295"/>
      <c r="AC32" s="127"/>
      <c r="AD32" s="185"/>
      <c r="AE32" s="85">
        <f>'B - Schedule of Values Summary'!U32</f>
        <v>0</v>
      </c>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c r="CN32" s="137"/>
      <c r="CO32" s="137"/>
      <c r="CP32" s="137"/>
      <c r="CQ32" s="137"/>
      <c r="CR32" s="137"/>
      <c r="CS32" s="137"/>
      <c r="CT32" s="137"/>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c r="FW32" s="137"/>
      <c r="FX32" s="137"/>
      <c r="FY32" s="137"/>
      <c r="FZ32" s="137"/>
      <c r="GA32" s="137"/>
      <c r="GB32" s="137"/>
      <c r="GC32" s="137"/>
      <c r="GD32" s="137"/>
      <c r="GE32" s="137"/>
      <c r="GF32" s="137"/>
      <c r="GG32" s="137"/>
      <c r="GH32" s="137"/>
      <c r="GI32" s="137"/>
      <c r="GJ32" s="137"/>
      <c r="GK32" s="137"/>
      <c r="GL32" s="137"/>
      <c r="GM32" s="137"/>
      <c r="GN32" s="137"/>
      <c r="GO32" s="137"/>
      <c r="GP32" s="137"/>
      <c r="GQ32" s="137"/>
      <c r="GR32" s="137"/>
      <c r="GS32" s="137"/>
      <c r="GT32" s="137"/>
      <c r="GU32" s="137"/>
      <c r="GV32" s="137"/>
      <c r="GW32" s="137"/>
      <c r="GX32" s="137"/>
      <c r="GY32" s="137"/>
      <c r="GZ32" s="137"/>
      <c r="HA32" s="137"/>
      <c r="HB32" s="137"/>
      <c r="HC32" s="137"/>
      <c r="HD32" s="137"/>
      <c r="HE32" s="137"/>
      <c r="HF32" s="137"/>
      <c r="HG32" s="137"/>
      <c r="HH32" s="137"/>
      <c r="HI32" s="137"/>
      <c r="HJ32" s="137"/>
      <c r="HK32" s="137"/>
      <c r="HL32" s="137"/>
      <c r="HM32" s="137"/>
      <c r="HN32" s="137"/>
      <c r="HO32" s="137"/>
      <c r="HP32" s="137"/>
      <c r="HQ32" s="137"/>
      <c r="HR32" s="137"/>
      <c r="HS32" s="137"/>
      <c r="HT32" s="137"/>
      <c r="HU32" s="137"/>
      <c r="HV32" s="137"/>
      <c r="HW32" s="137"/>
      <c r="HX32" s="137"/>
      <c r="HY32" s="137"/>
      <c r="HZ32" s="137"/>
      <c r="IA32" s="137"/>
      <c r="IB32" s="137"/>
      <c r="IC32" s="137"/>
      <c r="ID32" s="137"/>
      <c r="IE32" s="137"/>
      <c r="IF32" s="137"/>
      <c r="IG32" s="137"/>
      <c r="IH32" s="137"/>
      <c r="II32" s="137"/>
      <c r="IJ32" s="137"/>
      <c r="IK32" s="137"/>
      <c r="IL32" s="137"/>
      <c r="IM32" s="137"/>
      <c r="IN32" s="137"/>
      <c r="IO32" s="137"/>
      <c r="IP32" s="137"/>
      <c r="IQ32" s="137"/>
      <c r="IR32" s="137"/>
      <c r="IS32" s="137"/>
      <c r="IT32" s="137"/>
      <c r="IU32" s="137"/>
      <c r="IV32" s="137"/>
    </row>
    <row r="33" spans="1:256" ht="13.35" customHeight="1" x14ac:dyDescent="0.2">
      <c r="A33" s="24">
        <f t="shared" si="3"/>
        <v>22</v>
      </c>
      <c r="B33" s="167">
        <f>'B - Schedule of Values Summary'!B33</f>
        <v>0</v>
      </c>
      <c r="C33" s="24">
        <f>'B - Schedule of Values Summary'!C33</f>
        <v>0</v>
      </c>
      <c r="D33" s="327">
        <f>'B - Schedule of Values Summary'!D33</f>
        <v>0</v>
      </c>
      <c r="E33" s="327"/>
      <c r="F33" s="327"/>
      <c r="G33" s="327"/>
      <c r="H33" s="327"/>
      <c r="I33" s="328"/>
      <c r="J33" s="338"/>
      <c r="K33" s="338"/>
      <c r="L33" s="338"/>
      <c r="M33" s="338"/>
      <c r="N33" s="295">
        <f t="shared" si="0"/>
        <v>0</v>
      </c>
      <c r="O33" s="295"/>
      <c r="P33" s="90"/>
      <c r="Q33" s="301">
        <f>IF(AC33=0,0,('B - Schedule of Values Summary'!J33*AC33)-J33)</f>
        <v>0</v>
      </c>
      <c r="R33" s="302"/>
      <c r="S33" s="301">
        <f>IF(AD33=0,0,('B - Schedule of Values Summary'!L33*AD33)-L33)</f>
        <v>0</v>
      </c>
      <c r="T33" s="339"/>
      <c r="U33" s="339"/>
      <c r="V33" s="302"/>
      <c r="W33" s="295">
        <f t="shared" si="1"/>
        <v>0</v>
      </c>
      <c r="X33" s="295"/>
      <c r="Y33" s="295">
        <f t="shared" si="2"/>
        <v>0</v>
      </c>
      <c r="Z33" s="295"/>
      <c r="AC33" s="127"/>
      <c r="AD33" s="185"/>
      <c r="AE33" s="85">
        <f>'B - Schedule of Values Summary'!U33</f>
        <v>0</v>
      </c>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c r="EM33" s="137"/>
      <c r="EN33" s="137"/>
      <c r="EO33" s="137"/>
      <c r="EP33" s="137"/>
      <c r="EQ33" s="137"/>
      <c r="ER33" s="137"/>
      <c r="ES33" s="137"/>
      <c r="ET33" s="137"/>
      <c r="EU33" s="137"/>
      <c r="EV33" s="137"/>
      <c r="EW33" s="137"/>
      <c r="EX33" s="137"/>
      <c r="EY33" s="137"/>
      <c r="EZ33" s="137"/>
      <c r="FA33" s="137"/>
      <c r="FB33" s="137"/>
      <c r="FC33" s="137"/>
      <c r="FD33" s="137"/>
      <c r="FE33" s="137"/>
      <c r="FF33" s="137"/>
      <c r="FG33" s="137"/>
      <c r="FH33" s="137"/>
      <c r="FI33" s="137"/>
      <c r="FJ33" s="137"/>
      <c r="FK33" s="137"/>
      <c r="FL33" s="137"/>
      <c r="FM33" s="137"/>
      <c r="FN33" s="137"/>
      <c r="FO33" s="137"/>
      <c r="FP33" s="137"/>
      <c r="FQ33" s="137"/>
      <c r="FR33" s="137"/>
      <c r="FS33" s="137"/>
      <c r="FT33" s="137"/>
      <c r="FU33" s="137"/>
      <c r="FV33" s="137"/>
      <c r="FW33" s="137"/>
      <c r="FX33" s="137"/>
      <c r="FY33" s="137"/>
      <c r="FZ33" s="137"/>
      <c r="GA33" s="137"/>
      <c r="GB33" s="137"/>
      <c r="GC33" s="137"/>
      <c r="GD33" s="137"/>
      <c r="GE33" s="137"/>
      <c r="GF33" s="137"/>
      <c r="GG33" s="137"/>
      <c r="GH33" s="137"/>
      <c r="GI33" s="137"/>
      <c r="GJ33" s="137"/>
      <c r="GK33" s="137"/>
      <c r="GL33" s="137"/>
      <c r="GM33" s="137"/>
      <c r="GN33" s="137"/>
      <c r="GO33" s="137"/>
      <c r="GP33" s="137"/>
      <c r="GQ33" s="137"/>
      <c r="GR33" s="137"/>
      <c r="GS33" s="137"/>
      <c r="GT33" s="137"/>
      <c r="GU33" s="137"/>
      <c r="GV33" s="137"/>
      <c r="GW33" s="137"/>
      <c r="GX33" s="137"/>
      <c r="GY33" s="137"/>
      <c r="GZ33" s="137"/>
      <c r="HA33" s="137"/>
      <c r="HB33" s="137"/>
      <c r="HC33" s="137"/>
      <c r="HD33" s="137"/>
      <c r="HE33" s="137"/>
      <c r="HF33" s="137"/>
      <c r="HG33" s="137"/>
      <c r="HH33" s="137"/>
      <c r="HI33" s="137"/>
      <c r="HJ33" s="137"/>
      <c r="HK33" s="137"/>
      <c r="HL33" s="137"/>
      <c r="HM33" s="137"/>
      <c r="HN33" s="137"/>
      <c r="HO33" s="137"/>
      <c r="HP33" s="137"/>
      <c r="HQ33" s="137"/>
      <c r="HR33" s="137"/>
      <c r="HS33" s="137"/>
      <c r="HT33" s="137"/>
      <c r="HU33" s="137"/>
      <c r="HV33" s="137"/>
      <c r="HW33" s="137"/>
      <c r="HX33" s="137"/>
      <c r="HY33" s="137"/>
      <c r="HZ33" s="137"/>
      <c r="IA33" s="137"/>
      <c r="IB33" s="137"/>
      <c r="IC33" s="137"/>
      <c r="ID33" s="137"/>
      <c r="IE33" s="137"/>
      <c r="IF33" s="137"/>
      <c r="IG33" s="137"/>
      <c r="IH33" s="137"/>
      <c r="II33" s="137"/>
      <c r="IJ33" s="137"/>
      <c r="IK33" s="137"/>
      <c r="IL33" s="137"/>
      <c r="IM33" s="137"/>
      <c r="IN33" s="137"/>
      <c r="IO33" s="137"/>
      <c r="IP33" s="137"/>
      <c r="IQ33" s="137"/>
      <c r="IR33" s="137"/>
      <c r="IS33" s="137"/>
      <c r="IT33" s="137"/>
      <c r="IU33" s="137"/>
      <c r="IV33" s="137"/>
    </row>
    <row r="34" spans="1:256" ht="13.35" customHeight="1" thickBot="1" x14ac:dyDescent="0.25">
      <c r="A34" s="24">
        <f t="shared" si="3"/>
        <v>23</v>
      </c>
      <c r="B34" s="167">
        <f>'B - Schedule of Values Summary'!B34</f>
        <v>0</v>
      </c>
      <c r="C34" s="24">
        <f>'B - Schedule of Values Summary'!C34</f>
        <v>0</v>
      </c>
      <c r="D34" s="347">
        <f>'B - Schedule of Values Summary'!D34</f>
        <v>0</v>
      </c>
      <c r="E34" s="347"/>
      <c r="F34" s="347"/>
      <c r="G34" s="347"/>
      <c r="H34" s="347"/>
      <c r="I34" s="348"/>
      <c r="J34" s="340"/>
      <c r="K34" s="340"/>
      <c r="L34" s="340"/>
      <c r="M34" s="340"/>
      <c r="N34" s="341">
        <f t="shared" si="0"/>
        <v>0</v>
      </c>
      <c r="O34" s="341"/>
      <c r="P34" s="90"/>
      <c r="Q34" s="301">
        <f>IF(AC34=0,0,('B - Schedule of Values Summary'!J34*AC34)-J34)</f>
        <v>0</v>
      </c>
      <c r="R34" s="302"/>
      <c r="S34" s="301">
        <f>IF(AD34=0,0,('B - Schedule of Values Summary'!L34*AD34)-L34)</f>
        <v>0</v>
      </c>
      <c r="T34" s="339"/>
      <c r="U34" s="339"/>
      <c r="V34" s="302"/>
      <c r="W34" s="342">
        <f t="shared" si="1"/>
        <v>0</v>
      </c>
      <c r="X34" s="342"/>
      <c r="Y34" s="341">
        <f t="shared" si="2"/>
        <v>0</v>
      </c>
      <c r="Z34" s="341"/>
      <c r="AC34" s="129"/>
      <c r="AD34" s="186"/>
      <c r="AE34" s="89">
        <f>'B - Schedule of Values Summary'!U34</f>
        <v>0</v>
      </c>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c r="EM34" s="137"/>
      <c r="EN34" s="137"/>
      <c r="EO34" s="137"/>
      <c r="EP34" s="137"/>
      <c r="EQ34" s="137"/>
      <c r="ER34" s="137"/>
      <c r="ES34" s="137"/>
      <c r="ET34" s="137"/>
      <c r="EU34" s="137"/>
      <c r="EV34" s="137"/>
      <c r="EW34" s="137"/>
      <c r="EX34" s="137"/>
      <c r="EY34" s="137"/>
      <c r="EZ34" s="137"/>
      <c r="FA34" s="137"/>
      <c r="FB34" s="137"/>
      <c r="FC34" s="137"/>
      <c r="FD34" s="137"/>
      <c r="FE34" s="137"/>
      <c r="FF34" s="137"/>
      <c r="FG34" s="137"/>
      <c r="FH34" s="137"/>
      <c r="FI34" s="137"/>
      <c r="FJ34" s="137"/>
      <c r="FK34" s="137"/>
      <c r="FL34" s="137"/>
      <c r="FM34" s="137"/>
      <c r="FN34" s="137"/>
      <c r="FO34" s="137"/>
      <c r="FP34" s="137"/>
      <c r="FQ34" s="137"/>
      <c r="FR34" s="137"/>
      <c r="FS34" s="137"/>
      <c r="FT34" s="137"/>
      <c r="FU34" s="137"/>
      <c r="FV34" s="137"/>
      <c r="FW34" s="137"/>
      <c r="FX34" s="137"/>
      <c r="FY34" s="137"/>
      <c r="FZ34" s="137"/>
      <c r="GA34" s="137"/>
      <c r="GB34" s="137"/>
      <c r="GC34" s="137"/>
      <c r="GD34" s="137"/>
      <c r="GE34" s="137"/>
      <c r="GF34" s="137"/>
      <c r="GG34" s="137"/>
      <c r="GH34" s="137"/>
      <c r="GI34" s="137"/>
      <c r="GJ34" s="137"/>
      <c r="GK34" s="137"/>
      <c r="GL34" s="137"/>
      <c r="GM34" s="137"/>
      <c r="GN34" s="137"/>
      <c r="GO34" s="137"/>
      <c r="GP34" s="137"/>
      <c r="GQ34" s="137"/>
      <c r="GR34" s="137"/>
      <c r="GS34" s="137"/>
      <c r="GT34" s="137"/>
      <c r="GU34" s="137"/>
      <c r="GV34" s="137"/>
      <c r="GW34" s="137"/>
      <c r="GX34" s="137"/>
      <c r="GY34" s="137"/>
      <c r="GZ34" s="137"/>
      <c r="HA34" s="137"/>
      <c r="HB34" s="137"/>
      <c r="HC34" s="137"/>
      <c r="HD34" s="137"/>
      <c r="HE34" s="137"/>
      <c r="HF34" s="137"/>
      <c r="HG34" s="137"/>
      <c r="HH34" s="137"/>
      <c r="HI34" s="137"/>
      <c r="HJ34" s="137"/>
      <c r="HK34" s="137"/>
      <c r="HL34" s="137"/>
      <c r="HM34" s="137"/>
      <c r="HN34" s="137"/>
      <c r="HO34" s="137"/>
      <c r="HP34" s="137"/>
      <c r="HQ34" s="137"/>
      <c r="HR34" s="137"/>
      <c r="HS34" s="137"/>
      <c r="HT34" s="137"/>
      <c r="HU34" s="137"/>
      <c r="HV34" s="137"/>
      <c r="HW34" s="137"/>
      <c r="HX34" s="137"/>
      <c r="HY34" s="137"/>
      <c r="HZ34" s="137"/>
      <c r="IA34" s="137"/>
      <c r="IB34" s="137"/>
      <c r="IC34" s="137"/>
      <c r="ID34" s="137"/>
      <c r="IE34" s="137"/>
      <c r="IF34" s="137"/>
      <c r="IG34" s="137"/>
      <c r="IH34" s="137"/>
      <c r="II34" s="137"/>
      <c r="IJ34" s="137"/>
      <c r="IK34" s="137"/>
      <c r="IL34" s="137"/>
      <c r="IM34" s="137"/>
      <c r="IN34" s="137"/>
      <c r="IO34" s="137"/>
      <c r="IP34" s="137"/>
      <c r="IQ34" s="137"/>
      <c r="IR34" s="137"/>
      <c r="IS34" s="137"/>
      <c r="IT34" s="137"/>
      <c r="IU34" s="137"/>
      <c r="IV34" s="137"/>
    </row>
    <row r="35" spans="1:256" s="137" customFormat="1" x14ac:dyDescent="0.2">
      <c r="A35" s="296" t="s">
        <v>27</v>
      </c>
      <c r="B35" s="297"/>
      <c r="C35" s="297"/>
      <c r="D35" s="297"/>
      <c r="E35" s="297"/>
      <c r="F35" s="297"/>
      <c r="G35" s="297"/>
      <c r="H35" s="297"/>
      <c r="I35" s="298"/>
      <c r="J35" s="303">
        <f>SUM(J12:J34)</f>
        <v>0</v>
      </c>
      <c r="K35" s="303"/>
      <c r="L35" s="303">
        <f>SUM(L12:L34)</f>
        <v>0</v>
      </c>
      <c r="M35" s="303"/>
      <c r="N35" s="303">
        <f>SUM(N12:N34)</f>
        <v>0</v>
      </c>
      <c r="O35" s="303"/>
      <c r="P35" s="98"/>
      <c r="Q35" s="303">
        <f>SUM(Q12:Q34)</f>
        <v>0</v>
      </c>
      <c r="R35" s="303"/>
      <c r="S35" s="345">
        <f>SUM(S12:S34)</f>
        <v>0</v>
      </c>
      <c r="T35" s="345"/>
      <c r="U35" s="345"/>
      <c r="V35" s="345"/>
      <c r="W35" s="303">
        <f>SUM(W12:W34)</f>
        <v>0</v>
      </c>
      <c r="X35" s="303"/>
      <c r="Y35" s="303">
        <f>SUM(Y12:Y34)</f>
        <v>0</v>
      </c>
      <c r="Z35" s="303"/>
      <c r="AA35" s="33"/>
      <c r="AB35" s="33"/>
    </row>
    <row r="36" spans="1:256" ht="14.25" customHeight="1" thickBot="1" x14ac:dyDescent="0.25">
      <c r="A36" s="291" t="str">
        <f>IF(SVSLastPage=AA7,"Grand Total Final Sheet Only","")</f>
        <v/>
      </c>
      <c r="B36" s="291"/>
      <c r="C36" s="291"/>
      <c r="D36" s="291"/>
      <c r="E36" s="291"/>
      <c r="F36" s="291"/>
      <c r="G36" s="291"/>
      <c r="H36" s="291"/>
      <c r="I36" s="292"/>
      <c r="J36" s="293">
        <f>IF(SVSLastPage=AA7,$J$138,0)</f>
        <v>0</v>
      </c>
      <c r="K36" s="293"/>
      <c r="L36" s="343">
        <f>IF(SVSLastPage=AA7,$L$138,0)</f>
        <v>0</v>
      </c>
      <c r="M36" s="344"/>
      <c r="N36" s="343">
        <f>IF(SVSLastPage=AA7,$N$138,0)</f>
        <v>0</v>
      </c>
      <c r="O36" s="344"/>
      <c r="P36" s="54"/>
      <c r="Q36" s="343">
        <f>IF(SVSLastPage=AA7,$Q138,0)</f>
        <v>0</v>
      </c>
      <c r="R36" s="344"/>
      <c r="S36" s="343">
        <f>IF(SVSLastPage=AA7,$S$138,0)</f>
        <v>0</v>
      </c>
      <c r="T36" s="346"/>
      <c r="U36" s="346"/>
      <c r="V36" s="344"/>
      <c r="W36" s="343">
        <f>IF(SVSLastPage=AA7,$W$138,0)</f>
        <v>0</v>
      </c>
      <c r="X36" s="344"/>
      <c r="Y36" s="343">
        <f>IF(SVSLastPage=AA7,$Y$138,0)</f>
        <v>0</v>
      </c>
      <c r="Z36" s="344"/>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c r="DY36" s="137"/>
      <c r="DZ36" s="137"/>
      <c r="EA36" s="137"/>
      <c r="EB36" s="137"/>
      <c r="EC36" s="137"/>
      <c r="ED36" s="137"/>
      <c r="EE36" s="137"/>
      <c r="EF36" s="137"/>
      <c r="EG36" s="137"/>
      <c r="EH36" s="137"/>
      <c r="EI36" s="137"/>
      <c r="EJ36" s="137"/>
      <c r="EK36" s="137"/>
      <c r="EL36" s="137"/>
      <c r="EM36" s="137"/>
      <c r="EN36" s="137"/>
      <c r="EO36" s="137"/>
      <c r="EP36" s="137"/>
      <c r="EQ36" s="137"/>
      <c r="ER36" s="137"/>
      <c r="ES36" s="137"/>
      <c r="ET36" s="137"/>
      <c r="EU36" s="137"/>
      <c r="EV36" s="137"/>
      <c r="EW36" s="137"/>
      <c r="EX36" s="137"/>
      <c r="EY36" s="137"/>
      <c r="EZ36" s="137"/>
      <c r="FA36" s="137"/>
      <c r="FB36" s="137"/>
      <c r="FC36" s="137"/>
      <c r="FD36" s="137"/>
      <c r="FE36" s="137"/>
      <c r="FF36" s="137"/>
      <c r="FG36" s="137"/>
      <c r="FH36" s="137"/>
      <c r="FI36" s="137"/>
      <c r="FJ36" s="137"/>
      <c r="FK36" s="137"/>
      <c r="FL36" s="137"/>
      <c r="FM36" s="137"/>
      <c r="FN36" s="137"/>
      <c r="FO36" s="137"/>
      <c r="FP36" s="137"/>
      <c r="FQ36" s="137"/>
      <c r="FR36" s="137"/>
      <c r="FS36" s="137"/>
      <c r="FT36" s="137"/>
      <c r="FU36" s="137"/>
      <c r="FV36" s="137"/>
      <c r="FW36" s="137"/>
      <c r="FX36" s="137"/>
      <c r="FY36" s="137"/>
      <c r="FZ36" s="137"/>
      <c r="GA36" s="137"/>
      <c r="GB36" s="137"/>
      <c r="GC36" s="137"/>
      <c r="GD36" s="137"/>
      <c r="GE36" s="137"/>
      <c r="GF36" s="137"/>
      <c r="GG36" s="137"/>
      <c r="GH36" s="137"/>
      <c r="GI36" s="137"/>
      <c r="GJ36" s="137"/>
      <c r="GK36" s="137"/>
      <c r="GL36" s="137"/>
      <c r="GM36" s="137"/>
      <c r="GN36" s="137"/>
      <c r="GO36" s="137"/>
      <c r="GP36" s="137"/>
      <c r="GQ36" s="137"/>
      <c r="GR36" s="137"/>
      <c r="GS36" s="137"/>
      <c r="GT36" s="137"/>
      <c r="GU36" s="137"/>
      <c r="GV36" s="137"/>
      <c r="GW36" s="137"/>
      <c r="GX36" s="137"/>
      <c r="GY36" s="137"/>
      <c r="GZ36" s="137"/>
      <c r="HA36" s="137"/>
      <c r="HB36" s="137"/>
      <c r="HC36" s="137"/>
      <c r="HD36" s="137"/>
      <c r="HE36" s="137"/>
      <c r="HF36" s="137"/>
      <c r="HG36" s="137"/>
      <c r="HH36" s="137"/>
      <c r="HI36" s="137"/>
      <c r="HJ36" s="137"/>
      <c r="HK36" s="137"/>
      <c r="HL36" s="137"/>
      <c r="HM36" s="137"/>
      <c r="HN36" s="137"/>
      <c r="HO36" s="137"/>
      <c r="HP36" s="137"/>
      <c r="HQ36" s="137"/>
      <c r="HR36" s="137"/>
      <c r="HS36" s="137"/>
      <c r="HT36" s="137"/>
      <c r="HU36" s="137"/>
      <c r="HV36" s="137"/>
      <c r="HW36" s="137"/>
      <c r="HX36" s="137"/>
      <c r="HY36" s="137"/>
      <c r="HZ36" s="137"/>
      <c r="IA36" s="137"/>
      <c r="IB36" s="137"/>
      <c r="IC36" s="137"/>
      <c r="ID36" s="137"/>
      <c r="IE36" s="137"/>
      <c r="IF36" s="137"/>
      <c r="IG36" s="137"/>
      <c r="IH36" s="137"/>
      <c r="II36" s="137"/>
      <c r="IJ36" s="137"/>
      <c r="IK36" s="137"/>
      <c r="IL36" s="137"/>
      <c r="IM36" s="137"/>
      <c r="IN36" s="137"/>
      <c r="IO36" s="137"/>
      <c r="IP36" s="137"/>
      <c r="IQ36" s="137"/>
      <c r="IR36" s="137"/>
      <c r="IS36" s="137"/>
      <c r="IT36" s="137"/>
      <c r="IU36" s="137"/>
      <c r="IV36" s="137"/>
    </row>
    <row r="37" spans="1:256" s="137" customFormat="1" ht="14.25" customHeight="1" x14ac:dyDescent="0.2">
      <c r="A37" s="188" t="str">
        <f>FormNumber</f>
        <v>F330-02</v>
      </c>
      <c r="B37" s="39"/>
      <c r="C37" s="39"/>
      <c r="D37" s="39"/>
      <c r="E37" s="39"/>
      <c r="F37" s="39"/>
      <c r="G37" s="39"/>
      <c r="H37" s="39"/>
      <c r="I37" s="39"/>
      <c r="J37" s="40"/>
      <c r="K37" s="40"/>
      <c r="L37" s="40"/>
      <c r="M37" s="283" t="str">
        <f>FormVersion</f>
        <v xml:space="preserve">2025-OCT  </v>
      </c>
      <c r="N37" s="283"/>
      <c r="O37" s="40"/>
      <c r="P37" s="38"/>
      <c r="Q37" s="40"/>
      <c r="R37" s="40"/>
      <c r="S37" s="40"/>
      <c r="T37" s="40"/>
      <c r="U37" s="40"/>
      <c r="V37" s="40"/>
      <c r="W37" s="40"/>
      <c r="X37" s="40"/>
      <c r="Y37" s="40"/>
      <c r="Z37" s="190" t="str">
        <f>"Section C - Schedule of Values Details, Page " &amp; AA7 &amp; " of " &amp; SVSLastPage</f>
        <v>Section C - Schedule of Values Details, Page 1 of 0</v>
      </c>
      <c r="AA37"/>
      <c r="AB37"/>
    </row>
    <row r="38" spans="1:256" s="137" customFormat="1" ht="18" customHeight="1" x14ac:dyDescent="0.25">
      <c r="A38" s="2" t="s">
        <v>64</v>
      </c>
      <c r="B38" s="2"/>
      <c r="C38" s="2"/>
      <c r="D38" s="2"/>
      <c r="E38" s="2"/>
      <c r="F38" s="2"/>
      <c r="G38" s="290">
        <f>ContractorName</f>
        <v>0</v>
      </c>
      <c r="H38" s="290"/>
      <c r="I38" s="290"/>
      <c r="J38" s="290"/>
      <c r="K38" s="290"/>
      <c r="L38" s="290"/>
      <c r="M38" s="2"/>
      <c r="N38" s="2" t="s">
        <v>229</v>
      </c>
      <c r="O38" s="2"/>
      <c r="P38" s="2"/>
      <c r="Q38" s="320">
        <f>ContractNumber</f>
        <v>0</v>
      </c>
      <c r="R38" s="320"/>
      <c r="S38" s="320"/>
      <c r="T38" s="320"/>
      <c r="U38" s="320"/>
      <c r="V38"/>
      <c r="W38" s="17" t="s">
        <v>118</v>
      </c>
      <c r="X38" s="2"/>
      <c r="Y38"/>
      <c r="Z38"/>
      <c r="AA38"/>
      <c r="AB38"/>
    </row>
    <row r="39" spans="1:256" s="137" customFormat="1" ht="18" customHeight="1" thickBot="1" x14ac:dyDescent="0.3">
      <c r="A39" s="227" t="s">
        <v>38</v>
      </c>
      <c r="B39" s="227"/>
      <c r="C39" s="227"/>
      <c r="D39" s="227"/>
      <c r="E39" s="227"/>
      <c r="F39" s="227"/>
      <c r="G39" s="349">
        <f>ProjectName1</f>
        <v>0</v>
      </c>
      <c r="H39" s="349"/>
      <c r="I39" s="349"/>
      <c r="J39" s="349"/>
      <c r="K39" s="349"/>
      <c r="L39" s="349"/>
      <c r="M39" s="2"/>
      <c r="N39" s="227"/>
      <c r="O39" s="227"/>
      <c r="P39" s="2"/>
      <c r="Q39" s="227"/>
      <c r="R39" s="227"/>
      <c r="S39" s="227"/>
      <c r="T39" s="227"/>
      <c r="U39" s="227"/>
      <c r="V39" s="2"/>
      <c r="W39" s="7" t="s">
        <v>78</v>
      </c>
      <c r="X39" s="8"/>
      <c r="Y39" s="1"/>
      <c r="Z39"/>
      <c r="AA39"/>
      <c r="AB39"/>
    </row>
    <row r="40" spans="1:256" s="137" customFormat="1" ht="18" customHeight="1" x14ac:dyDescent="0.2">
      <c r="A40" s="227"/>
      <c r="B40" s="227"/>
      <c r="C40" s="227"/>
      <c r="D40" s="227"/>
      <c r="E40" s="227"/>
      <c r="F40" s="227"/>
      <c r="G40" s="350">
        <f>ProjectName2</f>
        <v>0</v>
      </c>
      <c r="H40" s="350"/>
      <c r="I40" s="350"/>
      <c r="J40" s="350"/>
      <c r="K40" s="350"/>
      <c r="L40" s="350"/>
      <c r="M40" s="2"/>
      <c r="N40" s="2" t="s">
        <v>114</v>
      </c>
      <c r="O40" s="2"/>
      <c r="P40" s="2"/>
      <c r="Q40" s="320">
        <f>AlternateNumber</f>
        <v>0</v>
      </c>
      <c r="R40" s="320"/>
      <c r="S40" s="320"/>
      <c r="T40" s="320"/>
      <c r="U40" s="320"/>
      <c r="V40"/>
      <c r="W40" s="3" t="s">
        <v>21</v>
      </c>
      <c r="X40"/>
      <c r="Y40" s="223">
        <f>RequestNumber</f>
        <v>0</v>
      </c>
      <c r="Z40" s="321"/>
      <c r="AA40"/>
      <c r="AB40"/>
    </row>
    <row r="41" spans="1:256" s="137" customFormat="1" ht="18" customHeight="1" x14ac:dyDescent="0.2">
      <c r="A41" s="2" t="s">
        <v>70</v>
      </c>
      <c r="B41" s="2"/>
      <c r="C41" s="2"/>
      <c r="D41" s="2"/>
      <c r="E41" s="2"/>
      <c r="F41" s="2"/>
      <c r="G41" s="324">
        <f>ProjectLocation</f>
        <v>0</v>
      </c>
      <c r="H41" s="324"/>
      <c r="I41" s="324"/>
      <c r="J41" s="324"/>
      <c r="K41" s="324"/>
      <c r="L41" s="324"/>
      <c r="M41" s="227"/>
      <c r="N41" s="227"/>
      <c r="O41" s="227"/>
      <c r="P41" s="227"/>
      <c r="Q41" s="227"/>
      <c r="R41" s="227"/>
      <c r="S41" s="227"/>
      <c r="T41" s="227"/>
      <c r="U41" s="227"/>
      <c r="V41" s="227"/>
      <c r="W41" s="2" t="s">
        <v>23</v>
      </c>
      <c r="X41" s="11">
        <f>X7+1</f>
        <v>3</v>
      </c>
      <c r="Y41" s="9" t="s">
        <v>22</v>
      </c>
      <c r="Z41" s="30">
        <f>LastPage</f>
        <v>1</v>
      </c>
      <c r="AA41">
        <f>AA7+1</f>
        <v>2</v>
      </c>
      <c r="AB41"/>
    </row>
    <row r="42" spans="1:256" s="137" customFormat="1" ht="15" customHeight="1" thickBot="1" x14ac:dyDescent="0.25">
      <c r="A42" s="351"/>
      <c r="B42" s="352"/>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c r="AB42"/>
    </row>
    <row r="43" spans="1:256" x14ac:dyDescent="0.2">
      <c r="A43" s="15"/>
      <c r="B43" s="286" t="s">
        <v>50</v>
      </c>
      <c r="C43" s="286" t="s">
        <v>51</v>
      </c>
      <c r="D43" s="221"/>
      <c r="E43" s="221"/>
      <c r="F43" s="221"/>
      <c r="G43" s="221"/>
      <c r="H43" s="221"/>
      <c r="I43" s="323"/>
      <c r="J43" s="313" t="s">
        <v>107</v>
      </c>
      <c r="K43" s="313"/>
      <c r="L43" s="313"/>
      <c r="M43" s="313"/>
      <c r="N43" s="313"/>
      <c r="O43" s="314"/>
      <c r="P43" s="18"/>
      <c r="Q43" s="313" t="s">
        <v>40</v>
      </c>
      <c r="R43" s="313"/>
      <c r="S43" s="313"/>
      <c r="T43" s="313"/>
      <c r="U43" s="313"/>
      <c r="V43" s="313"/>
      <c r="W43" s="313"/>
      <c r="X43" s="313"/>
      <c r="Y43" s="313"/>
      <c r="Z43" s="313"/>
      <c r="AC43" s="332" t="s">
        <v>129</v>
      </c>
      <c r="AD43" s="333"/>
      <c r="AE43" s="334"/>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7"/>
      <c r="EQ43" s="137"/>
      <c r="ER43" s="137"/>
      <c r="ES43" s="137"/>
      <c r="ET43" s="137"/>
      <c r="EU43" s="137"/>
      <c r="EV43" s="137"/>
      <c r="EW43" s="137"/>
      <c r="EX43" s="137"/>
      <c r="EY43" s="137"/>
      <c r="EZ43" s="137"/>
      <c r="FA43" s="137"/>
      <c r="FB43" s="137"/>
      <c r="FC43" s="137"/>
      <c r="FD43" s="137"/>
      <c r="FE43" s="137"/>
      <c r="FF43" s="137"/>
      <c r="FG43" s="137"/>
      <c r="FH43" s="137"/>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7"/>
      <c r="GL43" s="137"/>
      <c r="GM43" s="137"/>
      <c r="GN43" s="137"/>
      <c r="GO43" s="137"/>
      <c r="GP43" s="137"/>
      <c r="GQ43" s="137"/>
      <c r="GR43" s="137"/>
      <c r="GS43" s="137"/>
      <c r="GT43" s="137"/>
      <c r="GU43" s="137"/>
      <c r="GV43" s="137"/>
      <c r="GW43" s="137"/>
      <c r="GX43" s="137"/>
      <c r="GY43" s="137"/>
      <c r="GZ43" s="137"/>
      <c r="HA43" s="137"/>
      <c r="HB43" s="137"/>
      <c r="HC43" s="137"/>
      <c r="HD43" s="137"/>
      <c r="HE43" s="137"/>
      <c r="HF43" s="137"/>
      <c r="HG43" s="137"/>
      <c r="HH43" s="137"/>
      <c r="HI43" s="137"/>
      <c r="HJ43" s="137"/>
      <c r="HK43" s="137"/>
      <c r="HL43" s="137"/>
      <c r="HM43" s="137"/>
      <c r="HN43" s="137"/>
      <c r="HO43" s="137"/>
      <c r="HP43" s="137"/>
      <c r="HQ43" s="137"/>
      <c r="HR43" s="137"/>
      <c r="HS43" s="137"/>
      <c r="HT43" s="137"/>
      <c r="HU43" s="137"/>
      <c r="HV43" s="137"/>
      <c r="HW43" s="137"/>
      <c r="HX43" s="137"/>
      <c r="HY43" s="137"/>
      <c r="HZ43" s="137"/>
      <c r="IA43" s="137"/>
      <c r="IB43" s="137"/>
      <c r="IC43" s="137"/>
      <c r="ID43" s="137"/>
      <c r="IE43" s="137"/>
      <c r="IF43" s="137"/>
      <c r="IG43" s="137"/>
      <c r="IH43" s="137"/>
      <c r="II43" s="137"/>
      <c r="IJ43" s="137"/>
      <c r="IK43" s="137"/>
      <c r="IL43" s="137"/>
      <c r="IM43" s="137"/>
      <c r="IN43" s="137"/>
      <c r="IO43" s="137"/>
      <c r="IP43" s="137"/>
      <c r="IQ43" s="137"/>
      <c r="IR43" s="137"/>
      <c r="IS43" s="137"/>
      <c r="IT43" s="137"/>
      <c r="IU43" s="137"/>
      <c r="IV43" s="137"/>
    </row>
    <row r="44" spans="1:256" x14ac:dyDescent="0.2">
      <c r="A44" s="13" t="s">
        <v>29</v>
      </c>
      <c r="B44" s="287"/>
      <c r="C44" s="287"/>
      <c r="D44" s="223" t="s">
        <v>52</v>
      </c>
      <c r="E44" s="223"/>
      <c r="F44" s="223"/>
      <c r="G44" s="223"/>
      <c r="H44" s="223"/>
      <c r="I44" s="288"/>
      <c r="J44" s="289" t="s">
        <v>53</v>
      </c>
      <c r="K44" s="289"/>
      <c r="L44" s="289" t="s">
        <v>54</v>
      </c>
      <c r="M44" s="289"/>
      <c r="N44" s="289" t="s">
        <v>55</v>
      </c>
      <c r="O44" s="289"/>
      <c r="P44" s="97"/>
      <c r="Q44" s="317" t="s">
        <v>56</v>
      </c>
      <c r="R44" s="317"/>
      <c r="S44" s="317" t="s">
        <v>57</v>
      </c>
      <c r="T44" s="317"/>
      <c r="U44" s="317"/>
      <c r="V44" s="317"/>
      <c r="W44" s="317" t="s">
        <v>58</v>
      </c>
      <c r="X44" s="317"/>
      <c r="Y44" s="317" t="s">
        <v>164</v>
      </c>
      <c r="Z44" s="317"/>
      <c r="AC44" s="335"/>
      <c r="AD44" s="336"/>
      <c r="AE44" s="3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7"/>
      <c r="EF44" s="137"/>
      <c r="EG44" s="137"/>
      <c r="EH44" s="137"/>
      <c r="EI44" s="137"/>
      <c r="EJ44" s="137"/>
      <c r="EK44" s="137"/>
      <c r="EL44" s="137"/>
      <c r="EM44" s="137"/>
      <c r="EN44" s="137"/>
      <c r="EO44" s="137"/>
      <c r="EP44" s="137"/>
      <c r="EQ44" s="137"/>
      <c r="ER44" s="137"/>
      <c r="ES44" s="137"/>
      <c r="ET44" s="137"/>
      <c r="EU44" s="137"/>
      <c r="EV44" s="137"/>
      <c r="EW44" s="137"/>
      <c r="EX44" s="137"/>
      <c r="EY44" s="137"/>
      <c r="EZ44" s="137"/>
      <c r="FA44" s="137"/>
      <c r="FB44" s="137"/>
      <c r="FC44" s="137"/>
      <c r="FD44" s="137"/>
      <c r="FE44" s="137"/>
      <c r="FF44" s="137"/>
      <c r="FG44" s="137"/>
      <c r="FH44" s="137"/>
      <c r="FI44" s="137"/>
      <c r="FJ44" s="137"/>
      <c r="FK44" s="137"/>
      <c r="FL44" s="137"/>
      <c r="FM44" s="137"/>
      <c r="FN44" s="137"/>
      <c r="FO44" s="137"/>
      <c r="FP44" s="137"/>
      <c r="FQ44" s="137"/>
      <c r="FR44" s="137"/>
      <c r="FS44" s="137"/>
      <c r="FT44" s="137"/>
      <c r="FU44" s="137"/>
      <c r="FV44" s="137"/>
      <c r="FW44" s="137"/>
      <c r="FX44" s="137"/>
      <c r="FY44" s="137"/>
      <c r="FZ44" s="137"/>
      <c r="GA44" s="137"/>
      <c r="GB44" s="137"/>
      <c r="GC44" s="137"/>
      <c r="GD44" s="137"/>
      <c r="GE44" s="137"/>
      <c r="GF44" s="137"/>
      <c r="GG44" s="137"/>
      <c r="GH44" s="137"/>
      <c r="GI44" s="137"/>
      <c r="GJ44" s="137"/>
      <c r="GK44" s="137"/>
      <c r="GL44" s="137"/>
      <c r="GM44" s="137"/>
      <c r="GN44" s="137"/>
      <c r="GO44" s="137"/>
      <c r="GP44" s="137"/>
      <c r="GQ44" s="137"/>
      <c r="GR44" s="137"/>
      <c r="GS44" s="137"/>
      <c r="GT44" s="137"/>
      <c r="GU44" s="137"/>
      <c r="GV44" s="137"/>
      <c r="GW44" s="137"/>
      <c r="GX44" s="137"/>
      <c r="GY44" s="137"/>
      <c r="GZ44" s="137"/>
      <c r="HA44" s="137"/>
      <c r="HB44" s="137"/>
      <c r="HC44" s="137"/>
      <c r="HD44" s="137"/>
      <c r="HE44" s="137"/>
      <c r="HF44" s="137"/>
      <c r="HG44" s="137"/>
      <c r="HH44" s="137"/>
      <c r="HI44" s="137"/>
      <c r="HJ44" s="137"/>
      <c r="HK44" s="137"/>
      <c r="HL44" s="137"/>
      <c r="HM44" s="137"/>
      <c r="HN44" s="137"/>
      <c r="HO44" s="137"/>
      <c r="HP44" s="137"/>
      <c r="HQ44" s="137"/>
      <c r="HR44" s="137"/>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row>
    <row r="45" spans="1:256" ht="25.5" customHeight="1" x14ac:dyDescent="0.2">
      <c r="A45" s="13" t="s">
        <v>24</v>
      </c>
      <c r="B45" s="169" t="s">
        <v>162</v>
      </c>
      <c r="C45" s="164" t="s">
        <v>163</v>
      </c>
      <c r="D45" s="223" t="s">
        <v>25</v>
      </c>
      <c r="E45" s="223"/>
      <c r="F45" s="223"/>
      <c r="G45" s="223"/>
      <c r="H45" s="223"/>
      <c r="I45" s="288"/>
      <c r="J45" s="300" t="s">
        <v>82</v>
      </c>
      <c r="K45" s="300"/>
      <c r="L45" s="300" t="s">
        <v>83</v>
      </c>
      <c r="M45" s="300"/>
      <c r="N45" s="300" t="s">
        <v>79</v>
      </c>
      <c r="O45" s="300"/>
      <c r="P45" s="99"/>
      <c r="Q45" s="300" t="s">
        <v>85</v>
      </c>
      <c r="R45" s="300"/>
      <c r="S45" s="300" t="s">
        <v>84</v>
      </c>
      <c r="T45" s="300"/>
      <c r="U45" s="300"/>
      <c r="V45" s="300"/>
      <c r="W45" s="300" t="s">
        <v>80</v>
      </c>
      <c r="X45" s="300"/>
      <c r="Y45" s="300" t="s">
        <v>81</v>
      </c>
      <c r="Z45" s="300"/>
      <c r="AC45" s="86" t="s">
        <v>127</v>
      </c>
      <c r="AD45" s="87" t="s">
        <v>128</v>
      </c>
      <c r="AE45" s="88" t="s">
        <v>130</v>
      </c>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c r="DY45" s="137"/>
      <c r="DZ45" s="137"/>
      <c r="EA45" s="137"/>
      <c r="EB45" s="137"/>
      <c r="EC45" s="137"/>
      <c r="ED45" s="137"/>
      <c r="EE45" s="137"/>
      <c r="EF45" s="137"/>
      <c r="EG45" s="137"/>
      <c r="EH45" s="137"/>
      <c r="EI45" s="137"/>
      <c r="EJ45" s="137"/>
      <c r="EK45" s="137"/>
      <c r="EL45" s="137"/>
      <c r="EM45" s="137"/>
      <c r="EN45" s="137"/>
      <c r="EO45" s="137"/>
      <c r="EP45" s="137"/>
      <c r="EQ45" s="137"/>
      <c r="ER45" s="137"/>
      <c r="ES45" s="137"/>
      <c r="ET45" s="137"/>
      <c r="EU45" s="137"/>
      <c r="EV45" s="137"/>
      <c r="EW45" s="137"/>
      <c r="EX45" s="137"/>
      <c r="EY45" s="137"/>
      <c r="EZ45" s="137"/>
      <c r="FA45" s="137"/>
      <c r="FB45" s="137"/>
      <c r="FC45" s="137"/>
      <c r="FD45" s="137"/>
      <c r="FE45" s="137"/>
      <c r="FF45" s="137"/>
      <c r="FG45" s="137"/>
      <c r="FH45" s="137"/>
      <c r="FI45" s="137"/>
      <c r="FJ45" s="137"/>
      <c r="FK45" s="137"/>
      <c r="FL45" s="137"/>
      <c r="FM45" s="137"/>
      <c r="FN45" s="137"/>
      <c r="FO45" s="137"/>
      <c r="FP45" s="137"/>
      <c r="FQ45" s="137"/>
      <c r="FR45" s="137"/>
      <c r="FS45" s="137"/>
      <c r="FT45" s="137"/>
      <c r="FU45" s="137"/>
      <c r="FV45" s="137"/>
      <c r="FW45" s="137"/>
      <c r="FX45" s="137"/>
      <c r="FY45" s="137"/>
      <c r="FZ45" s="137"/>
      <c r="GA45" s="137"/>
      <c r="GB45" s="137"/>
      <c r="GC45" s="137"/>
      <c r="GD45" s="137"/>
      <c r="GE45" s="137"/>
      <c r="GF45" s="137"/>
      <c r="GG45" s="137"/>
      <c r="GH45" s="137"/>
      <c r="GI45" s="137"/>
      <c r="GJ45" s="137"/>
      <c r="GK45" s="137"/>
      <c r="GL45" s="137"/>
      <c r="GM45" s="137"/>
      <c r="GN45" s="137"/>
      <c r="GO45" s="137"/>
      <c r="GP45" s="137"/>
      <c r="GQ45" s="137"/>
      <c r="GR45" s="137"/>
      <c r="GS45" s="137"/>
      <c r="GT45" s="137"/>
      <c r="GU45" s="137"/>
      <c r="GV45" s="137"/>
      <c r="GW45" s="137"/>
      <c r="GX45" s="137"/>
      <c r="GY45" s="137"/>
      <c r="GZ45" s="137"/>
      <c r="HA45" s="137"/>
      <c r="HB45" s="137"/>
      <c r="HC45" s="137"/>
      <c r="HD45" s="137"/>
      <c r="HE45" s="137"/>
      <c r="HF45" s="137"/>
      <c r="HG45" s="137"/>
      <c r="HH45" s="137"/>
      <c r="HI45" s="137"/>
      <c r="HJ45" s="137"/>
      <c r="HK45" s="137"/>
      <c r="HL45" s="137"/>
      <c r="HM45" s="137"/>
      <c r="HN45" s="137"/>
      <c r="HO45" s="137"/>
      <c r="HP45" s="137"/>
      <c r="HQ45" s="137"/>
      <c r="HR45" s="137"/>
      <c r="HS45" s="137"/>
      <c r="HT45" s="137"/>
      <c r="HU45" s="137"/>
      <c r="HV45" s="137"/>
      <c r="HW45" s="137"/>
      <c r="HX45" s="137"/>
      <c r="HY45" s="137"/>
      <c r="HZ45" s="137"/>
      <c r="IA45" s="137"/>
      <c r="IB45" s="137"/>
      <c r="IC45" s="137"/>
      <c r="ID45" s="137"/>
      <c r="IE45" s="137"/>
      <c r="IF45" s="137"/>
      <c r="IG45" s="137"/>
      <c r="IH45" s="137"/>
      <c r="II45" s="137"/>
      <c r="IJ45" s="137"/>
      <c r="IK45" s="137"/>
      <c r="IL45" s="137"/>
      <c r="IM45" s="137"/>
      <c r="IN45" s="137"/>
      <c r="IO45" s="137"/>
      <c r="IP45" s="137"/>
      <c r="IQ45" s="137"/>
      <c r="IR45" s="137"/>
      <c r="IS45" s="137"/>
      <c r="IT45" s="137"/>
      <c r="IU45" s="137"/>
      <c r="IV45" s="137"/>
    </row>
    <row r="46" spans="1:256" ht="13.35" customHeight="1" x14ac:dyDescent="0.2">
      <c r="A46" s="23">
        <f>A34+1</f>
        <v>24</v>
      </c>
      <c r="B46" s="167">
        <f>'B - Schedule of Values Summary'!B46</f>
        <v>0</v>
      </c>
      <c r="C46" s="24">
        <f>'B - Schedule of Values Summary'!C46</f>
        <v>0</v>
      </c>
      <c r="D46" s="327">
        <f>'B - Schedule of Values Summary'!D46</f>
        <v>0</v>
      </c>
      <c r="E46" s="327"/>
      <c r="F46" s="327"/>
      <c r="G46" s="327"/>
      <c r="H46" s="327"/>
      <c r="I46" s="328"/>
      <c r="J46" s="338"/>
      <c r="K46" s="338"/>
      <c r="L46" s="338"/>
      <c r="M46" s="338"/>
      <c r="N46" s="304">
        <f>J46+L46</f>
        <v>0</v>
      </c>
      <c r="O46" s="304"/>
      <c r="P46" s="90"/>
      <c r="Q46" s="353">
        <f>IF(AC46=0,0,('B - Schedule of Values Summary'!J46*AC46)-J46)</f>
        <v>0</v>
      </c>
      <c r="R46" s="354"/>
      <c r="S46" s="301">
        <f>IF(AD46=0,0,('B - Schedule of Values Summary'!L46*AD46)-L46)</f>
        <v>0</v>
      </c>
      <c r="T46" s="339"/>
      <c r="U46" s="339"/>
      <c r="V46" s="302"/>
      <c r="W46" s="295">
        <f>J46+Q46</f>
        <v>0</v>
      </c>
      <c r="X46" s="295"/>
      <c r="Y46" s="295">
        <f>L46+S46</f>
        <v>0</v>
      </c>
      <c r="Z46" s="295"/>
      <c r="AC46" s="127"/>
      <c r="AD46" s="185"/>
      <c r="AE46" s="85">
        <f>'B - Schedule of Values Summary'!U46</f>
        <v>0</v>
      </c>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c r="EM46" s="137"/>
      <c r="EN46" s="137"/>
      <c r="EO46" s="137"/>
      <c r="EP46" s="137"/>
      <c r="EQ46" s="137"/>
      <c r="ER46" s="137"/>
      <c r="ES46" s="137"/>
      <c r="ET46" s="137"/>
      <c r="EU46" s="137"/>
      <c r="EV46" s="137"/>
      <c r="EW46" s="137"/>
      <c r="EX46" s="137"/>
      <c r="EY46" s="137"/>
      <c r="EZ46" s="137"/>
      <c r="FA46" s="137"/>
      <c r="FB46" s="137"/>
      <c r="FC46" s="137"/>
      <c r="FD46" s="137"/>
      <c r="FE46" s="137"/>
      <c r="FF46" s="137"/>
      <c r="FG46" s="137"/>
      <c r="FH46" s="137"/>
      <c r="FI46" s="137"/>
      <c r="FJ46" s="137"/>
      <c r="FK46" s="137"/>
      <c r="FL46" s="137"/>
      <c r="FM46" s="137"/>
      <c r="FN46" s="137"/>
      <c r="FO46" s="137"/>
      <c r="FP46" s="137"/>
      <c r="FQ46" s="137"/>
      <c r="FR46" s="137"/>
      <c r="FS46" s="137"/>
      <c r="FT46" s="137"/>
      <c r="FU46" s="137"/>
      <c r="FV46" s="137"/>
      <c r="FW46" s="137"/>
      <c r="FX46" s="137"/>
      <c r="FY46" s="137"/>
      <c r="FZ46" s="137"/>
      <c r="GA46" s="137"/>
      <c r="GB46" s="137"/>
      <c r="GC46" s="137"/>
      <c r="GD46" s="137"/>
      <c r="GE46" s="137"/>
      <c r="GF46" s="137"/>
      <c r="GG46" s="137"/>
      <c r="GH46" s="137"/>
      <c r="GI46" s="137"/>
      <c r="GJ46" s="137"/>
      <c r="GK46" s="137"/>
      <c r="GL46" s="137"/>
      <c r="GM46" s="137"/>
      <c r="GN46" s="137"/>
      <c r="GO46" s="137"/>
      <c r="GP46" s="137"/>
      <c r="GQ46" s="137"/>
      <c r="GR46" s="137"/>
      <c r="GS46" s="137"/>
      <c r="GT46" s="137"/>
      <c r="GU46" s="137"/>
      <c r="GV46" s="137"/>
      <c r="GW46" s="137"/>
      <c r="GX46" s="137"/>
      <c r="GY46" s="137"/>
      <c r="GZ46" s="137"/>
      <c r="HA46" s="137"/>
      <c r="HB46" s="137"/>
      <c r="HC46" s="137"/>
      <c r="HD46" s="137"/>
      <c r="HE46" s="137"/>
      <c r="HF46" s="137"/>
      <c r="HG46" s="137"/>
      <c r="HH46" s="137"/>
      <c r="HI46" s="137"/>
      <c r="HJ46" s="137"/>
      <c r="HK46" s="137"/>
      <c r="HL46" s="137"/>
      <c r="HM46" s="137"/>
      <c r="HN46" s="137"/>
      <c r="HO46" s="137"/>
      <c r="HP46" s="137"/>
      <c r="HQ46" s="137"/>
      <c r="HR46" s="137"/>
      <c r="HS46" s="137"/>
      <c r="HT46" s="137"/>
      <c r="HU46" s="137"/>
      <c r="HV46" s="137"/>
      <c r="HW46" s="137"/>
      <c r="HX46" s="137"/>
      <c r="HY46" s="137"/>
      <c r="HZ46" s="137"/>
      <c r="IA46" s="137"/>
      <c r="IB46" s="137"/>
      <c r="IC46" s="137"/>
      <c r="ID46" s="137"/>
      <c r="IE46" s="137"/>
      <c r="IF46" s="137"/>
      <c r="IG46" s="137"/>
      <c r="IH46" s="137"/>
      <c r="II46" s="137"/>
      <c r="IJ46" s="137"/>
      <c r="IK46" s="137"/>
      <c r="IL46" s="137"/>
      <c r="IM46" s="137"/>
      <c r="IN46" s="137"/>
      <c r="IO46" s="137"/>
      <c r="IP46" s="137"/>
      <c r="IQ46" s="137"/>
      <c r="IR46" s="137"/>
      <c r="IS46" s="137"/>
      <c r="IT46" s="137"/>
      <c r="IU46" s="137"/>
      <c r="IV46" s="137"/>
    </row>
    <row r="47" spans="1:256" ht="13.35" customHeight="1" x14ac:dyDescent="0.2">
      <c r="A47" s="24">
        <f>A46+1</f>
        <v>25</v>
      </c>
      <c r="B47" s="167">
        <f>'B - Schedule of Values Summary'!B47</f>
        <v>0</v>
      </c>
      <c r="C47" s="24">
        <f>'B - Schedule of Values Summary'!C47</f>
        <v>0</v>
      </c>
      <c r="D47" s="327">
        <f>'B - Schedule of Values Summary'!D47</f>
        <v>0</v>
      </c>
      <c r="E47" s="327"/>
      <c r="F47" s="327"/>
      <c r="G47" s="327"/>
      <c r="H47" s="327"/>
      <c r="I47" s="328"/>
      <c r="J47" s="338"/>
      <c r="K47" s="338"/>
      <c r="L47" s="338"/>
      <c r="M47" s="338"/>
      <c r="N47" s="295">
        <f t="shared" ref="N47:N68" si="4">J47+L47</f>
        <v>0</v>
      </c>
      <c r="O47" s="295"/>
      <c r="P47" s="90"/>
      <c r="Q47" s="301">
        <f>IF(AC47=0,0,('B - Schedule of Values Summary'!J47*AC47)-J47)</f>
        <v>0</v>
      </c>
      <c r="R47" s="302"/>
      <c r="S47" s="301">
        <f>IF(AD47=0,0,('B - Schedule of Values Summary'!L47*AD47)-L47)</f>
        <v>0</v>
      </c>
      <c r="T47" s="339"/>
      <c r="U47" s="339"/>
      <c r="V47" s="302"/>
      <c r="W47" s="295">
        <f t="shared" ref="W47:W68" si="5">J47+Q47</f>
        <v>0</v>
      </c>
      <c r="X47" s="295"/>
      <c r="Y47" s="295">
        <f t="shared" ref="Y47:Y68" si="6">L47+S47</f>
        <v>0</v>
      </c>
      <c r="Z47" s="295"/>
      <c r="AC47" s="127"/>
      <c r="AD47" s="185"/>
      <c r="AE47" s="85">
        <f>'B - Schedule of Values Summary'!U47</f>
        <v>0</v>
      </c>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7"/>
      <c r="EQ47" s="137"/>
      <c r="ER47" s="137"/>
      <c r="ES47" s="137"/>
      <c r="ET47" s="137"/>
      <c r="EU47" s="137"/>
      <c r="EV47" s="137"/>
      <c r="EW47" s="137"/>
      <c r="EX47" s="137"/>
      <c r="EY47" s="137"/>
      <c r="EZ47" s="137"/>
      <c r="FA47" s="137"/>
      <c r="FB47" s="137"/>
      <c r="FC47" s="137"/>
      <c r="FD47" s="137"/>
      <c r="FE47" s="137"/>
      <c r="FF47" s="137"/>
      <c r="FG47" s="137"/>
      <c r="FH47" s="137"/>
      <c r="FI47" s="137"/>
      <c r="FJ47" s="137"/>
      <c r="FK47" s="137"/>
      <c r="FL47" s="137"/>
      <c r="FM47" s="137"/>
      <c r="FN47" s="137"/>
      <c r="FO47" s="137"/>
      <c r="FP47" s="137"/>
      <c r="FQ47" s="137"/>
      <c r="FR47" s="137"/>
      <c r="FS47" s="137"/>
      <c r="FT47" s="137"/>
      <c r="FU47" s="137"/>
      <c r="FV47" s="137"/>
      <c r="FW47" s="137"/>
      <c r="FX47" s="137"/>
      <c r="FY47" s="137"/>
      <c r="FZ47" s="137"/>
      <c r="GA47" s="137"/>
      <c r="GB47" s="137"/>
      <c r="GC47" s="137"/>
      <c r="GD47" s="137"/>
      <c r="GE47" s="137"/>
      <c r="GF47" s="137"/>
      <c r="GG47" s="137"/>
      <c r="GH47" s="137"/>
      <c r="GI47" s="137"/>
      <c r="GJ47" s="137"/>
      <c r="GK47" s="137"/>
      <c r="GL47" s="137"/>
      <c r="GM47" s="137"/>
      <c r="GN47" s="137"/>
      <c r="GO47" s="137"/>
      <c r="GP47" s="137"/>
      <c r="GQ47" s="137"/>
      <c r="GR47" s="137"/>
      <c r="GS47" s="137"/>
      <c r="GT47" s="137"/>
      <c r="GU47" s="137"/>
      <c r="GV47" s="137"/>
      <c r="GW47" s="137"/>
      <c r="GX47" s="137"/>
      <c r="GY47" s="137"/>
      <c r="GZ47" s="137"/>
      <c r="HA47" s="137"/>
      <c r="HB47" s="137"/>
      <c r="HC47" s="137"/>
      <c r="HD47" s="137"/>
      <c r="HE47" s="137"/>
      <c r="HF47" s="137"/>
      <c r="HG47" s="137"/>
      <c r="HH47" s="137"/>
      <c r="HI47" s="137"/>
      <c r="HJ47" s="137"/>
      <c r="HK47" s="137"/>
      <c r="HL47" s="137"/>
      <c r="HM47" s="137"/>
      <c r="HN47" s="137"/>
      <c r="HO47" s="137"/>
      <c r="HP47" s="137"/>
      <c r="HQ47" s="137"/>
      <c r="HR47" s="137"/>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row>
    <row r="48" spans="1:256" ht="13.35" customHeight="1" x14ac:dyDescent="0.2">
      <c r="A48" s="24">
        <f t="shared" ref="A48:A68" si="7">A47+1</f>
        <v>26</v>
      </c>
      <c r="B48" s="167">
        <f>'B - Schedule of Values Summary'!B48</f>
        <v>0</v>
      </c>
      <c r="C48" s="24">
        <f>'B - Schedule of Values Summary'!C48</f>
        <v>0</v>
      </c>
      <c r="D48" s="327">
        <f>'B - Schedule of Values Summary'!D48</f>
        <v>0</v>
      </c>
      <c r="E48" s="327"/>
      <c r="F48" s="327"/>
      <c r="G48" s="327"/>
      <c r="H48" s="327"/>
      <c r="I48" s="328"/>
      <c r="J48" s="338"/>
      <c r="K48" s="338"/>
      <c r="L48" s="338"/>
      <c r="M48" s="338"/>
      <c r="N48" s="295">
        <f t="shared" si="4"/>
        <v>0</v>
      </c>
      <c r="O48" s="295"/>
      <c r="P48" s="90"/>
      <c r="Q48" s="301">
        <f>IF(AC48=0,0,('B - Schedule of Values Summary'!J48*AC48)-J48)</f>
        <v>0</v>
      </c>
      <c r="R48" s="302"/>
      <c r="S48" s="301">
        <f>IF(AD48=0,0,('B - Schedule of Values Summary'!L48*AD48)-L48)</f>
        <v>0</v>
      </c>
      <c r="T48" s="339"/>
      <c r="U48" s="339"/>
      <c r="V48" s="302"/>
      <c r="W48" s="295">
        <f t="shared" si="5"/>
        <v>0</v>
      </c>
      <c r="X48" s="295"/>
      <c r="Y48" s="295">
        <f t="shared" si="6"/>
        <v>0</v>
      </c>
      <c r="Z48" s="295"/>
      <c r="AC48" s="127"/>
      <c r="AD48" s="185"/>
      <c r="AE48" s="85">
        <f>'B - Schedule of Values Summary'!U48</f>
        <v>0</v>
      </c>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c r="GM48" s="137"/>
      <c r="GN48" s="137"/>
      <c r="GO48" s="137"/>
      <c r="GP48" s="137"/>
      <c r="GQ48" s="137"/>
      <c r="GR48" s="137"/>
      <c r="GS48" s="137"/>
      <c r="GT48" s="137"/>
      <c r="GU48" s="137"/>
      <c r="GV48" s="137"/>
      <c r="GW48" s="137"/>
      <c r="GX48" s="137"/>
      <c r="GY48" s="137"/>
      <c r="GZ48" s="137"/>
      <c r="HA48" s="137"/>
      <c r="HB48" s="137"/>
      <c r="HC48" s="137"/>
      <c r="HD48" s="137"/>
      <c r="HE48" s="137"/>
      <c r="HF48" s="137"/>
      <c r="HG48" s="137"/>
      <c r="HH48" s="137"/>
      <c r="HI48" s="137"/>
      <c r="HJ48" s="137"/>
      <c r="HK48" s="137"/>
      <c r="HL48" s="137"/>
      <c r="HM48" s="137"/>
      <c r="HN48" s="137"/>
      <c r="HO48" s="137"/>
      <c r="HP48" s="137"/>
      <c r="HQ48" s="137"/>
      <c r="HR48" s="137"/>
      <c r="HS48" s="137"/>
      <c r="HT48" s="137"/>
      <c r="HU48" s="137"/>
      <c r="HV48" s="137"/>
      <c r="HW48" s="137"/>
      <c r="HX48" s="137"/>
      <c r="HY48" s="137"/>
      <c r="HZ48" s="137"/>
      <c r="IA48" s="137"/>
      <c r="IB48" s="137"/>
      <c r="IC48" s="137"/>
      <c r="ID48" s="137"/>
      <c r="IE48" s="137"/>
      <c r="IF48" s="137"/>
      <c r="IG48" s="137"/>
      <c r="IH48" s="137"/>
      <c r="II48" s="137"/>
      <c r="IJ48" s="137"/>
      <c r="IK48" s="137"/>
      <c r="IL48" s="137"/>
      <c r="IM48" s="137"/>
      <c r="IN48" s="137"/>
      <c r="IO48" s="137"/>
      <c r="IP48" s="137"/>
      <c r="IQ48" s="137"/>
      <c r="IR48" s="137"/>
      <c r="IS48" s="137"/>
      <c r="IT48" s="137"/>
      <c r="IU48" s="137"/>
      <c r="IV48" s="137"/>
    </row>
    <row r="49" spans="1:256" ht="13.35" customHeight="1" x14ac:dyDescent="0.2">
      <c r="A49" s="24">
        <f t="shared" si="7"/>
        <v>27</v>
      </c>
      <c r="B49" s="167">
        <f>'B - Schedule of Values Summary'!B49</f>
        <v>0</v>
      </c>
      <c r="C49" s="24">
        <f>'B - Schedule of Values Summary'!C49</f>
        <v>0</v>
      </c>
      <c r="D49" s="327">
        <f>'B - Schedule of Values Summary'!D49</f>
        <v>0</v>
      </c>
      <c r="E49" s="327"/>
      <c r="F49" s="327"/>
      <c r="G49" s="327"/>
      <c r="H49" s="327"/>
      <c r="I49" s="328"/>
      <c r="J49" s="338"/>
      <c r="K49" s="338"/>
      <c r="L49" s="338"/>
      <c r="M49" s="338"/>
      <c r="N49" s="295">
        <f t="shared" si="4"/>
        <v>0</v>
      </c>
      <c r="O49" s="295"/>
      <c r="P49" s="90"/>
      <c r="Q49" s="301">
        <f>IF(AC49=0,0,('B - Schedule of Values Summary'!J49*AC49)-J49)</f>
        <v>0</v>
      </c>
      <c r="R49" s="302"/>
      <c r="S49" s="301">
        <f>IF(AD49=0,0,('B - Schedule of Values Summary'!L49*AD49)-L49)</f>
        <v>0</v>
      </c>
      <c r="T49" s="339"/>
      <c r="U49" s="339"/>
      <c r="V49" s="302"/>
      <c r="W49" s="295">
        <f t="shared" si="5"/>
        <v>0</v>
      </c>
      <c r="X49" s="295"/>
      <c r="Y49" s="295">
        <f t="shared" si="6"/>
        <v>0</v>
      </c>
      <c r="Z49" s="295"/>
      <c r="AC49" s="127"/>
      <c r="AD49" s="185"/>
      <c r="AE49" s="85">
        <f>'B - Schedule of Values Summary'!U49</f>
        <v>0</v>
      </c>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7"/>
      <c r="FB49" s="137"/>
      <c r="FC49" s="137"/>
      <c r="FD49" s="137"/>
      <c r="FE49" s="137"/>
      <c r="FF49" s="137"/>
      <c r="FG49" s="137"/>
      <c r="FH49" s="137"/>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7"/>
      <c r="GL49" s="137"/>
      <c r="GM49" s="137"/>
      <c r="GN49" s="137"/>
      <c r="GO49" s="137"/>
      <c r="GP49" s="137"/>
      <c r="GQ49" s="137"/>
      <c r="GR49" s="137"/>
      <c r="GS49" s="137"/>
      <c r="GT49" s="137"/>
      <c r="GU49" s="137"/>
      <c r="GV49" s="137"/>
      <c r="GW49" s="137"/>
      <c r="GX49" s="137"/>
      <c r="GY49" s="137"/>
      <c r="GZ49" s="137"/>
      <c r="HA49" s="137"/>
      <c r="HB49" s="137"/>
      <c r="HC49" s="137"/>
      <c r="HD49" s="137"/>
      <c r="HE49" s="137"/>
      <c r="HF49" s="137"/>
      <c r="HG49" s="137"/>
      <c r="HH49" s="137"/>
      <c r="HI49" s="137"/>
      <c r="HJ49" s="137"/>
      <c r="HK49" s="137"/>
      <c r="HL49" s="137"/>
      <c r="HM49" s="137"/>
      <c r="HN49" s="137"/>
      <c r="HO49" s="137"/>
      <c r="HP49" s="137"/>
      <c r="HQ49" s="137"/>
      <c r="HR49" s="137"/>
      <c r="HS49" s="137"/>
      <c r="HT49" s="137"/>
      <c r="HU49" s="137"/>
      <c r="HV49" s="137"/>
      <c r="HW49" s="137"/>
      <c r="HX49" s="137"/>
      <c r="HY49" s="137"/>
      <c r="HZ49" s="137"/>
      <c r="IA49" s="137"/>
      <c r="IB49" s="137"/>
      <c r="IC49" s="137"/>
      <c r="ID49" s="137"/>
      <c r="IE49" s="137"/>
      <c r="IF49" s="137"/>
      <c r="IG49" s="137"/>
      <c r="IH49" s="137"/>
      <c r="II49" s="137"/>
      <c r="IJ49" s="137"/>
      <c r="IK49" s="137"/>
      <c r="IL49" s="137"/>
      <c r="IM49" s="137"/>
      <c r="IN49" s="137"/>
      <c r="IO49" s="137"/>
      <c r="IP49" s="137"/>
      <c r="IQ49" s="137"/>
      <c r="IR49" s="137"/>
      <c r="IS49" s="137"/>
      <c r="IT49" s="137"/>
      <c r="IU49" s="137"/>
      <c r="IV49" s="137"/>
    </row>
    <row r="50" spans="1:256" ht="13.35" customHeight="1" x14ac:dyDescent="0.2">
      <c r="A50" s="24">
        <f t="shared" si="7"/>
        <v>28</v>
      </c>
      <c r="B50" s="167">
        <f>'B - Schedule of Values Summary'!B50</f>
        <v>0</v>
      </c>
      <c r="C50" s="24">
        <f>'B - Schedule of Values Summary'!C50</f>
        <v>0</v>
      </c>
      <c r="D50" s="327">
        <f>'B - Schedule of Values Summary'!D50</f>
        <v>0</v>
      </c>
      <c r="E50" s="327"/>
      <c r="F50" s="327"/>
      <c r="G50" s="327"/>
      <c r="H50" s="327"/>
      <c r="I50" s="328"/>
      <c r="J50" s="338"/>
      <c r="K50" s="338"/>
      <c r="L50" s="338"/>
      <c r="M50" s="338"/>
      <c r="N50" s="295">
        <f t="shared" si="4"/>
        <v>0</v>
      </c>
      <c r="O50" s="295"/>
      <c r="P50" s="90"/>
      <c r="Q50" s="301">
        <f>IF(AC50=0,0,('B - Schedule of Values Summary'!J50*AC50)-J50)</f>
        <v>0</v>
      </c>
      <c r="R50" s="302"/>
      <c r="S50" s="301">
        <f>IF(AD50=0,0,('B - Schedule of Values Summary'!L50*AD50)-L50)</f>
        <v>0</v>
      </c>
      <c r="T50" s="339"/>
      <c r="U50" s="339"/>
      <c r="V50" s="302"/>
      <c r="W50" s="295">
        <f t="shared" si="5"/>
        <v>0</v>
      </c>
      <c r="X50" s="295"/>
      <c r="Y50" s="295">
        <f t="shared" si="6"/>
        <v>0</v>
      </c>
      <c r="Z50" s="295"/>
      <c r="AC50" s="127"/>
      <c r="AD50" s="185"/>
      <c r="AE50" s="85">
        <f>'B - Schedule of Values Summary'!U50</f>
        <v>0</v>
      </c>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c r="GM50" s="137"/>
      <c r="GN50" s="137"/>
      <c r="GO50" s="137"/>
      <c r="GP50" s="137"/>
      <c r="GQ50" s="137"/>
      <c r="GR50" s="137"/>
      <c r="GS50" s="137"/>
      <c r="GT50" s="137"/>
      <c r="GU50" s="137"/>
      <c r="GV50" s="137"/>
      <c r="GW50" s="137"/>
      <c r="GX50" s="137"/>
      <c r="GY50" s="137"/>
      <c r="GZ50" s="137"/>
      <c r="HA50" s="137"/>
      <c r="HB50" s="137"/>
      <c r="HC50" s="137"/>
      <c r="HD50" s="137"/>
      <c r="HE50" s="137"/>
      <c r="HF50" s="137"/>
      <c r="HG50" s="137"/>
      <c r="HH50" s="137"/>
      <c r="HI50" s="137"/>
      <c r="HJ50" s="137"/>
      <c r="HK50" s="137"/>
      <c r="HL50" s="137"/>
      <c r="HM50" s="137"/>
      <c r="HN50" s="137"/>
      <c r="HO50" s="137"/>
      <c r="HP50" s="137"/>
      <c r="HQ50" s="137"/>
      <c r="HR50" s="137"/>
      <c r="HS50" s="137"/>
      <c r="HT50" s="137"/>
      <c r="HU50" s="137"/>
      <c r="HV50" s="137"/>
      <c r="HW50" s="137"/>
      <c r="HX50" s="137"/>
      <c r="HY50" s="137"/>
      <c r="HZ50" s="137"/>
      <c r="IA50" s="137"/>
      <c r="IB50" s="137"/>
      <c r="IC50" s="137"/>
      <c r="ID50" s="137"/>
      <c r="IE50" s="137"/>
      <c r="IF50" s="137"/>
      <c r="IG50" s="137"/>
      <c r="IH50" s="137"/>
      <c r="II50" s="137"/>
      <c r="IJ50" s="137"/>
      <c r="IK50" s="137"/>
      <c r="IL50" s="137"/>
      <c r="IM50" s="137"/>
      <c r="IN50" s="137"/>
      <c r="IO50" s="137"/>
      <c r="IP50" s="137"/>
      <c r="IQ50" s="137"/>
      <c r="IR50" s="137"/>
      <c r="IS50" s="137"/>
      <c r="IT50" s="137"/>
      <c r="IU50" s="137"/>
      <c r="IV50" s="137"/>
    </row>
    <row r="51" spans="1:256" ht="13.35" customHeight="1" x14ac:dyDescent="0.2">
      <c r="A51" s="24">
        <f t="shared" si="7"/>
        <v>29</v>
      </c>
      <c r="B51" s="167">
        <f>'B - Schedule of Values Summary'!B51</f>
        <v>0</v>
      </c>
      <c r="C51" s="24">
        <f>'B - Schedule of Values Summary'!C51</f>
        <v>0</v>
      </c>
      <c r="D51" s="327">
        <f>'B - Schedule of Values Summary'!D51</f>
        <v>0</v>
      </c>
      <c r="E51" s="327"/>
      <c r="F51" s="327"/>
      <c r="G51" s="327"/>
      <c r="H51" s="327"/>
      <c r="I51" s="328"/>
      <c r="J51" s="338"/>
      <c r="K51" s="338"/>
      <c r="L51" s="338"/>
      <c r="M51" s="338"/>
      <c r="N51" s="295">
        <f t="shared" si="4"/>
        <v>0</v>
      </c>
      <c r="O51" s="295"/>
      <c r="P51" s="90"/>
      <c r="Q51" s="301">
        <f>IF(AC51=0,0,('B - Schedule of Values Summary'!J51*AC51)-J51)</f>
        <v>0</v>
      </c>
      <c r="R51" s="302"/>
      <c r="S51" s="301">
        <f>IF(AD51=0,0,('B - Schedule of Values Summary'!L51*AD51)-L51)</f>
        <v>0</v>
      </c>
      <c r="T51" s="339"/>
      <c r="U51" s="339"/>
      <c r="V51" s="302"/>
      <c r="W51" s="295">
        <f t="shared" si="5"/>
        <v>0</v>
      </c>
      <c r="X51" s="295"/>
      <c r="Y51" s="295">
        <f t="shared" si="6"/>
        <v>0</v>
      </c>
      <c r="Z51" s="295"/>
      <c r="AC51" s="127"/>
      <c r="AD51" s="185"/>
      <c r="AE51" s="85">
        <f>'B - Schedule of Values Summary'!U51</f>
        <v>0</v>
      </c>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c r="GM51" s="137"/>
      <c r="GN51" s="137"/>
      <c r="GO51" s="137"/>
      <c r="GP51" s="137"/>
      <c r="GQ51" s="137"/>
      <c r="GR51" s="137"/>
      <c r="GS51" s="137"/>
      <c r="GT51" s="137"/>
      <c r="GU51" s="137"/>
      <c r="GV51" s="137"/>
      <c r="GW51" s="137"/>
      <c r="GX51" s="137"/>
      <c r="GY51" s="137"/>
      <c r="GZ51" s="137"/>
      <c r="HA51" s="137"/>
      <c r="HB51" s="137"/>
      <c r="HC51" s="137"/>
      <c r="HD51" s="137"/>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7"/>
      <c r="IQ51" s="137"/>
      <c r="IR51" s="137"/>
      <c r="IS51" s="137"/>
      <c r="IT51" s="137"/>
      <c r="IU51" s="137"/>
      <c r="IV51" s="137"/>
    </row>
    <row r="52" spans="1:256" ht="13.35" customHeight="1" x14ac:dyDescent="0.2">
      <c r="A52" s="24">
        <f t="shared" si="7"/>
        <v>30</v>
      </c>
      <c r="B52" s="167">
        <f>'B - Schedule of Values Summary'!B52</f>
        <v>0</v>
      </c>
      <c r="C52" s="24">
        <f>'B - Schedule of Values Summary'!C52</f>
        <v>0</v>
      </c>
      <c r="D52" s="327">
        <f>'B - Schedule of Values Summary'!D52</f>
        <v>0</v>
      </c>
      <c r="E52" s="327"/>
      <c r="F52" s="327"/>
      <c r="G52" s="327"/>
      <c r="H52" s="327"/>
      <c r="I52" s="328"/>
      <c r="J52" s="338"/>
      <c r="K52" s="338"/>
      <c r="L52" s="338"/>
      <c r="M52" s="338"/>
      <c r="N52" s="295">
        <f t="shared" si="4"/>
        <v>0</v>
      </c>
      <c r="O52" s="295"/>
      <c r="P52" s="90"/>
      <c r="Q52" s="301">
        <f>IF(AC52=0,0,('B - Schedule of Values Summary'!J52*AC52)-J52)</f>
        <v>0</v>
      </c>
      <c r="R52" s="302"/>
      <c r="S52" s="301">
        <f>IF(AD52=0,0,('B - Schedule of Values Summary'!L52*AD52)-L52)</f>
        <v>0</v>
      </c>
      <c r="T52" s="339"/>
      <c r="U52" s="339"/>
      <c r="V52" s="302"/>
      <c r="W52" s="295">
        <f t="shared" si="5"/>
        <v>0</v>
      </c>
      <c r="X52" s="295"/>
      <c r="Y52" s="295">
        <f t="shared" si="6"/>
        <v>0</v>
      </c>
      <c r="Z52" s="295"/>
      <c r="AC52" s="127"/>
      <c r="AD52" s="185"/>
      <c r="AE52" s="85">
        <f>'B - Schedule of Values Summary'!U52</f>
        <v>0</v>
      </c>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7"/>
      <c r="IP52" s="137"/>
      <c r="IQ52" s="137"/>
      <c r="IR52" s="137"/>
      <c r="IS52" s="137"/>
      <c r="IT52" s="137"/>
      <c r="IU52" s="137"/>
      <c r="IV52" s="137"/>
    </row>
    <row r="53" spans="1:256" ht="13.35" customHeight="1" x14ac:dyDescent="0.2">
      <c r="A53" s="24">
        <f t="shared" si="7"/>
        <v>31</v>
      </c>
      <c r="B53" s="167">
        <f>'B - Schedule of Values Summary'!B53</f>
        <v>0</v>
      </c>
      <c r="C53" s="24">
        <f>'B - Schedule of Values Summary'!C53</f>
        <v>0</v>
      </c>
      <c r="D53" s="327">
        <f>'B - Schedule of Values Summary'!D53</f>
        <v>0</v>
      </c>
      <c r="E53" s="327"/>
      <c r="F53" s="327"/>
      <c r="G53" s="327"/>
      <c r="H53" s="327"/>
      <c r="I53" s="328"/>
      <c r="J53" s="338"/>
      <c r="K53" s="338"/>
      <c r="L53" s="338"/>
      <c r="M53" s="338"/>
      <c r="N53" s="295">
        <f t="shared" si="4"/>
        <v>0</v>
      </c>
      <c r="O53" s="295"/>
      <c r="P53" s="90"/>
      <c r="Q53" s="301">
        <f>IF(AC53=0,0,('B - Schedule of Values Summary'!J53*AC53)-J53)</f>
        <v>0</v>
      </c>
      <c r="R53" s="302"/>
      <c r="S53" s="301">
        <f>IF(AD53=0,0,('B - Schedule of Values Summary'!L53*AD53)-L53)</f>
        <v>0</v>
      </c>
      <c r="T53" s="339"/>
      <c r="U53" s="339"/>
      <c r="V53" s="302"/>
      <c r="W53" s="295">
        <f t="shared" si="5"/>
        <v>0</v>
      </c>
      <c r="X53" s="295"/>
      <c r="Y53" s="295">
        <f t="shared" si="6"/>
        <v>0</v>
      </c>
      <c r="Z53" s="295"/>
      <c r="AC53" s="127"/>
      <c r="AD53" s="185"/>
      <c r="AE53" s="85">
        <f>'B - Schedule of Values Summary'!U53</f>
        <v>0</v>
      </c>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7"/>
      <c r="EQ53" s="137"/>
      <c r="ER53" s="137"/>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137"/>
      <c r="IH53" s="137"/>
      <c r="II53" s="137"/>
      <c r="IJ53" s="137"/>
      <c r="IK53" s="137"/>
      <c r="IL53" s="137"/>
      <c r="IM53" s="137"/>
      <c r="IN53" s="137"/>
      <c r="IO53" s="137"/>
      <c r="IP53" s="137"/>
      <c r="IQ53" s="137"/>
      <c r="IR53" s="137"/>
      <c r="IS53" s="137"/>
      <c r="IT53" s="137"/>
      <c r="IU53" s="137"/>
      <c r="IV53" s="137"/>
    </row>
    <row r="54" spans="1:256" ht="13.35" customHeight="1" x14ac:dyDescent="0.2">
      <c r="A54" s="24">
        <f t="shared" si="7"/>
        <v>32</v>
      </c>
      <c r="B54" s="167">
        <f>'B - Schedule of Values Summary'!B54</f>
        <v>0</v>
      </c>
      <c r="C54" s="24">
        <f>'B - Schedule of Values Summary'!C54</f>
        <v>0</v>
      </c>
      <c r="D54" s="327">
        <f>'B - Schedule of Values Summary'!D54</f>
        <v>0</v>
      </c>
      <c r="E54" s="327"/>
      <c r="F54" s="327"/>
      <c r="G54" s="327"/>
      <c r="H54" s="327"/>
      <c r="I54" s="328"/>
      <c r="J54" s="338"/>
      <c r="K54" s="338"/>
      <c r="L54" s="338"/>
      <c r="M54" s="338"/>
      <c r="N54" s="295">
        <f t="shared" si="4"/>
        <v>0</v>
      </c>
      <c r="O54" s="295"/>
      <c r="P54" s="90"/>
      <c r="Q54" s="301">
        <f>IF(AC54=0,0,('B - Schedule of Values Summary'!J54*AC54)-J54)</f>
        <v>0</v>
      </c>
      <c r="R54" s="302"/>
      <c r="S54" s="301">
        <f>IF(AD54=0,0,('B - Schedule of Values Summary'!L54*AD54)-L54)</f>
        <v>0</v>
      </c>
      <c r="T54" s="339"/>
      <c r="U54" s="339"/>
      <c r="V54" s="302"/>
      <c r="W54" s="295">
        <f t="shared" si="5"/>
        <v>0</v>
      </c>
      <c r="X54" s="295"/>
      <c r="Y54" s="295">
        <f t="shared" si="6"/>
        <v>0</v>
      </c>
      <c r="Z54" s="295"/>
      <c r="AC54" s="127"/>
      <c r="AD54" s="185"/>
      <c r="AE54" s="85">
        <f>'B - Schedule of Values Summary'!U54</f>
        <v>0</v>
      </c>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c r="GM54" s="137"/>
      <c r="GN54" s="137"/>
      <c r="GO54" s="137"/>
      <c r="GP54" s="137"/>
      <c r="GQ54" s="137"/>
      <c r="GR54" s="137"/>
      <c r="GS54" s="137"/>
      <c r="GT54" s="137"/>
      <c r="GU54" s="137"/>
      <c r="GV54" s="137"/>
      <c r="GW54" s="137"/>
      <c r="GX54" s="137"/>
      <c r="GY54" s="137"/>
      <c r="GZ54" s="137"/>
      <c r="HA54" s="137"/>
      <c r="HB54" s="137"/>
      <c r="HC54" s="137"/>
      <c r="HD54" s="137"/>
      <c r="HE54" s="137"/>
      <c r="HF54" s="137"/>
      <c r="HG54" s="137"/>
      <c r="HH54" s="137"/>
      <c r="HI54" s="137"/>
      <c r="HJ54" s="137"/>
      <c r="HK54" s="137"/>
      <c r="HL54" s="137"/>
      <c r="HM54" s="137"/>
      <c r="HN54" s="137"/>
      <c r="HO54" s="137"/>
      <c r="HP54" s="137"/>
      <c r="HQ54" s="137"/>
      <c r="HR54" s="137"/>
      <c r="HS54" s="137"/>
      <c r="HT54" s="137"/>
      <c r="HU54" s="137"/>
      <c r="HV54" s="137"/>
      <c r="HW54" s="137"/>
      <c r="HX54" s="137"/>
      <c r="HY54" s="137"/>
      <c r="HZ54" s="137"/>
      <c r="IA54" s="137"/>
      <c r="IB54" s="137"/>
      <c r="IC54" s="137"/>
      <c r="ID54" s="137"/>
      <c r="IE54" s="137"/>
      <c r="IF54" s="137"/>
      <c r="IG54" s="137"/>
      <c r="IH54" s="137"/>
      <c r="II54" s="137"/>
      <c r="IJ54" s="137"/>
      <c r="IK54" s="137"/>
      <c r="IL54" s="137"/>
      <c r="IM54" s="137"/>
      <c r="IN54" s="137"/>
      <c r="IO54" s="137"/>
      <c r="IP54" s="137"/>
      <c r="IQ54" s="137"/>
      <c r="IR54" s="137"/>
      <c r="IS54" s="137"/>
      <c r="IT54" s="137"/>
      <c r="IU54" s="137"/>
      <c r="IV54" s="137"/>
    </row>
    <row r="55" spans="1:256" ht="13.35" customHeight="1" x14ac:dyDescent="0.2">
      <c r="A55" s="24">
        <f t="shared" si="7"/>
        <v>33</v>
      </c>
      <c r="B55" s="167">
        <f>'B - Schedule of Values Summary'!B55</f>
        <v>0</v>
      </c>
      <c r="C55" s="24">
        <f>'B - Schedule of Values Summary'!C55</f>
        <v>0</v>
      </c>
      <c r="D55" s="327">
        <f>'B - Schedule of Values Summary'!D55</f>
        <v>0</v>
      </c>
      <c r="E55" s="327"/>
      <c r="F55" s="327"/>
      <c r="G55" s="327"/>
      <c r="H55" s="327"/>
      <c r="I55" s="328"/>
      <c r="J55" s="338"/>
      <c r="K55" s="338"/>
      <c r="L55" s="338"/>
      <c r="M55" s="338"/>
      <c r="N55" s="295">
        <f t="shared" si="4"/>
        <v>0</v>
      </c>
      <c r="O55" s="295"/>
      <c r="P55" s="90"/>
      <c r="Q55" s="301">
        <f>IF(AC55=0,0,('B - Schedule of Values Summary'!J55*AC55)-J55)</f>
        <v>0</v>
      </c>
      <c r="R55" s="302"/>
      <c r="S55" s="301">
        <f>IF(AD55=0,0,('B - Schedule of Values Summary'!L55*AD55)-L55)</f>
        <v>0</v>
      </c>
      <c r="T55" s="339"/>
      <c r="U55" s="339"/>
      <c r="V55" s="302"/>
      <c r="W55" s="295">
        <f t="shared" si="5"/>
        <v>0</v>
      </c>
      <c r="X55" s="295"/>
      <c r="Y55" s="295">
        <f t="shared" si="6"/>
        <v>0</v>
      </c>
      <c r="Z55" s="295"/>
      <c r="AC55" s="127"/>
      <c r="AD55" s="185"/>
      <c r="AE55" s="85">
        <f>'B - Schedule of Values Summary'!U55</f>
        <v>0</v>
      </c>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c r="EM55" s="137"/>
      <c r="EN55" s="137"/>
      <c r="EO55" s="137"/>
      <c r="EP55" s="137"/>
      <c r="EQ55" s="137"/>
      <c r="ER55" s="137"/>
      <c r="ES55" s="137"/>
      <c r="ET55" s="137"/>
      <c r="EU55" s="137"/>
      <c r="EV55" s="137"/>
      <c r="EW55" s="137"/>
      <c r="EX55" s="137"/>
      <c r="EY55" s="137"/>
      <c r="EZ55" s="137"/>
      <c r="FA55" s="137"/>
      <c r="FB55" s="137"/>
      <c r="FC55" s="137"/>
      <c r="FD55" s="137"/>
      <c r="FE55" s="137"/>
      <c r="FF55" s="137"/>
      <c r="FG55" s="137"/>
      <c r="FH55" s="137"/>
      <c r="FI55" s="137"/>
      <c r="FJ55" s="137"/>
      <c r="FK55" s="137"/>
      <c r="FL55" s="137"/>
      <c r="FM55" s="137"/>
      <c r="FN55" s="137"/>
      <c r="FO55" s="137"/>
      <c r="FP55" s="137"/>
      <c r="FQ55" s="137"/>
      <c r="FR55" s="137"/>
      <c r="FS55" s="137"/>
      <c r="FT55" s="137"/>
      <c r="FU55" s="137"/>
      <c r="FV55" s="137"/>
      <c r="FW55" s="137"/>
      <c r="FX55" s="137"/>
      <c r="FY55" s="137"/>
      <c r="FZ55" s="137"/>
      <c r="GA55" s="137"/>
      <c r="GB55" s="137"/>
      <c r="GC55" s="137"/>
      <c r="GD55" s="137"/>
      <c r="GE55" s="137"/>
      <c r="GF55" s="137"/>
      <c r="GG55" s="137"/>
      <c r="GH55" s="137"/>
      <c r="GI55" s="137"/>
      <c r="GJ55" s="137"/>
      <c r="GK55" s="137"/>
      <c r="GL55" s="137"/>
      <c r="GM55" s="137"/>
      <c r="GN55" s="137"/>
      <c r="GO55" s="137"/>
      <c r="GP55" s="137"/>
      <c r="GQ55" s="137"/>
      <c r="GR55" s="137"/>
      <c r="GS55" s="137"/>
      <c r="GT55" s="137"/>
      <c r="GU55" s="137"/>
      <c r="GV55" s="137"/>
      <c r="GW55" s="137"/>
      <c r="GX55" s="137"/>
      <c r="GY55" s="137"/>
      <c r="GZ55" s="137"/>
      <c r="HA55" s="137"/>
      <c r="HB55" s="137"/>
      <c r="HC55" s="137"/>
      <c r="HD55" s="137"/>
      <c r="HE55" s="137"/>
      <c r="HF55" s="137"/>
      <c r="HG55" s="137"/>
      <c r="HH55" s="137"/>
      <c r="HI55" s="137"/>
      <c r="HJ55" s="137"/>
      <c r="HK55" s="137"/>
      <c r="HL55" s="137"/>
      <c r="HM55" s="137"/>
      <c r="HN55" s="137"/>
      <c r="HO55" s="137"/>
      <c r="HP55" s="137"/>
      <c r="HQ55" s="137"/>
      <c r="HR55" s="137"/>
      <c r="HS55" s="137"/>
      <c r="HT55" s="137"/>
      <c r="HU55" s="137"/>
      <c r="HV55" s="137"/>
      <c r="HW55" s="137"/>
      <c r="HX55" s="137"/>
      <c r="HY55" s="137"/>
      <c r="HZ55" s="137"/>
      <c r="IA55" s="137"/>
      <c r="IB55" s="137"/>
      <c r="IC55" s="137"/>
      <c r="ID55" s="137"/>
      <c r="IE55" s="137"/>
      <c r="IF55" s="137"/>
      <c r="IG55" s="137"/>
      <c r="IH55" s="137"/>
      <c r="II55" s="137"/>
      <c r="IJ55" s="137"/>
      <c r="IK55" s="137"/>
      <c r="IL55" s="137"/>
      <c r="IM55" s="137"/>
      <c r="IN55" s="137"/>
      <c r="IO55" s="137"/>
      <c r="IP55" s="137"/>
      <c r="IQ55" s="137"/>
      <c r="IR55" s="137"/>
      <c r="IS55" s="137"/>
      <c r="IT55" s="137"/>
      <c r="IU55" s="137"/>
      <c r="IV55" s="137"/>
    </row>
    <row r="56" spans="1:256" ht="13.35" customHeight="1" x14ac:dyDescent="0.2">
      <c r="A56" s="24">
        <f t="shared" si="7"/>
        <v>34</v>
      </c>
      <c r="B56" s="167">
        <f>'B - Schedule of Values Summary'!B56</f>
        <v>0</v>
      </c>
      <c r="C56" s="24">
        <f>'B - Schedule of Values Summary'!C56</f>
        <v>0</v>
      </c>
      <c r="D56" s="327">
        <f>'B - Schedule of Values Summary'!D56</f>
        <v>0</v>
      </c>
      <c r="E56" s="327"/>
      <c r="F56" s="327"/>
      <c r="G56" s="327"/>
      <c r="H56" s="327"/>
      <c r="I56" s="328"/>
      <c r="J56" s="338"/>
      <c r="K56" s="338"/>
      <c r="L56" s="338"/>
      <c r="M56" s="338"/>
      <c r="N56" s="295">
        <f t="shared" si="4"/>
        <v>0</v>
      </c>
      <c r="O56" s="295"/>
      <c r="P56" s="90"/>
      <c r="Q56" s="301">
        <f>IF(AC56=0,0,('B - Schedule of Values Summary'!J56*AC56)-J56)</f>
        <v>0</v>
      </c>
      <c r="R56" s="302"/>
      <c r="S56" s="301">
        <f>IF(AD56=0,0,('B - Schedule of Values Summary'!L56*AD56)-L56)</f>
        <v>0</v>
      </c>
      <c r="T56" s="339"/>
      <c r="U56" s="339"/>
      <c r="V56" s="302"/>
      <c r="W56" s="295">
        <f t="shared" si="5"/>
        <v>0</v>
      </c>
      <c r="X56" s="295"/>
      <c r="Y56" s="295">
        <f t="shared" si="6"/>
        <v>0</v>
      </c>
      <c r="Z56" s="295"/>
      <c r="AC56" s="127"/>
      <c r="AD56" s="185"/>
      <c r="AE56" s="85">
        <f>'B - Schedule of Values Summary'!U56</f>
        <v>0</v>
      </c>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c r="DY56" s="137"/>
      <c r="DZ56" s="137"/>
      <c r="EA56" s="137"/>
      <c r="EB56" s="137"/>
      <c r="EC56" s="137"/>
      <c r="ED56" s="137"/>
      <c r="EE56" s="137"/>
      <c r="EF56" s="137"/>
      <c r="EG56" s="137"/>
      <c r="EH56" s="137"/>
      <c r="EI56" s="137"/>
      <c r="EJ56" s="137"/>
      <c r="EK56" s="137"/>
      <c r="EL56" s="137"/>
      <c r="EM56" s="137"/>
      <c r="EN56" s="137"/>
      <c r="EO56" s="137"/>
      <c r="EP56" s="137"/>
      <c r="EQ56" s="137"/>
      <c r="ER56" s="137"/>
      <c r="ES56" s="137"/>
      <c r="ET56" s="137"/>
      <c r="EU56" s="137"/>
      <c r="EV56" s="137"/>
      <c r="EW56" s="137"/>
      <c r="EX56" s="137"/>
      <c r="EY56" s="137"/>
      <c r="EZ56" s="137"/>
      <c r="FA56" s="137"/>
      <c r="FB56" s="137"/>
      <c r="FC56" s="137"/>
      <c r="FD56" s="137"/>
      <c r="FE56" s="137"/>
      <c r="FF56" s="137"/>
      <c r="FG56" s="137"/>
      <c r="FH56" s="137"/>
      <c r="FI56" s="137"/>
      <c r="FJ56" s="137"/>
      <c r="FK56" s="137"/>
      <c r="FL56" s="137"/>
      <c r="FM56" s="137"/>
      <c r="FN56" s="137"/>
      <c r="FO56" s="137"/>
      <c r="FP56" s="137"/>
      <c r="FQ56" s="137"/>
      <c r="FR56" s="137"/>
      <c r="FS56" s="137"/>
      <c r="FT56" s="137"/>
      <c r="FU56" s="137"/>
      <c r="FV56" s="137"/>
      <c r="FW56" s="137"/>
      <c r="FX56" s="137"/>
      <c r="FY56" s="137"/>
      <c r="FZ56" s="137"/>
      <c r="GA56" s="137"/>
      <c r="GB56" s="137"/>
      <c r="GC56" s="137"/>
      <c r="GD56" s="137"/>
      <c r="GE56" s="137"/>
      <c r="GF56" s="137"/>
      <c r="GG56" s="137"/>
      <c r="GH56" s="137"/>
      <c r="GI56" s="137"/>
      <c r="GJ56" s="137"/>
      <c r="GK56" s="137"/>
      <c r="GL56" s="137"/>
      <c r="GM56" s="137"/>
      <c r="GN56" s="137"/>
      <c r="GO56" s="137"/>
      <c r="GP56" s="137"/>
      <c r="GQ56" s="137"/>
      <c r="GR56" s="137"/>
      <c r="GS56" s="137"/>
      <c r="GT56" s="137"/>
      <c r="GU56" s="137"/>
      <c r="GV56" s="137"/>
      <c r="GW56" s="137"/>
      <c r="GX56" s="137"/>
      <c r="GY56" s="137"/>
      <c r="GZ56" s="137"/>
      <c r="HA56" s="137"/>
      <c r="HB56" s="137"/>
      <c r="HC56" s="137"/>
      <c r="HD56" s="137"/>
      <c r="HE56" s="137"/>
      <c r="HF56" s="137"/>
      <c r="HG56" s="137"/>
      <c r="HH56" s="137"/>
      <c r="HI56" s="137"/>
      <c r="HJ56" s="137"/>
      <c r="HK56" s="137"/>
      <c r="HL56" s="137"/>
      <c r="HM56" s="137"/>
      <c r="HN56" s="137"/>
      <c r="HO56" s="137"/>
      <c r="HP56" s="137"/>
      <c r="HQ56" s="137"/>
      <c r="HR56" s="137"/>
      <c r="HS56" s="137"/>
      <c r="HT56" s="137"/>
      <c r="HU56" s="137"/>
      <c r="HV56" s="137"/>
      <c r="HW56" s="137"/>
      <c r="HX56" s="137"/>
      <c r="HY56" s="137"/>
      <c r="HZ56" s="137"/>
      <c r="IA56" s="137"/>
      <c r="IB56" s="137"/>
      <c r="IC56" s="137"/>
      <c r="ID56" s="137"/>
      <c r="IE56" s="137"/>
      <c r="IF56" s="137"/>
      <c r="IG56" s="137"/>
      <c r="IH56" s="137"/>
      <c r="II56" s="137"/>
      <c r="IJ56" s="137"/>
      <c r="IK56" s="137"/>
      <c r="IL56" s="137"/>
      <c r="IM56" s="137"/>
      <c r="IN56" s="137"/>
      <c r="IO56" s="137"/>
      <c r="IP56" s="137"/>
      <c r="IQ56" s="137"/>
      <c r="IR56" s="137"/>
      <c r="IS56" s="137"/>
      <c r="IT56" s="137"/>
      <c r="IU56" s="137"/>
      <c r="IV56" s="137"/>
    </row>
    <row r="57" spans="1:256" ht="13.35" customHeight="1" x14ac:dyDescent="0.2">
      <c r="A57" s="24">
        <f t="shared" si="7"/>
        <v>35</v>
      </c>
      <c r="B57" s="167">
        <f>'B - Schedule of Values Summary'!B57</f>
        <v>0</v>
      </c>
      <c r="C57" s="24">
        <f>'B - Schedule of Values Summary'!C57</f>
        <v>0</v>
      </c>
      <c r="D57" s="327">
        <f>'B - Schedule of Values Summary'!D57</f>
        <v>0</v>
      </c>
      <c r="E57" s="327"/>
      <c r="F57" s="327"/>
      <c r="G57" s="327"/>
      <c r="H57" s="327"/>
      <c r="I57" s="328"/>
      <c r="J57" s="338"/>
      <c r="K57" s="338"/>
      <c r="L57" s="338"/>
      <c r="M57" s="338"/>
      <c r="N57" s="295">
        <f t="shared" si="4"/>
        <v>0</v>
      </c>
      <c r="O57" s="295"/>
      <c r="P57" s="90"/>
      <c r="Q57" s="301">
        <f>IF(AC57=0,0,('B - Schedule of Values Summary'!J57*AC57)-J57)</f>
        <v>0</v>
      </c>
      <c r="R57" s="302"/>
      <c r="S57" s="301">
        <f>IF(AD57=0,0,('B - Schedule of Values Summary'!L57*AD57)-L57)</f>
        <v>0</v>
      </c>
      <c r="T57" s="339"/>
      <c r="U57" s="339"/>
      <c r="V57" s="302"/>
      <c r="W57" s="295">
        <f t="shared" si="5"/>
        <v>0</v>
      </c>
      <c r="X57" s="295"/>
      <c r="Y57" s="295">
        <f t="shared" si="6"/>
        <v>0</v>
      </c>
      <c r="Z57" s="295"/>
      <c r="AC57" s="127"/>
      <c r="AD57" s="185"/>
      <c r="AE57" s="85">
        <f>'B - Schedule of Values Summary'!U57</f>
        <v>0</v>
      </c>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7"/>
      <c r="FG57" s="137"/>
      <c r="FH57" s="137"/>
      <c r="FI57" s="137"/>
      <c r="FJ57" s="137"/>
      <c r="FK57" s="137"/>
      <c r="FL57" s="137"/>
      <c r="FM57" s="137"/>
      <c r="FN57" s="137"/>
      <c r="FO57" s="137"/>
      <c r="FP57" s="137"/>
      <c r="FQ57" s="137"/>
      <c r="FR57" s="137"/>
      <c r="FS57" s="137"/>
      <c r="FT57" s="137"/>
      <c r="FU57" s="137"/>
      <c r="FV57" s="137"/>
      <c r="FW57" s="137"/>
      <c r="FX57" s="137"/>
      <c r="FY57" s="137"/>
      <c r="FZ57" s="137"/>
      <c r="GA57" s="137"/>
      <c r="GB57" s="137"/>
      <c r="GC57" s="137"/>
      <c r="GD57" s="137"/>
      <c r="GE57" s="137"/>
      <c r="GF57" s="137"/>
      <c r="GG57" s="137"/>
      <c r="GH57" s="137"/>
      <c r="GI57" s="137"/>
      <c r="GJ57" s="137"/>
      <c r="GK57" s="137"/>
      <c r="GL57" s="137"/>
      <c r="GM57" s="137"/>
      <c r="GN57" s="137"/>
      <c r="GO57" s="137"/>
      <c r="GP57" s="137"/>
      <c r="GQ57" s="137"/>
      <c r="GR57" s="137"/>
      <c r="GS57" s="137"/>
      <c r="GT57" s="137"/>
      <c r="GU57" s="137"/>
      <c r="GV57" s="137"/>
      <c r="GW57" s="137"/>
      <c r="GX57" s="137"/>
      <c r="GY57" s="137"/>
      <c r="GZ57" s="137"/>
      <c r="HA57" s="137"/>
      <c r="HB57" s="137"/>
      <c r="HC57" s="137"/>
      <c r="HD57" s="137"/>
      <c r="HE57" s="137"/>
      <c r="HF57" s="137"/>
      <c r="HG57" s="137"/>
      <c r="HH57" s="137"/>
      <c r="HI57" s="137"/>
      <c r="HJ57" s="137"/>
      <c r="HK57" s="137"/>
      <c r="HL57" s="137"/>
      <c r="HM57" s="137"/>
      <c r="HN57" s="137"/>
      <c r="HO57" s="137"/>
      <c r="HP57" s="137"/>
      <c r="HQ57" s="137"/>
      <c r="HR57" s="137"/>
      <c r="HS57" s="137"/>
      <c r="HT57" s="137"/>
      <c r="HU57" s="137"/>
      <c r="HV57" s="137"/>
      <c r="HW57" s="137"/>
      <c r="HX57" s="137"/>
      <c r="HY57" s="137"/>
      <c r="HZ57" s="137"/>
      <c r="IA57" s="137"/>
      <c r="IB57" s="137"/>
      <c r="IC57" s="137"/>
      <c r="ID57" s="137"/>
      <c r="IE57" s="137"/>
      <c r="IF57" s="137"/>
      <c r="IG57" s="137"/>
      <c r="IH57" s="137"/>
      <c r="II57" s="137"/>
      <c r="IJ57" s="137"/>
      <c r="IK57" s="137"/>
      <c r="IL57" s="137"/>
      <c r="IM57" s="137"/>
      <c r="IN57" s="137"/>
      <c r="IO57" s="137"/>
      <c r="IP57" s="137"/>
      <c r="IQ57" s="137"/>
      <c r="IR57" s="137"/>
      <c r="IS57" s="137"/>
      <c r="IT57" s="137"/>
      <c r="IU57" s="137"/>
      <c r="IV57" s="137"/>
    </row>
    <row r="58" spans="1:256" ht="13.35" customHeight="1" x14ac:dyDescent="0.2">
      <c r="A58" s="24">
        <f t="shared" si="7"/>
        <v>36</v>
      </c>
      <c r="B58" s="167">
        <f>'B - Schedule of Values Summary'!B58</f>
        <v>0</v>
      </c>
      <c r="C58" s="24">
        <f>'B - Schedule of Values Summary'!C58</f>
        <v>0</v>
      </c>
      <c r="D58" s="327">
        <f>'B - Schedule of Values Summary'!D58</f>
        <v>0</v>
      </c>
      <c r="E58" s="327"/>
      <c r="F58" s="327"/>
      <c r="G58" s="327"/>
      <c r="H58" s="327"/>
      <c r="I58" s="328"/>
      <c r="J58" s="338"/>
      <c r="K58" s="338"/>
      <c r="L58" s="338"/>
      <c r="M58" s="338"/>
      <c r="N58" s="295">
        <f t="shared" si="4"/>
        <v>0</v>
      </c>
      <c r="O58" s="295"/>
      <c r="P58" s="90"/>
      <c r="Q58" s="301">
        <f>IF(AC58=0,0,('B - Schedule of Values Summary'!J58*AC58)-J58)</f>
        <v>0</v>
      </c>
      <c r="R58" s="302"/>
      <c r="S58" s="301">
        <f>IF(AD58=0,0,('B - Schedule of Values Summary'!L58*AD58)-L58)</f>
        <v>0</v>
      </c>
      <c r="T58" s="339"/>
      <c r="U58" s="339"/>
      <c r="V58" s="302"/>
      <c r="W58" s="295">
        <f t="shared" si="5"/>
        <v>0</v>
      </c>
      <c r="X58" s="295"/>
      <c r="Y58" s="295">
        <f t="shared" si="6"/>
        <v>0</v>
      </c>
      <c r="Z58" s="295"/>
      <c r="AC58" s="127"/>
      <c r="AD58" s="185"/>
      <c r="AE58" s="85">
        <f>'B - Schedule of Values Summary'!U58</f>
        <v>0</v>
      </c>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c r="DY58" s="137"/>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37"/>
      <c r="IQ58" s="137"/>
      <c r="IR58" s="137"/>
      <c r="IS58" s="137"/>
      <c r="IT58" s="137"/>
      <c r="IU58" s="137"/>
      <c r="IV58" s="137"/>
    </row>
    <row r="59" spans="1:256" ht="13.35" customHeight="1" x14ac:dyDescent="0.2">
      <c r="A59" s="24">
        <f t="shared" si="7"/>
        <v>37</v>
      </c>
      <c r="B59" s="167">
        <f>'B - Schedule of Values Summary'!B59</f>
        <v>0</v>
      </c>
      <c r="C59" s="24">
        <f>'B - Schedule of Values Summary'!C59</f>
        <v>0</v>
      </c>
      <c r="D59" s="327">
        <f>'B - Schedule of Values Summary'!D59</f>
        <v>0</v>
      </c>
      <c r="E59" s="327"/>
      <c r="F59" s="327"/>
      <c r="G59" s="327"/>
      <c r="H59" s="327"/>
      <c r="I59" s="328"/>
      <c r="J59" s="338"/>
      <c r="K59" s="338"/>
      <c r="L59" s="338"/>
      <c r="M59" s="338"/>
      <c r="N59" s="295">
        <f t="shared" si="4"/>
        <v>0</v>
      </c>
      <c r="O59" s="295"/>
      <c r="P59" s="90"/>
      <c r="Q59" s="301">
        <f>IF(AC59=0,0,('B - Schedule of Values Summary'!J59*AC59)-J59)</f>
        <v>0</v>
      </c>
      <c r="R59" s="302"/>
      <c r="S59" s="301">
        <f>IF(AD59=0,0,('B - Schedule of Values Summary'!L59*AD59)-L59)</f>
        <v>0</v>
      </c>
      <c r="T59" s="339"/>
      <c r="U59" s="339"/>
      <c r="V59" s="302"/>
      <c r="W59" s="295">
        <f t="shared" si="5"/>
        <v>0</v>
      </c>
      <c r="X59" s="295"/>
      <c r="Y59" s="295">
        <f t="shared" si="6"/>
        <v>0</v>
      </c>
      <c r="Z59" s="295"/>
      <c r="AC59" s="127"/>
      <c r="AD59" s="185"/>
      <c r="AE59" s="85">
        <f>'B - Schedule of Values Summary'!U59</f>
        <v>0</v>
      </c>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37"/>
      <c r="IQ59" s="137"/>
      <c r="IR59" s="137"/>
      <c r="IS59" s="137"/>
      <c r="IT59" s="137"/>
      <c r="IU59" s="137"/>
      <c r="IV59" s="137"/>
    </row>
    <row r="60" spans="1:256" ht="13.35" customHeight="1" x14ac:dyDescent="0.2">
      <c r="A60" s="24">
        <f t="shared" si="7"/>
        <v>38</v>
      </c>
      <c r="B60" s="167">
        <f>'B - Schedule of Values Summary'!B60</f>
        <v>0</v>
      </c>
      <c r="C60" s="24">
        <f>'B - Schedule of Values Summary'!C60</f>
        <v>0</v>
      </c>
      <c r="D60" s="327">
        <f>'B - Schedule of Values Summary'!D60</f>
        <v>0</v>
      </c>
      <c r="E60" s="327"/>
      <c r="F60" s="327"/>
      <c r="G60" s="327"/>
      <c r="H60" s="327"/>
      <c r="I60" s="328"/>
      <c r="J60" s="338"/>
      <c r="K60" s="338"/>
      <c r="L60" s="338"/>
      <c r="M60" s="338"/>
      <c r="N60" s="295">
        <f t="shared" si="4"/>
        <v>0</v>
      </c>
      <c r="O60" s="295"/>
      <c r="P60" s="90"/>
      <c r="Q60" s="301">
        <f>IF(AC60=0,0,('B - Schedule of Values Summary'!J60*AC60)-J60)</f>
        <v>0</v>
      </c>
      <c r="R60" s="302"/>
      <c r="S60" s="301">
        <f>IF(AD60=0,0,('B - Schedule of Values Summary'!L60*AD60)-L60)</f>
        <v>0</v>
      </c>
      <c r="T60" s="339"/>
      <c r="U60" s="339"/>
      <c r="V60" s="302"/>
      <c r="W60" s="295">
        <f t="shared" si="5"/>
        <v>0</v>
      </c>
      <c r="X60" s="295"/>
      <c r="Y60" s="295">
        <f t="shared" si="6"/>
        <v>0</v>
      </c>
      <c r="Z60" s="295"/>
      <c r="AC60" s="127"/>
      <c r="AD60" s="185"/>
      <c r="AE60" s="85">
        <f>'B - Schedule of Values Summary'!U60</f>
        <v>0</v>
      </c>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7"/>
      <c r="ER60" s="137"/>
      <c r="ES60" s="137"/>
      <c r="ET60" s="137"/>
      <c r="EU60" s="137"/>
      <c r="EV60" s="137"/>
      <c r="EW60" s="137"/>
      <c r="EX60" s="137"/>
      <c r="EY60" s="137"/>
      <c r="EZ60" s="137"/>
      <c r="FA60" s="137"/>
      <c r="FB60" s="137"/>
      <c r="FC60" s="137"/>
      <c r="FD60" s="137"/>
      <c r="FE60" s="137"/>
      <c r="FF60" s="137"/>
      <c r="FG60" s="137"/>
      <c r="FH60" s="137"/>
      <c r="FI60" s="137"/>
      <c r="FJ60" s="137"/>
      <c r="FK60" s="137"/>
      <c r="FL60" s="137"/>
      <c r="FM60" s="137"/>
      <c r="FN60" s="137"/>
      <c r="FO60" s="137"/>
      <c r="FP60" s="137"/>
      <c r="FQ60" s="137"/>
      <c r="FR60" s="137"/>
      <c r="FS60" s="137"/>
      <c r="FT60" s="137"/>
      <c r="FU60" s="137"/>
      <c r="FV60" s="137"/>
      <c r="FW60" s="137"/>
      <c r="FX60" s="137"/>
      <c r="FY60" s="137"/>
      <c r="FZ60" s="137"/>
      <c r="GA60" s="137"/>
      <c r="GB60" s="137"/>
      <c r="GC60" s="137"/>
      <c r="GD60" s="137"/>
      <c r="GE60" s="137"/>
      <c r="GF60" s="137"/>
      <c r="GG60" s="137"/>
      <c r="GH60" s="137"/>
      <c r="GI60" s="137"/>
      <c r="GJ60" s="137"/>
      <c r="GK60" s="137"/>
      <c r="GL60" s="137"/>
      <c r="GM60" s="137"/>
      <c r="GN60" s="137"/>
      <c r="GO60" s="137"/>
      <c r="GP60" s="137"/>
      <c r="GQ60" s="137"/>
      <c r="GR60" s="137"/>
      <c r="GS60" s="137"/>
      <c r="GT60" s="137"/>
      <c r="GU60" s="137"/>
      <c r="GV60" s="137"/>
      <c r="GW60" s="137"/>
      <c r="GX60" s="137"/>
      <c r="GY60" s="137"/>
      <c r="GZ60" s="137"/>
      <c r="HA60" s="137"/>
      <c r="HB60" s="137"/>
      <c r="HC60" s="137"/>
      <c r="HD60" s="137"/>
      <c r="HE60" s="137"/>
      <c r="HF60" s="137"/>
      <c r="HG60" s="137"/>
      <c r="HH60" s="137"/>
      <c r="HI60" s="137"/>
      <c r="HJ60" s="137"/>
      <c r="HK60" s="137"/>
      <c r="HL60" s="137"/>
      <c r="HM60" s="137"/>
      <c r="HN60" s="137"/>
      <c r="HO60" s="137"/>
      <c r="HP60" s="137"/>
      <c r="HQ60" s="137"/>
      <c r="HR60" s="137"/>
      <c r="HS60" s="137"/>
      <c r="HT60" s="137"/>
      <c r="HU60" s="137"/>
      <c r="HV60" s="137"/>
      <c r="HW60" s="137"/>
      <c r="HX60" s="137"/>
      <c r="HY60" s="137"/>
      <c r="HZ60" s="137"/>
      <c r="IA60" s="137"/>
      <c r="IB60" s="137"/>
      <c r="IC60" s="137"/>
      <c r="ID60" s="137"/>
      <c r="IE60" s="137"/>
      <c r="IF60" s="137"/>
      <c r="IG60" s="137"/>
      <c r="IH60" s="137"/>
      <c r="II60" s="137"/>
      <c r="IJ60" s="137"/>
      <c r="IK60" s="137"/>
      <c r="IL60" s="137"/>
      <c r="IM60" s="137"/>
      <c r="IN60" s="137"/>
      <c r="IO60" s="137"/>
      <c r="IP60" s="137"/>
      <c r="IQ60" s="137"/>
      <c r="IR60" s="137"/>
      <c r="IS60" s="137"/>
      <c r="IT60" s="137"/>
      <c r="IU60" s="137"/>
      <c r="IV60" s="137"/>
    </row>
    <row r="61" spans="1:256" ht="13.35" customHeight="1" x14ac:dyDescent="0.2">
      <c r="A61" s="24">
        <f t="shared" si="7"/>
        <v>39</v>
      </c>
      <c r="B61" s="167">
        <f>'B - Schedule of Values Summary'!B61</f>
        <v>0</v>
      </c>
      <c r="C61" s="24">
        <f>'B - Schedule of Values Summary'!C61</f>
        <v>0</v>
      </c>
      <c r="D61" s="327">
        <f>'B - Schedule of Values Summary'!D61</f>
        <v>0</v>
      </c>
      <c r="E61" s="327"/>
      <c r="F61" s="327"/>
      <c r="G61" s="327"/>
      <c r="H61" s="327"/>
      <c r="I61" s="328"/>
      <c r="J61" s="338"/>
      <c r="K61" s="338"/>
      <c r="L61" s="338"/>
      <c r="M61" s="338"/>
      <c r="N61" s="295">
        <f t="shared" si="4"/>
        <v>0</v>
      </c>
      <c r="O61" s="295"/>
      <c r="P61" s="90"/>
      <c r="Q61" s="301">
        <f>IF(AC61=0,0,('B - Schedule of Values Summary'!J61*AC61)-J61)</f>
        <v>0</v>
      </c>
      <c r="R61" s="302"/>
      <c r="S61" s="301">
        <f>IF(AD61=0,0,('B - Schedule of Values Summary'!L61*AD61)-L61)</f>
        <v>0</v>
      </c>
      <c r="T61" s="339"/>
      <c r="U61" s="339"/>
      <c r="V61" s="302"/>
      <c r="W61" s="295">
        <f t="shared" si="5"/>
        <v>0</v>
      </c>
      <c r="X61" s="295"/>
      <c r="Y61" s="295">
        <f t="shared" si="6"/>
        <v>0</v>
      </c>
      <c r="Z61" s="295"/>
      <c r="AC61" s="127"/>
      <c r="AD61" s="185"/>
      <c r="AE61" s="85">
        <f>'B - Schedule of Values Summary'!U61</f>
        <v>0</v>
      </c>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c r="DY61" s="137"/>
      <c r="DZ61" s="137"/>
      <c r="EA61" s="137"/>
      <c r="EB61" s="137"/>
      <c r="EC61" s="137"/>
      <c r="ED61" s="137"/>
      <c r="EE61" s="137"/>
      <c r="EF61" s="137"/>
      <c r="EG61" s="137"/>
      <c r="EH61" s="137"/>
      <c r="EI61" s="137"/>
      <c r="EJ61" s="137"/>
      <c r="EK61" s="137"/>
      <c r="EL61" s="137"/>
      <c r="EM61" s="137"/>
      <c r="EN61" s="137"/>
      <c r="EO61" s="137"/>
      <c r="EP61" s="137"/>
      <c r="EQ61" s="137"/>
      <c r="ER61" s="137"/>
      <c r="ES61" s="137"/>
      <c r="ET61" s="137"/>
      <c r="EU61" s="137"/>
      <c r="EV61" s="137"/>
      <c r="EW61" s="137"/>
      <c r="EX61" s="137"/>
      <c r="EY61" s="137"/>
      <c r="EZ61" s="137"/>
      <c r="FA61" s="137"/>
      <c r="FB61" s="137"/>
      <c r="FC61" s="137"/>
      <c r="FD61" s="137"/>
      <c r="FE61" s="137"/>
      <c r="FF61" s="137"/>
      <c r="FG61" s="137"/>
      <c r="FH61" s="137"/>
      <c r="FI61" s="137"/>
      <c r="FJ61" s="137"/>
      <c r="FK61" s="137"/>
      <c r="FL61" s="137"/>
      <c r="FM61" s="137"/>
      <c r="FN61" s="137"/>
      <c r="FO61" s="137"/>
      <c r="FP61" s="137"/>
      <c r="FQ61" s="137"/>
      <c r="FR61" s="137"/>
      <c r="FS61" s="137"/>
      <c r="FT61" s="137"/>
      <c r="FU61" s="137"/>
      <c r="FV61" s="137"/>
      <c r="FW61" s="137"/>
      <c r="FX61" s="137"/>
      <c r="FY61" s="137"/>
      <c r="FZ61" s="137"/>
      <c r="GA61" s="137"/>
      <c r="GB61" s="137"/>
      <c r="GC61" s="137"/>
      <c r="GD61" s="137"/>
      <c r="GE61" s="137"/>
      <c r="GF61" s="137"/>
      <c r="GG61" s="137"/>
      <c r="GH61" s="137"/>
      <c r="GI61" s="137"/>
      <c r="GJ61" s="137"/>
      <c r="GK61" s="137"/>
      <c r="GL61" s="137"/>
      <c r="GM61" s="137"/>
      <c r="GN61" s="137"/>
      <c r="GO61" s="137"/>
      <c r="GP61" s="137"/>
      <c r="GQ61" s="137"/>
      <c r="GR61" s="137"/>
      <c r="GS61" s="137"/>
      <c r="GT61" s="137"/>
      <c r="GU61" s="137"/>
      <c r="GV61" s="137"/>
      <c r="GW61" s="137"/>
      <c r="GX61" s="137"/>
      <c r="GY61" s="137"/>
      <c r="GZ61" s="137"/>
      <c r="HA61" s="137"/>
      <c r="HB61" s="137"/>
      <c r="HC61" s="137"/>
      <c r="HD61" s="137"/>
      <c r="HE61" s="137"/>
      <c r="HF61" s="137"/>
      <c r="HG61" s="137"/>
      <c r="HH61" s="137"/>
      <c r="HI61" s="137"/>
      <c r="HJ61" s="137"/>
      <c r="HK61" s="137"/>
      <c r="HL61" s="137"/>
      <c r="HM61" s="137"/>
      <c r="HN61" s="137"/>
      <c r="HO61" s="137"/>
      <c r="HP61" s="137"/>
      <c r="HQ61" s="137"/>
      <c r="HR61" s="137"/>
      <c r="HS61" s="137"/>
      <c r="HT61" s="137"/>
      <c r="HU61" s="137"/>
      <c r="HV61" s="137"/>
      <c r="HW61" s="137"/>
      <c r="HX61" s="137"/>
      <c r="HY61" s="137"/>
      <c r="HZ61" s="137"/>
      <c r="IA61" s="137"/>
      <c r="IB61" s="137"/>
      <c r="IC61" s="137"/>
      <c r="ID61" s="137"/>
      <c r="IE61" s="137"/>
      <c r="IF61" s="137"/>
      <c r="IG61" s="137"/>
      <c r="IH61" s="137"/>
      <c r="II61" s="137"/>
      <c r="IJ61" s="137"/>
      <c r="IK61" s="137"/>
      <c r="IL61" s="137"/>
      <c r="IM61" s="137"/>
      <c r="IN61" s="137"/>
      <c r="IO61" s="137"/>
      <c r="IP61" s="137"/>
      <c r="IQ61" s="137"/>
      <c r="IR61" s="137"/>
      <c r="IS61" s="137"/>
      <c r="IT61" s="137"/>
      <c r="IU61" s="137"/>
      <c r="IV61" s="137"/>
    </row>
    <row r="62" spans="1:256" ht="13.35" customHeight="1" x14ac:dyDescent="0.2">
      <c r="A62" s="24">
        <f t="shared" si="7"/>
        <v>40</v>
      </c>
      <c r="B62" s="167">
        <f>'B - Schedule of Values Summary'!B62</f>
        <v>0</v>
      </c>
      <c r="C62" s="24">
        <f>'B - Schedule of Values Summary'!C62</f>
        <v>0</v>
      </c>
      <c r="D62" s="327">
        <f>'B - Schedule of Values Summary'!D62</f>
        <v>0</v>
      </c>
      <c r="E62" s="327"/>
      <c r="F62" s="327"/>
      <c r="G62" s="327"/>
      <c r="H62" s="327"/>
      <c r="I62" s="328"/>
      <c r="J62" s="338"/>
      <c r="K62" s="338"/>
      <c r="L62" s="338"/>
      <c r="M62" s="338"/>
      <c r="N62" s="295">
        <f t="shared" si="4"/>
        <v>0</v>
      </c>
      <c r="O62" s="295"/>
      <c r="P62" s="90"/>
      <c r="Q62" s="301">
        <f>IF(AC62=0,0,('B - Schedule of Values Summary'!J62*AC62)-J62)</f>
        <v>0</v>
      </c>
      <c r="R62" s="302"/>
      <c r="S62" s="301">
        <f>IF(AD62=0,0,('B - Schedule of Values Summary'!L62*AD62)-L62)</f>
        <v>0</v>
      </c>
      <c r="T62" s="339"/>
      <c r="U62" s="339"/>
      <c r="V62" s="302"/>
      <c r="W62" s="295">
        <f t="shared" si="5"/>
        <v>0</v>
      </c>
      <c r="X62" s="295"/>
      <c r="Y62" s="295">
        <f t="shared" si="6"/>
        <v>0</v>
      </c>
      <c r="Z62" s="295"/>
      <c r="AC62" s="127"/>
      <c r="AD62" s="185"/>
      <c r="AE62" s="85">
        <f>'B - Schedule of Values Summary'!U62</f>
        <v>0</v>
      </c>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c r="DY62" s="137"/>
      <c r="DZ62" s="137"/>
      <c r="EA62" s="137"/>
      <c r="EB62" s="137"/>
      <c r="EC62" s="137"/>
      <c r="ED62" s="137"/>
      <c r="EE62" s="137"/>
      <c r="EF62" s="137"/>
      <c r="EG62" s="137"/>
      <c r="EH62" s="137"/>
      <c r="EI62" s="137"/>
      <c r="EJ62" s="137"/>
      <c r="EK62" s="137"/>
      <c r="EL62" s="137"/>
      <c r="EM62" s="137"/>
      <c r="EN62" s="137"/>
      <c r="EO62" s="137"/>
      <c r="EP62" s="137"/>
      <c r="EQ62" s="137"/>
      <c r="ER62" s="137"/>
      <c r="ES62" s="137"/>
      <c r="ET62" s="137"/>
      <c r="EU62" s="137"/>
      <c r="EV62" s="137"/>
      <c r="EW62" s="137"/>
      <c r="EX62" s="137"/>
      <c r="EY62" s="137"/>
      <c r="EZ62" s="137"/>
      <c r="FA62" s="137"/>
      <c r="FB62" s="137"/>
      <c r="FC62" s="137"/>
      <c r="FD62" s="137"/>
      <c r="FE62" s="137"/>
      <c r="FF62" s="137"/>
      <c r="FG62" s="137"/>
      <c r="FH62" s="137"/>
      <c r="FI62" s="137"/>
      <c r="FJ62" s="137"/>
      <c r="FK62" s="137"/>
      <c r="FL62" s="137"/>
      <c r="FM62" s="137"/>
      <c r="FN62" s="137"/>
      <c r="FO62" s="137"/>
      <c r="FP62" s="137"/>
      <c r="FQ62" s="137"/>
      <c r="FR62" s="137"/>
      <c r="FS62" s="137"/>
      <c r="FT62" s="137"/>
      <c r="FU62" s="137"/>
      <c r="FV62" s="137"/>
      <c r="FW62" s="137"/>
      <c r="FX62" s="137"/>
      <c r="FY62" s="137"/>
      <c r="FZ62" s="137"/>
      <c r="GA62" s="137"/>
      <c r="GB62" s="137"/>
      <c r="GC62" s="137"/>
      <c r="GD62" s="137"/>
      <c r="GE62" s="137"/>
      <c r="GF62" s="137"/>
      <c r="GG62" s="137"/>
      <c r="GH62" s="137"/>
      <c r="GI62" s="137"/>
      <c r="GJ62" s="137"/>
      <c r="GK62" s="137"/>
      <c r="GL62" s="137"/>
      <c r="GM62" s="137"/>
      <c r="GN62" s="137"/>
      <c r="GO62" s="137"/>
      <c r="GP62" s="137"/>
      <c r="GQ62" s="137"/>
      <c r="GR62" s="137"/>
      <c r="GS62" s="137"/>
      <c r="GT62" s="137"/>
      <c r="GU62" s="137"/>
      <c r="GV62" s="137"/>
      <c r="GW62" s="137"/>
      <c r="GX62" s="137"/>
      <c r="GY62" s="137"/>
      <c r="GZ62" s="137"/>
      <c r="HA62" s="137"/>
      <c r="HB62" s="137"/>
      <c r="HC62" s="137"/>
      <c r="HD62" s="137"/>
      <c r="HE62" s="137"/>
      <c r="HF62" s="137"/>
      <c r="HG62" s="137"/>
      <c r="HH62" s="137"/>
      <c r="HI62" s="137"/>
      <c r="HJ62" s="137"/>
      <c r="HK62" s="137"/>
      <c r="HL62" s="137"/>
      <c r="HM62" s="137"/>
      <c r="HN62" s="137"/>
      <c r="HO62" s="137"/>
      <c r="HP62" s="137"/>
      <c r="HQ62" s="137"/>
      <c r="HR62" s="137"/>
      <c r="HS62" s="137"/>
      <c r="HT62" s="137"/>
      <c r="HU62" s="137"/>
      <c r="HV62" s="137"/>
      <c r="HW62" s="137"/>
      <c r="HX62" s="137"/>
      <c r="HY62" s="137"/>
      <c r="HZ62" s="137"/>
      <c r="IA62" s="137"/>
      <c r="IB62" s="137"/>
      <c r="IC62" s="137"/>
      <c r="ID62" s="137"/>
      <c r="IE62" s="137"/>
      <c r="IF62" s="137"/>
      <c r="IG62" s="137"/>
      <c r="IH62" s="137"/>
      <c r="II62" s="137"/>
      <c r="IJ62" s="137"/>
      <c r="IK62" s="137"/>
      <c r="IL62" s="137"/>
      <c r="IM62" s="137"/>
      <c r="IN62" s="137"/>
      <c r="IO62" s="137"/>
      <c r="IP62" s="137"/>
      <c r="IQ62" s="137"/>
      <c r="IR62" s="137"/>
      <c r="IS62" s="137"/>
      <c r="IT62" s="137"/>
      <c r="IU62" s="137"/>
      <c r="IV62" s="137"/>
    </row>
    <row r="63" spans="1:256" ht="13.35" customHeight="1" x14ac:dyDescent="0.2">
      <c r="A63" s="24">
        <f t="shared" si="7"/>
        <v>41</v>
      </c>
      <c r="B63" s="167">
        <f>'B - Schedule of Values Summary'!B63</f>
        <v>0</v>
      </c>
      <c r="C63" s="24">
        <f>'B - Schedule of Values Summary'!C63</f>
        <v>0</v>
      </c>
      <c r="D63" s="327">
        <f>'B - Schedule of Values Summary'!D63</f>
        <v>0</v>
      </c>
      <c r="E63" s="327"/>
      <c r="F63" s="327"/>
      <c r="G63" s="327"/>
      <c r="H63" s="327"/>
      <c r="I63" s="328"/>
      <c r="J63" s="338"/>
      <c r="K63" s="338"/>
      <c r="L63" s="338"/>
      <c r="M63" s="338"/>
      <c r="N63" s="295">
        <f t="shared" si="4"/>
        <v>0</v>
      </c>
      <c r="O63" s="295"/>
      <c r="P63" s="90"/>
      <c r="Q63" s="301">
        <f>IF(AC63=0,0,('B - Schedule of Values Summary'!J63*AC63)-J63)</f>
        <v>0</v>
      </c>
      <c r="R63" s="302"/>
      <c r="S63" s="301">
        <f>IF(AD63=0,0,('B - Schedule of Values Summary'!L63*AD63)-L63)</f>
        <v>0</v>
      </c>
      <c r="T63" s="339"/>
      <c r="U63" s="339"/>
      <c r="V63" s="302"/>
      <c r="W63" s="295">
        <f t="shared" si="5"/>
        <v>0</v>
      </c>
      <c r="X63" s="295"/>
      <c r="Y63" s="295">
        <f t="shared" si="6"/>
        <v>0</v>
      </c>
      <c r="Z63" s="295"/>
      <c r="AC63" s="127"/>
      <c r="AD63" s="185"/>
      <c r="AE63" s="85">
        <f>'B - Schedule of Values Summary'!U63</f>
        <v>0</v>
      </c>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row>
    <row r="64" spans="1:256" ht="13.35" customHeight="1" x14ac:dyDescent="0.2">
      <c r="A64" s="24">
        <f t="shared" si="7"/>
        <v>42</v>
      </c>
      <c r="B64" s="167">
        <f>'B - Schedule of Values Summary'!B64</f>
        <v>0</v>
      </c>
      <c r="C64" s="24">
        <f>'B - Schedule of Values Summary'!C64</f>
        <v>0</v>
      </c>
      <c r="D64" s="327">
        <f>'B - Schedule of Values Summary'!D64</f>
        <v>0</v>
      </c>
      <c r="E64" s="327"/>
      <c r="F64" s="327"/>
      <c r="G64" s="327"/>
      <c r="H64" s="327"/>
      <c r="I64" s="328"/>
      <c r="J64" s="338"/>
      <c r="K64" s="338"/>
      <c r="L64" s="338"/>
      <c r="M64" s="338"/>
      <c r="N64" s="295">
        <f t="shared" si="4"/>
        <v>0</v>
      </c>
      <c r="O64" s="295"/>
      <c r="P64" s="90"/>
      <c r="Q64" s="301">
        <f>IF(AC64=0,0,('B - Schedule of Values Summary'!J64*AC64)-J64)</f>
        <v>0</v>
      </c>
      <c r="R64" s="302"/>
      <c r="S64" s="301">
        <f>IF(AD64=0,0,('B - Schedule of Values Summary'!L64*AD64)-L64)</f>
        <v>0</v>
      </c>
      <c r="T64" s="339"/>
      <c r="U64" s="339"/>
      <c r="V64" s="302"/>
      <c r="W64" s="295">
        <f t="shared" si="5"/>
        <v>0</v>
      </c>
      <c r="X64" s="295"/>
      <c r="Y64" s="295">
        <f t="shared" si="6"/>
        <v>0</v>
      </c>
      <c r="Z64" s="295"/>
      <c r="AC64" s="127"/>
      <c r="AD64" s="185"/>
      <c r="AE64" s="85">
        <f>'B - Schedule of Values Summary'!U64</f>
        <v>0</v>
      </c>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137"/>
      <c r="GB64" s="137"/>
      <c r="GC64" s="137"/>
      <c r="GD64" s="137"/>
      <c r="GE64" s="137"/>
      <c r="GF64" s="137"/>
      <c r="GG64" s="137"/>
      <c r="GH64" s="137"/>
      <c r="GI64" s="137"/>
      <c r="GJ64" s="137"/>
      <c r="GK64" s="137"/>
      <c r="GL64" s="137"/>
      <c r="GM64" s="137"/>
      <c r="GN64" s="137"/>
      <c r="GO64" s="137"/>
      <c r="GP64" s="137"/>
      <c r="GQ64" s="137"/>
      <c r="GR64" s="137"/>
      <c r="GS64" s="137"/>
      <c r="GT64" s="137"/>
      <c r="GU64" s="137"/>
      <c r="GV64" s="137"/>
      <c r="GW64" s="137"/>
      <c r="GX64" s="137"/>
      <c r="GY64" s="137"/>
      <c r="GZ64" s="137"/>
      <c r="HA64" s="137"/>
      <c r="HB64" s="137"/>
      <c r="HC64" s="137"/>
      <c r="HD64" s="137"/>
      <c r="HE64" s="137"/>
      <c r="HF64" s="137"/>
      <c r="HG64" s="137"/>
      <c r="HH64" s="137"/>
      <c r="HI64" s="137"/>
      <c r="HJ64" s="137"/>
      <c r="HK64" s="137"/>
      <c r="HL64" s="137"/>
      <c r="HM64" s="137"/>
      <c r="HN64" s="137"/>
      <c r="HO64" s="137"/>
      <c r="HP64" s="137"/>
      <c r="HQ64" s="137"/>
      <c r="HR64" s="137"/>
      <c r="HS64" s="137"/>
      <c r="HT64" s="137"/>
      <c r="HU64" s="137"/>
      <c r="HV64" s="137"/>
      <c r="HW64" s="137"/>
      <c r="HX64" s="137"/>
      <c r="HY64" s="137"/>
      <c r="HZ64" s="137"/>
      <c r="IA64" s="137"/>
      <c r="IB64" s="137"/>
      <c r="IC64" s="137"/>
      <c r="ID64" s="137"/>
      <c r="IE64" s="137"/>
      <c r="IF64" s="137"/>
      <c r="IG64" s="137"/>
      <c r="IH64" s="137"/>
      <c r="II64" s="137"/>
      <c r="IJ64" s="137"/>
      <c r="IK64" s="137"/>
      <c r="IL64" s="137"/>
      <c r="IM64" s="137"/>
      <c r="IN64" s="137"/>
      <c r="IO64" s="137"/>
      <c r="IP64" s="137"/>
      <c r="IQ64" s="137"/>
      <c r="IR64" s="137"/>
      <c r="IS64" s="137"/>
      <c r="IT64" s="137"/>
      <c r="IU64" s="137"/>
      <c r="IV64" s="137"/>
    </row>
    <row r="65" spans="1:256" ht="13.35" customHeight="1" x14ac:dyDescent="0.2">
      <c r="A65" s="24">
        <f t="shared" si="7"/>
        <v>43</v>
      </c>
      <c r="B65" s="167">
        <f>'B - Schedule of Values Summary'!B65</f>
        <v>0</v>
      </c>
      <c r="C65" s="24">
        <f>'B - Schedule of Values Summary'!C65</f>
        <v>0</v>
      </c>
      <c r="D65" s="327">
        <f>'B - Schedule of Values Summary'!D65</f>
        <v>0</v>
      </c>
      <c r="E65" s="327"/>
      <c r="F65" s="327"/>
      <c r="G65" s="327"/>
      <c r="H65" s="327"/>
      <c r="I65" s="328"/>
      <c r="J65" s="338"/>
      <c r="K65" s="338"/>
      <c r="L65" s="338"/>
      <c r="M65" s="338"/>
      <c r="N65" s="295">
        <f t="shared" si="4"/>
        <v>0</v>
      </c>
      <c r="O65" s="295"/>
      <c r="P65" s="90"/>
      <c r="Q65" s="301">
        <f>IF(AC65=0,0,('B - Schedule of Values Summary'!J65*AC65)-J65)</f>
        <v>0</v>
      </c>
      <c r="R65" s="302"/>
      <c r="S65" s="301">
        <f>IF(AD65=0,0,('B - Schedule of Values Summary'!L65*AD65)-L65)</f>
        <v>0</v>
      </c>
      <c r="T65" s="339"/>
      <c r="U65" s="339"/>
      <c r="V65" s="302"/>
      <c r="W65" s="295">
        <f t="shared" si="5"/>
        <v>0</v>
      </c>
      <c r="X65" s="295"/>
      <c r="Y65" s="295">
        <f t="shared" si="6"/>
        <v>0</v>
      </c>
      <c r="Z65" s="295"/>
      <c r="AC65" s="127"/>
      <c r="AD65" s="185"/>
      <c r="AE65" s="85">
        <f>'B - Schedule of Values Summary'!U65</f>
        <v>0</v>
      </c>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row>
    <row r="66" spans="1:256" ht="13.35" customHeight="1" x14ac:dyDescent="0.2">
      <c r="A66" s="24">
        <f t="shared" si="7"/>
        <v>44</v>
      </c>
      <c r="B66" s="167">
        <f>'B - Schedule of Values Summary'!B66</f>
        <v>0</v>
      </c>
      <c r="C66" s="24">
        <f>'B - Schedule of Values Summary'!C66</f>
        <v>0</v>
      </c>
      <c r="D66" s="327">
        <f>'B - Schedule of Values Summary'!D66</f>
        <v>0</v>
      </c>
      <c r="E66" s="327"/>
      <c r="F66" s="327"/>
      <c r="G66" s="327"/>
      <c r="H66" s="327"/>
      <c r="I66" s="328"/>
      <c r="J66" s="338"/>
      <c r="K66" s="338"/>
      <c r="L66" s="338"/>
      <c r="M66" s="338"/>
      <c r="N66" s="295">
        <f t="shared" si="4"/>
        <v>0</v>
      </c>
      <c r="O66" s="295"/>
      <c r="P66" s="90"/>
      <c r="Q66" s="301">
        <f>IF(AC66=0,0,('B - Schedule of Values Summary'!J66*AC66)-J66)</f>
        <v>0</v>
      </c>
      <c r="R66" s="302"/>
      <c r="S66" s="301">
        <f>IF(AD66=0,0,('B - Schedule of Values Summary'!L66*AD66)-L66)</f>
        <v>0</v>
      </c>
      <c r="T66" s="339"/>
      <c r="U66" s="339"/>
      <c r="V66" s="302"/>
      <c r="W66" s="295">
        <f t="shared" si="5"/>
        <v>0</v>
      </c>
      <c r="X66" s="295"/>
      <c r="Y66" s="295">
        <f t="shared" si="6"/>
        <v>0</v>
      </c>
      <c r="Z66" s="295"/>
      <c r="AC66" s="127"/>
      <c r="AD66" s="185"/>
      <c r="AE66" s="85">
        <f>'B - Schedule of Values Summary'!U66</f>
        <v>0</v>
      </c>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137"/>
      <c r="GB66" s="137"/>
      <c r="GC66" s="137"/>
      <c r="GD66" s="137"/>
      <c r="GE66" s="137"/>
      <c r="GF66" s="137"/>
      <c r="GG66" s="137"/>
      <c r="GH66" s="137"/>
      <c r="GI66" s="137"/>
      <c r="GJ66" s="137"/>
      <c r="GK66" s="137"/>
      <c r="GL66" s="137"/>
      <c r="GM66" s="137"/>
      <c r="GN66" s="137"/>
      <c r="GO66" s="137"/>
      <c r="GP66" s="137"/>
      <c r="GQ66" s="137"/>
      <c r="GR66" s="137"/>
      <c r="GS66" s="137"/>
      <c r="GT66" s="137"/>
      <c r="GU66" s="137"/>
      <c r="GV66" s="137"/>
      <c r="GW66" s="137"/>
      <c r="GX66" s="137"/>
      <c r="GY66" s="137"/>
      <c r="GZ66" s="137"/>
      <c r="HA66" s="137"/>
      <c r="HB66" s="137"/>
      <c r="HC66" s="137"/>
      <c r="HD66" s="137"/>
      <c r="HE66" s="137"/>
      <c r="HF66" s="137"/>
      <c r="HG66" s="137"/>
      <c r="HH66" s="137"/>
      <c r="HI66" s="137"/>
      <c r="HJ66" s="137"/>
      <c r="HK66" s="137"/>
      <c r="HL66" s="137"/>
      <c r="HM66" s="137"/>
      <c r="HN66" s="137"/>
      <c r="HO66" s="137"/>
      <c r="HP66" s="137"/>
      <c r="HQ66" s="137"/>
      <c r="HR66" s="137"/>
      <c r="HS66" s="137"/>
      <c r="HT66" s="137"/>
      <c r="HU66" s="137"/>
      <c r="HV66" s="137"/>
      <c r="HW66" s="137"/>
      <c r="HX66" s="137"/>
      <c r="HY66" s="137"/>
      <c r="HZ66" s="137"/>
      <c r="IA66" s="137"/>
      <c r="IB66" s="137"/>
      <c r="IC66" s="137"/>
      <c r="ID66" s="137"/>
      <c r="IE66" s="137"/>
      <c r="IF66" s="137"/>
      <c r="IG66" s="137"/>
      <c r="IH66" s="137"/>
      <c r="II66" s="137"/>
      <c r="IJ66" s="137"/>
      <c r="IK66" s="137"/>
      <c r="IL66" s="137"/>
      <c r="IM66" s="137"/>
      <c r="IN66" s="137"/>
      <c r="IO66" s="137"/>
      <c r="IP66" s="137"/>
      <c r="IQ66" s="137"/>
      <c r="IR66" s="137"/>
      <c r="IS66" s="137"/>
      <c r="IT66" s="137"/>
      <c r="IU66" s="137"/>
      <c r="IV66" s="137"/>
    </row>
    <row r="67" spans="1:256" ht="13.35" customHeight="1" x14ac:dyDescent="0.2">
      <c r="A67" s="24">
        <f t="shared" si="7"/>
        <v>45</v>
      </c>
      <c r="B67" s="167">
        <f>'B - Schedule of Values Summary'!B67</f>
        <v>0</v>
      </c>
      <c r="C67" s="24">
        <f>'B - Schedule of Values Summary'!C67</f>
        <v>0</v>
      </c>
      <c r="D67" s="327">
        <f>'B - Schedule of Values Summary'!D67</f>
        <v>0</v>
      </c>
      <c r="E67" s="327"/>
      <c r="F67" s="327"/>
      <c r="G67" s="327"/>
      <c r="H67" s="327"/>
      <c r="I67" s="328"/>
      <c r="J67" s="338"/>
      <c r="K67" s="338"/>
      <c r="L67" s="338"/>
      <c r="M67" s="338"/>
      <c r="N67" s="295">
        <f t="shared" si="4"/>
        <v>0</v>
      </c>
      <c r="O67" s="295"/>
      <c r="P67" s="90"/>
      <c r="Q67" s="301">
        <f>IF(AC67=0,0,('B - Schedule of Values Summary'!J67*AC67)-J67)</f>
        <v>0</v>
      </c>
      <c r="R67" s="302"/>
      <c r="S67" s="301">
        <f>IF(AD67=0,0,('B - Schedule of Values Summary'!L67*AD67)-L67)</f>
        <v>0</v>
      </c>
      <c r="T67" s="339"/>
      <c r="U67" s="339"/>
      <c r="V67" s="302"/>
      <c r="W67" s="295">
        <f t="shared" si="5"/>
        <v>0</v>
      </c>
      <c r="X67" s="295"/>
      <c r="Y67" s="295">
        <f t="shared" si="6"/>
        <v>0</v>
      </c>
      <c r="Z67" s="295"/>
      <c r="AC67" s="127"/>
      <c r="AD67" s="185"/>
      <c r="AE67" s="85">
        <f>'B - Schedule of Values Summary'!U67</f>
        <v>0</v>
      </c>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7"/>
      <c r="FF67" s="137"/>
      <c r="FG67" s="137"/>
      <c r="FH67" s="137"/>
      <c r="FI67" s="137"/>
      <c r="FJ67" s="137"/>
      <c r="FK67" s="137"/>
      <c r="FL67" s="137"/>
      <c r="FM67" s="137"/>
      <c r="FN67" s="137"/>
      <c r="FO67" s="137"/>
      <c r="FP67" s="137"/>
      <c r="FQ67" s="137"/>
      <c r="FR67" s="137"/>
      <c r="FS67" s="137"/>
      <c r="FT67" s="137"/>
      <c r="FU67" s="137"/>
      <c r="FV67" s="137"/>
      <c r="FW67" s="137"/>
      <c r="FX67" s="137"/>
      <c r="FY67" s="137"/>
      <c r="FZ67" s="137"/>
      <c r="GA67" s="137"/>
      <c r="GB67" s="137"/>
      <c r="GC67" s="137"/>
      <c r="GD67" s="137"/>
      <c r="GE67" s="137"/>
      <c r="GF67" s="137"/>
      <c r="GG67" s="137"/>
      <c r="GH67" s="137"/>
      <c r="GI67" s="137"/>
      <c r="GJ67" s="137"/>
      <c r="GK67" s="137"/>
      <c r="GL67" s="137"/>
      <c r="GM67" s="137"/>
      <c r="GN67" s="137"/>
      <c r="GO67" s="137"/>
      <c r="GP67" s="137"/>
      <c r="GQ67" s="137"/>
      <c r="GR67" s="137"/>
      <c r="GS67" s="137"/>
      <c r="GT67" s="137"/>
      <c r="GU67" s="137"/>
      <c r="GV67" s="137"/>
      <c r="GW67" s="137"/>
      <c r="GX67" s="137"/>
      <c r="GY67" s="137"/>
      <c r="GZ67" s="137"/>
      <c r="HA67" s="137"/>
      <c r="HB67" s="137"/>
      <c r="HC67" s="137"/>
      <c r="HD67" s="137"/>
      <c r="HE67" s="137"/>
      <c r="HF67" s="137"/>
      <c r="HG67" s="137"/>
      <c r="HH67" s="137"/>
      <c r="HI67" s="137"/>
      <c r="HJ67" s="137"/>
      <c r="HK67" s="137"/>
      <c r="HL67" s="137"/>
      <c r="HM67" s="137"/>
      <c r="HN67" s="137"/>
      <c r="HO67" s="137"/>
      <c r="HP67" s="137"/>
      <c r="HQ67" s="137"/>
      <c r="HR67" s="137"/>
      <c r="HS67" s="137"/>
      <c r="HT67" s="137"/>
      <c r="HU67" s="137"/>
      <c r="HV67" s="137"/>
      <c r="HW67" s="137"/>
      <c r="HX67" s="137"/>
      <c r="HY67" s="137"/>
      <c r="HZ67" s="137"/>
      <c r="IA67" s="137"/>
      <c r="IB67" s="137"/>
      <c r="IC67" s="137"/>
      <c r="ID67" s="137"/>
      <c r="IE67" s="137"/>
      <c r="IF67" s="137"/>
      <c r="IG67" s="137"/>
      <c r="IH67" s="137"/>
      <c r="II67" s="137"/>
      <c r="IJ67" s="137"/>
      <c r="IK67" s="137"/>
      <c r="IL67" s="137"/>
      <c r="IM67" s="137"/>
      <c r="IN67" s="137"/>
      <c r="IO67" s="137"/>
      <c r="IP67" s="137"/>
      <c r="IQ67" s="137"/>
      <c r="IR67" s="137"/>
      <c r="IS67" s="137"/>
      <c r="IT67" s="137"/>
      <c r="IU67" s="137"/>
      <c r="IV67" s="137"/>
    </row>
    <row r="68" spans="1:256" ht="13.35" customHeight="1" thickBot="1" x14ac:dyDescent="0.25">
      <c r="A68" s="24">
        <f t="shared" si="7"/>
        <v>46</v>
      </c>
      <c r="B68" s="167">
        <f>'B - Schedule of Values Summary'!B68</f>
        <v>0</v>
      </c>
      <c r="C68" s="24">
        <f>'B - Schedule of Values Summary'!C68</f>
        <v>0</v>
      </c>
      <c r="D68" s="347">
        <f>'B - Schedule of Values Summary'!D68</f>
        <v>0</v>
      </c>
      <c r="E68" s="347"/>
      <c r="F68" s="347"/>
      <c r="G68" s="347"/>
      <c r="H68" s="347"/>
      <c r="I68" s="348"/>
      <c r="J68" s="340"/>
      <c r="K68" s="340"/>
      <c r="L68" s="340"/>
      <c r="M68" s="340"/>
      <c r="N68" s="341">
        <f t="shared" si="4"/>
        <v>0</v>
      </c>
      <c r="O68" s="341"/>
      <c r="P68" s="90"/>
      <c r="Q68" s="301">
        <f>IF(AC68=0,0,('B - Schedule of Values Summary'!J68*AC68)-J68)</f>
        <v>0</v>
      </c>
      <c r="R68" s="302"/>
      <c r="S68" s="301">
        <f>IF(AD68=0,0,('B - Schedule of Values Summary'!L68*AD68)-L68)</f>
        <v>0</v>
      </c>
      <c r="T68" s="339"/>
      <c r="U68" s="339"/>
      <c r="V68" s="302"/>
      <c r="W68" s="342">
        <f t="shared" si="5"/>
        <v>0</v>
      </c>
      <c r="X68" s="342"/>
      <c r="Y68" s="341">
        <f t="shared" si="6"/>
        <v>0</v>
      </c>
      <c r="Z68" s="341"/>
      <c r="AC68" s="129"/>
      <c r="AD68" s="186"/>
      <c r="AE68" s="89">
        <f>'B - Schedule of Values Summary'!U68</f>
        <v>0</v>
      </c>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7"/>
      <c r="FX68" s="137"/>
      <c r="FY68" s="137"/>
      <c r="FZ68" s="137"/>
      <c r="GA68" s="137"/>
      <c r="GB68" s="137"/>
      <c r="GC68" s="137"/>
      <c r="GD68" s="137"/>
      <c r="GE68" s="137"/>
      <c r="GF68" s="137"/>
      <c r="GG68" s="137"/>
      <c r="GH68" s="137"/>
      <c r="GI68" s="137"/>
      <c r="GJ68" s="137"/>
      <c r="GK68" s="137"/>
      <c r="GL68" s="137"/>
      <c r="GM68" s="137"/>
      <c r="GN68" s="137"/>
      <c r="GO68" s="137"/>
      <c r="GP68" s="137"/>
      <c r="GQ68" s="137"/>
      <c r="GR68" s="137"/>
      <c r="GS68" s="137"/>
      <c r="GT68" s="137"/>
      <c r="GU68" s="137"/>
      <c r="GV68" s="137"/>
      <c r="GW68" s="137"/>
      <c r="GX68" s="137"/>
      <c r="GY68" s="137"/>
      <c r="GZ68" s="137"/>
      <c r="HA68" s="137"/>
      <c r="HB68" s="137"/>
      <c r="HC68" s="137"/>
      <c r="HD68" s="137"/>
      <c r="HE68" s="137"/>
      <c r="HF68" s="137"/>
      <c r="HG68" s="137"/>
      <c r="HH68" s="137"/>
      <c r="HI68" s="137"/>
      <c r="HJ68" s="137"/>
      <c r="HK68" s="137"/>
      <c r="HL68" s="137"/>
      <c r="HM68" s="137"/>
      <c r="HN68" s="137"/>
      <c r="HO68" s="137"/>
      <c r="HP68" s="137"/>
      <c r="HQ68" s="137"/>
      <c r="HR68" s="137"/>
      <c r="HS68" s="137"/>
      <c r="HT68" s="137"/>
      <c r="HU68" s="137"/>
      <c r="HV68" s="137"/>
      <c r="HW68" s="137"/>
      <c r="HX68" s="137"/>
      <c r="HY68" s="137"/>
      <c r="HZ68" s="137"/>
      <c r="IA68" s="137"/>
      <c r="IB68" s="137"/>
      <c r="IC68" s="137"/>
      <c r="ID68" s="137"/>
      <c r="IE68" s="137"/>
      <c r="IF68" s="137"/>
      <c r="IG68" s="137"/>
      <c r="IH68" s="137"/>
      <c r="II68" s="137"/>
      <c r="IJ68" s="137"/>
      <c r="IK68" s="137"/>
      <c r="IL68" s="137"/>
      <c r="IM68" s="137"/>
      <c r="IN68" s="137"/>
      <c r="IO68" s="137"/>
      <c r="IP68" s="137"/>
      <c r="IQ68" s="137"/>
      <c r="IR68" s="137"/>
      <c r="IS68" s="137"/>
      <c r="IT68" s="137"/>
      <c r="IU68" s="137"/>
      <c r="IV68" s="137"/>
    </row>
    <row r="69" spans="1:256" s="137" customFormat="1" x14ac:dyDescent="0.2">
      <c r="A69" s="296" t="s">
        <v>27</v>
      </c>
      <c r="B69" s="297"/>
      <c r="C69" s="297"/>
      <c r="D69" s="297"/>
      <c r="E69" s="297"/>
      <c r="F69" s="297"/>
      <c r="G69" s="297"/>
      <c r="H69" s="297"/>
      <c r="I69" s="298"/>
      <c r="J69" s="303">
        <f>SUM(J46:J68)</f>
        <v>0</v>
      </c>
      <c r="K69" s="303"/>
      <c r="L69" s="303">
        <f>SUM(L46:L68)</f>
        <v>0</v>
      </c>
      <c r="M69" s="303"/>
      <c r="N69" s="303">
        <f>SUM(N46:N68)</f>
        <v>0</v>
      </c>
      <c r="O69" s="303"/>
      <c r="P69" s="98"/>
      <c r="Q69" s="303">
        <f>SUM(Q46:Q68)</f>
        <v>0</v>
      </c>
      <c r="R69" s="303"/>
      <c r="S69" s="345">
        <f>SUM(S46:S68)</f>
        <v>0</v>
      </c>
      <c r="T69" s="345"/>
      <c r="U69" s="345"/>
      <c r="V69" s="345"/>
      <c r="W69" s="303">
        <f>SUM(W46:W68)</f>
        <v>0</v>
      </c>
      <c r="X69" s="303"/>
      <c r="Y69" s="303">
        <f>SUM(Y46:Y68)</f>
        <v>0</v>
      </c>
      <c r="Z69" s="303"/>
      <c r="AA69" s="33"/>
      <c r="AB69" s="33"/>
    </row>
    <row r="70" spans="1:256" ht="14.25" customHeight="1" thickBot="1" x14ac:dyDescent="0.25">
      <c r="A70" s="291" t="str">
        <f>IF(SVSLastPage=AA41,"Grand Total Final Sheet Only","")</f>
        <v/>
      </c>
      <c r="B70" s="291"/>
      <c r="C70" s="291"/>
      <c r="D70" s="291"/>
      <c r="E70" s="291"/>
      <c r="F70" s="291"/>
      <c r="G70" s="291"/>
      <c r="H70" s="291"/>
      <c r="I70" s="292"/>
      <c r="J70" s="293">
        <f>IF(SVSLastPage=AA41,$J$138,0)</f>
        <v>0</v>
      </c>
      <c r="K70" s="293"/>
      <c r="L70" s="343">
        <f>IF(SVSLastPage=AA41,$L$138,0)</f>
        <v>0</v>
      </c>
      <c r="M70" s="344"/>
      <c r="N70" s="343">
        <f>IF(SVSLastPage=AA41,$N$138,0)</f>
        <v>0</v>
      </c>
      <c r="O70" s="344"/>
      <c r="P70" s="54"/>
      <c r="Q70" s="343">
        <f>IF(SVSLastPage=AA41,$Q138,0)</f>
        <v>0</v>
      </c>
      <c r="R70" s="344"/>
      <c r="S70" s="343">
        <f>IF(SVSLastPage=AA41,$S$138,0)</f>
        <v>0</v>
      </c>
      <c r="T70" s="346"/>
      <c r="U70" s="346"/>
      <c r="V70" s="344"/>
      <c r="W70" s="343">
        <f>IF(SVSLastPage=AA41,$W$138,0)</f>
        <v>0</v>
      </c>
      <c r="X70" s="344"/>
      <c r="Y70" s="343">
        <f>IF(SVSLastPage=AA41,$Y$138,0)</f>
        <v>0</v>
      </c>
      <c r="Z70" s="344"/>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7"/>
      <c r="GH70" s="137"/>
      <c r="GI70" s="137"/>
      <c r="GJ70" s="137"/>
      <c r="GK70" s="137"/>
      <c r="GL70" s="137"/>
      <c r="GM70" s="137"/>
      <c r="GN70" s="137"/>
      <c r="GO70" s="137"/>
      <c r="GP70" s="137"/>
      <c r="GQ70" s="137"/>
      <c r="GR70" s="137"/>
      <c r="GS70" s="137"/>
      <c r="GT70" s="137"/>
      <c r="GU70" s="137"/>
      <c r="GV70" s="137"/>
      <c r="GW70" s="137"/>
      <c r="GX70" s="137"/>
      <c r="GY70" s="137"/>
      <c r="GZ70" s="137"/>
      <c r="HA70" s="137"/>
      <c r="HB70" s="137"/>
      <c r="HC70" s="137"/>
      <c r="HD70" s="137"/>
      <c r="HE70" s="137"/>
      <c r="HF70" s="137"/>
      <c r="HG70" s="137"/>
      <c r="HH70" s="137"/>
      <c r="HI70" s="137"/>
      <c r="HJ70" s="137"/>
      <c r="HK70" s="137"/>
      <c r="HL70" s="137"/>
      <c r="HM70" s="137"/>
      <c r="HN70" s="137"/>
      <c r="HO70" s="137"/>
      <c r="HP70" s="137"/>
      <c r="HQ70" s="137"/>
      <c r="HR70" s="137"/>
      <c r="HS70" s="137"/>
      <c r="HT70" s="137"/>
      <c r="HU70" s="137"/>
      <c r="HV70" s="137"/>
      <c r="HW70" s="137"/>
      <c r="HX70" s="137"/>
      <c r="HY70" s="137"/>
      <c r="HZ70" s="137"/>
      <c r="IA70" s="137"/>
      <c r="IB70" s="137"/>
      <c r="IC70" s="137"/>
      <c r="ID70" s="137"/>
      <c r="IE70" s="137"/>
      <c r="IF70" s="137"/>
      <c r="IG70" s="137"/>
      <c r="IH70" s="137"/>
      <c r="II70" s="137"/>
      <c r="IJ70" s="137"/>
      <c r="IK70" s="137"/>
      <c r="IL70" s="137"/>
      <c r="IM70" s="137"/>
      <c r="IN70" s="137"/>
      <c r="IO70" s="137"/>
      <c r="IP70" s="137"/>
      <c r="IQ70" s="137"/>
      <c r="IR70" s="137"/>
      <c r="IS70" s="137"/>
      <c r="IT70" s="137"/>
      <c r="IU70" s="137"/>
      <c r="IV70" s="137"/>
    </row>
    <row r="71" spans="1:256" ht="14.25" customHeight="1" x14ac:dyDescent="0.2">
      <c r="A71" s="188" t="str">
        <f>FormNumber</f>
        <v>F330-02</v>
      </c>
      <c r="B71" s="39"/>
      <c r="C71" s="39"/>
      <c r="D71" s="39"/>
      <c r="E71" s="39"/>
      <c r="F71" s="39"/>
      <c r="G71" s="39"/>
      <c r="H71" s="39"/>
      <c r="I71" s="39"/>
      <c r="J71" s="40"/>
      <c r="K71" s="40"/>
      <c r="L71" s="40"/>
      <c r="M71" s="283" t="str">
        <f>FormVersion</f>
        <v xml:space="preserve">2025-OCT  </v>
      </c>
      <c r="N71" s="283"/>
      <c r="O71" s="40"/>
      <c r="P71" s="38"/>
      <c r="Q71" s="40"/>
      <c r="R71" s="40"/>
      <c r="S71" s="40"/>
      <c r="T71" s="40"/>
      <c r="U71" s="40"/>
      <c r="V71" s="40"/>
      <c r="W71" s="40"/>
      <c r="X71" s="40"/>
      <c r="Y71" s="40"/>
      <c r="Z71" s="190" t="str">
        <f>"Section C - Schedule of Values Details, Page " &amp; AA41 &amp; " of " &amp; SVSLastPage</f>
        <v>Section C - Schedule of Values Details, Page 2 of 0</v>
      </c>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c r="EM71" s="137"/>
      <c r="EN71" s="137"/>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7"/>
      <c r="GH71" s="137"/>
      <c r="GI71" s="137"/>
      <c r="GJ71" s="137"/>
      <c r="GK71" s="137"/>
      <c r="GL71" s="137"/>
      <c r="GM71" s="137"/>
      <c r="GN71" s="137"/>
      <c r="GO71" s="137"/>
      <c r="GP71" s="137"/>
      <c r="GQ71" s="137"/>
      <c r="GR71" s="137"/>
      <c r="GS71" s="137"/>
      <c r="GT71" s="137"/>
      <c r="GU71" s="137"/>
      <c r="GV71" s="137"/>
      <c r="GW71" s="137"/>
      <c r="GX71" s="137"/>
      <c r="GY71" s="137"/>
      <c r="GZ71" s="137"/>
      <c r="HA71" s="137"/>
      <c r="HB71" s="137"/>
      <c r="HC71" s="137"/>
      <c r="HD71" s="137"/>
      <c r="HE71" s="137"/>
      <c r="HF71" s="137"/>
      <c r="HG71" s="137"/>
      <c r="HH71" s="137"/>
      <c r="HI71" s="137"/>
      <c r="HJ71" s="137"/>
      <c r="HK71" s="137"/>
      <c r="HL71" s="137"/>
      <c r="HM71" s="137"/>
      <c r="HN71" s="137"/>
      <c r="HO71" s="137"/>
      <c r="HP71" s="137"/>
      <c r="HQ71" s="137"/>
      <c r="HR71" s="137"/>
      <c r="HS71" s="137"/>
      <c r="HT71" s="137"/>
      <c r="HU71" s="137"/>
      <c r="HV71" s="137"/>
      <c r="HW71" s="137"/>
      <c r="HX71" s="137"/>
      <c r="HY71" s="137"/>
      <c r="HZ71" s="137"/>
      <c r="IA71" s="137"/>
      <c r="IB71" s="137"/>
      <c r="IC71" s="137"/>
      <c r="ID71" s="137"/>
      <c r="IE71" s="137"/>
      <c r="IF71" s="137"/>
      <c r="IG71" s="137"/>
      <c r="IH71" s="137"/>
      <c r="II71" s="137"/>
      <c r="IJ71" s="137"/>
      <c r="IK71" s="137"/>
      <c r="IL71" s="137"/>
      <c r="IM71" s="137"/>
      <c r="IN71" s="137"/>
      <c r="IO71" s="137"/>
      <c r="IP71" s="137"/>
      <c r="IQ71" s="137"/>
      <c r="IR71" s="137"/>
      <c r="IS71" s="137"/>
      <c r="IT71" s="137"/>
      <c r="IU71" s="137"/>
      <c r="IV71" s="137"/>
    </row>
    <row r="72" spans="1:256" ht="18" customHeight="1" x14ac:dyDescent="0.25">
      <c r="A72" s="2" t="s">
        <v>64</v>
      </c>
      <c r="B72" s="2"/>
      <c r="C72" s="2"/>
      <c r="D72" s="2"/>
      <c r="E72" s="2"/>
      <c r="F72" s="2"/>
      <c r="G72" s="290">
        <f>ContractorName</f>
        <v>0</v>
      </c>
      <c r="H72" s="290"/>
      <c r="I72" s="290"/>
      <c r="J72" s="290"/>
      <c r="K72" s="290"/>
      <c r="L72" s="290"/>
      <c r="M72" s="2"/>
      <c r="N72" s="2" t="s">
        <v>229</v>
      </c>
      <c r="O72" s="2"/>
      <c r="P72" s="2"/>
      <c r="Q72" s="320">
        <f>ContractNumber</f>
        <v>0</v>
      </c>
      <c r="R72" s="320"/>
      <c r="S72" s="320"/>
      <c r="T72" s="320"/>
      <c r="U72" s="320"/>
      <c r="W72" s="17" t="s">
        <v>118</v>
      </c>
      <c r="X72" s="2"/>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c r="CN72" s="137"/>
      <c r="CO72" s="137"/>
      <c r="CP72" s="137"/>
      <c r="CQ72" s="137"/>
      <c r="CR72" s="137"/>
      <c r="CS72" s="137"/>
      <c r="CT72" s="137"/>
      <c r="CU72" s="137"/>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137"/>
      <c r="GB72" s="137"/>
      <c r="GC72" s="137"/>
      <c r="GD72" s="137"/>
      <c r="GE72" s="137"/>
      <c r="GF72" s="137"/>
      <c r="GG72" s="137"/>
      <c r="GH72" s="137"/>
      <c r="GI72" s="137"/>
      <c r="GJ72" s="137"/>
      <c r="GK72" s="137"/>
      <c r="GL72" s="137"/>
      <c r="GM72" s="137"/>
      <c r="GN72" s="137"/>
      <c r="GO72" s="137"/>
      <c r="GP72" s="137"/>
      <c r="GQ72" s="137"/>
      <c r="GR72" s="137"/>
      <c r="GS72" s="137"/>
      <c r="GT72" s="137"/>
      <c r="GU72" s="137"/>
      <c r="GV72" s="137"/>
      <c r="GW72" s="137"/>
      <c r="GX72" s="137"/>
      <c r="GY72" s="137"/>
      <c r="GZ72" s="137"/>
      <c r="HA72" s="137"/>
      <c r="HB72" s="137"/>
      <c r="HC72" s="137"/>
      <c r="HD72" s="137"/>
      <c r="HE72" s="137"/>
      <c r="HF72" s="137"/>
      <c r="HG72" s="137"/>
      <c r="HH72" s="137"/>
      <c r="HI72" s="137"/>
      <c r="HJ72" s="137"/>
      <c r="HK72" s="137"/>
      <c r="HL72" s="137"/>
      <c r="HM72" s="137"/>
      <c r="HN72" s="137"/>
      <c r="HO72" s="137"/>
      <c r="HP72" s="137"/>
      <c r="HQ72" s="137"/>
      <c r="HR72" s="137"/>
      <c r="HS72" s="137"/>
      <c r="HT72" s="137"/>
      <c r="HU72" s="137"/>
      <c r="HV72" s="137"/>
      <c r="HW72" s="137"/>
      <c r="HX72" s="137"/>
      <c r="HY72" s="137"/>
      <c r="HZ72" s="137"/>
      <c r="IA72" s="137"/>
      <c r="IB72" s="137"/>
      <c r="IC72" s="137"/>
      <c r="ID72" s="137"/>
      <c r="IE72" s="137"/>
      <c r="IF72" s="137"/>
      <c r="IG72" s="137"/>
      <c r="IH72" s="137"/>
      <c r="II72" s="137"/>
      <c r="IJ72" s="137"/>
      <c r="IK72" s="137"/>
      <c r="IL72" s="137"/>
      <c r="IM72" s="137"/>
      <c r="IN72" s="137"/>
      <c r="IO72" s="137"/>
      <c r="IP72" s="137"/>
      <c r="IQ72" s="137"/>
      <c r="IR72" s="137"/>
      <c r="IS72" s="137"/>
      <c r="IT72" s="137"/>
      <c r="IU72" s="137"/>
      <c r="IV72" s="137"/>
    </row>
    <row r="73" spans="1:256" ht="18" customHeight="1" thickBot="1" x14ac:dyDescent="0.3">
      <c r="A73" s="227" t="s">
        <v>38</v>
      </c>
      <c r="B73" s="227"/>
      <c r="C73" s="227"/>
      <c r="D73" s="227"/>
      <c r="E73" s="227"/>
      <c r="F73" s="227"/>
      <c r="G73" s="349">
        <f>ProjectName1</f>
        <v>0</v>
      </c>
      <c r="H73" s="349"/>
      <c r="I73" s="349"/>
      <c r="J73" s="349"/>
      <c r="K73" s="349"/>
      <c r="L73" s="349"/>
      <c r="M73" s="2"/>
      <c r="N73" s="227"/>
      <c r="O73" s="227"/>
      <c r="P73" s="2"/>
      <c r="Q73" s="227"/>
      <c r="R73" s="227"/>
      <c r="S73" s="227"/>
      <c r="T73" s="227"/>
      <c r="U73" s="227"/>
      <c r="V73" s="2"/>
      <c r="W73" s="7" t="s">
        <v>78</v>
      </c>
      <c r="X73" s="8"/>
      <c r="Y73" s="1"/>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7"/>
      <c r="CP73" s="137"/>
      <c r="CQ73" s="137"/>
      <c r="CR73" s="137"/>
      <c r="CS73" s="137"/>
      <c r="CT73" s="137"/>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137"/>
      <c r="GB73" s="137"/>
      <c r="GC73" s="137"/>
      <c r="GD73" s="137"/>
      <c r="GE73" s="137"/>
      <c r="GF73" s="137"/>
      <c r="GG73" s="137"/>
      <c r="GH73" s="137"/>
      <c r="GI73" s="137"/>
      <c r="GJ73" s="137"/>
      <c r="GK73" s="137"/>
      <c r="GL73" s="137"/>
      <c r="GM73" s="137"/>
      <c r="GN73" s="137"/>
      <c r="GO73" s="137"/>
      <c r="GP73" s="137"/>
      <c r="GQ73" s="137"/>
      <c r="GR73" s="137"/>
      <c r="GS73" s="137"/>
      <c r="GT73" s="137"/>
      <c r="GU73" s="137"/>
      <c r="GV73" s="137"/>
      <c r="GW73" s="137"/>
      <c r="GX73" s="137"/>
      <c r="GY73" s="137"/>
      <c r="GZ73" s="137"/>
      <c r="HA73" s="137"/>
      <c r="HB73" s="137"/>
      <c r="HC73" s="137"/>
      <c r="HD73" s="137"/>
      <c r="HE73" s="137"/>
      <c r="HF73" s="137"/>
      <c r="HG73" s="137"/>
      <c r="HH73" s="137"/>
      <c r="HI73" s="137"/>
      <c r="HJ73" s="137"/>
      <c r="HK73" s="137"/>
      <c r="HL73" s="137"/>
      <c r="HM73" s="137"/>
      <c r="HN73" s="137"/>
      <c r="HO73" s="137"/>
      <c r="HP73" s="137"/>
      <c r="HQ73" s="137"/>
      <c r="HR73" s="137"/>
      <c r="HS73" s="137"/>
      <c r="HT73" s="137"/>
      <c r="HU73" s="137"/>
      <c r="HV73" s="137"/>
      <c r="HW73" s="137"/>
      <c r="HX73" s="137"/>
      <c r="HY73" s="137"/>
      <c r="HZ73" s="137"/>
      <c r="IA73" s="137"/>
      <c r="IB73" s="137"/>
      <c r="IC73" s="137"/>
      <c r="ID73" s="137"/>
      <c r="IE73" s="137"/>
      <c r="IF73" s="137"/>
      <c r="IG73" s="137"/>
      <c r="IH73" s="137"/>
      <c r="II73" s="137"/>
      <c r="IJ73" s="137"/>
      <c r="IK73" s="137"/>
      <c r="IL73" s="137"/>
      <c r="IM73" s="137"/>
      <c r="IN73" s="137"/>
      <c r="IO73" s="137"/>
      <c r="IP73" s="137"/>
      <c r="IQ73" s="137"/>
      <c r="IR73" s="137"/>
      <c r="IS73" s="137"/>
      <c r="IT73" s="137"/>
      <c r="IU73" s="137"/>
      <c r="IV73" s="137"/>
    </row>
    <row r="74" spans="1:256" ht="18" customHeight="1" x14ac:dyDescent="0.2">
      <c r="A74" s="227"/>
      <c r="B74" s="227"/>
      <c r="C74" s="227"/>
      <c r="D74" s="227"/>
      <c r="E74" s="227"/>
      <c r="F74" s="227"/>
      <c r="G74" s="350">
        <f>ProjectName2</f>
        <v>0</v>
      </c>
      <c r="H74" s="350"/>
      <c r="I74" s="350"/>
      <c r="J74" s="350"/>
      <c r="K74" s="350"/>
      <c r="L74" s="350"/>
      <c r="M74" s="2"/>
      <c r="N74" s="2" t="s">
        <v>114</v>
      </c>
      <c r="O74" s="2"/>
      <c r="P74" s="2"/>
      <c r="Q74" s="320">
        <f>AlternateNumber</f>
        <v>0</v>
      </c>
      <c r="R74" s="320"/>
      <c r="S74" s="320"/>
      <c r="T74" s="320"/>
      <c r="U74" s="320"/>
      <c r="W74" s="3" t="s">
        <v>21</v>
      </c>
      <c r="Y74" s="223">
        <f>RequestNumber</f>
        <v>0</v>
      </c>
      <c r="Z74" s="321"/>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c r="CN74" s="137"/>
      <c r="CO74" s="137"/>
      <c r="CP74" s="137"/>
      <c r="CQ74" s="137"/>
      <c r="CR74" s="137"/>
      <c r="CS74" s="137"/>
      <c r="CT74" s="137"/>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7"/>
      <c r="FF74" s="137"/>
      <c r="FG74" s="137"/>
      <c r="FH74" s="137"/>
      <c r="FI74" s="137"/>
      <c r="FJ74" s="137"/>
      <c r="FK74" s="137"/>
      <c r="FL74" s="137"/>
      <c r="FM74" s="137"/>
      <c r="FN74" s="137"/>
      <c r="FO74" s="137"/>
      <c r="FP74" s="137"/>
      <c r="FQ74" s="137"/>
      <c r="FR74" s="137"/>
      <c r="FS74" s="137"/>
      <c r="FT74" s="137"/>
      <c r="FU74" s="137"/>
      <c r="FV74" s="137"/>
      <c r="FW74" s="137"/>
      <c r="FX74" s="137"/>
      <c r="FY74" s="137"/>
      <c r="FZ74" s="137"/>
      <c r="GA74" s="137"/>
      <c r="GB74" s="137"/>
      <c r="GC74" s="137"/>
      <c r="GD74" s="137"/>
      <c r="GE74" s="137"/>
      <c r="GF74" s="137"/>
      <c r="GG74" s="137"/>
      <c r="GH74" s="137"/>
      <c r="GI74" s="137"/>
      <c r="GJ74" s="137"/>
      <c r="GK74" s="137"/>
      <c r="GL74" s="137"/>
      <c r="GM74" s="137"/>
      <c r="GN74" s="137"/>
      <c r="GO74" s="137"/>
      <c r="GP74" s="137"/>
      <c r="GQ74" s="137"/>
      <c r="GR74" s="137"/>
      <c r="GS74" s="137"/>
      <c r="GT74" s="137"/>
      <c r="GU74" s="137"/>
      <c r="GV74" s="137"/>
      <c r="GW74" s="137"/>
      <c r="GX74" s="137"/>
      <c r="GY74" s="137"/>
      <c r="GZ74" s="137"/>
      <c r="HA74" s="137"/>
      <c r="HB74" s="137"/>
      <c r="HC74" s="137"/>
      <c r="HD74" s="137"/>
      <c r="HE74" s="137"/>
      <c r="HF74" s="137"/>
      <c r="HG74" s="137"/>
      <c r="HH74" s="137"/>
      <c r="HI74" s="137"/>
      <c r="HJ74" s="137"/>
      <c r="HK74" s="137"/>
      <c r="HL74" s="137"/>
      <c r="HM74" s="137"/>
      <c r="HN74" s="137"/>
      <c r="HO74" s="137"/>
      <c r="HP74" s="137"/>
      <c r="HQ74" s="137"/>
      <c r="HR74" s="137"/>
      <c r="HS74" s="137"/>
      <c r="HT74" s="137"/>
      <c r="HU74" s="137"/>
      <c r="HV74" s="137"/>
      <c r="HW74" s="137"/>
      <c r="HX74" s="137"/>
      <c r="HY74" s="137"/>
      <c r="HZ74" s="137"/>
      <c r="IA74" s="137"/>
      <c r="IB74" s="137"/>
      <c r="IC74" s="137"/>
      <c r="ID74" s="137"/>
      <c r="IE74" s="137"/>
      <c r="IF74" s="137"/>
      <c r="IG74" s="137"/>
      <c r="IH74" s="137"/>
      <c r="II74" s="137"/>
      <c r="IJ74" s="137"/>
      <c r="IK74" s="137"/>
      <c r="IL74" s="137"/>
      <c r="IM74" s="137"/>
      <c r="IN74" s="137"/>
      <c r="IO74" s="137"/>
      <c r="IP74" s="137"/>
      <c r="IQ74" s="137"/>
      <c r="IR74" s="137"/>
      <c r="IS74" s="137"/>
      <c r="IT74" s="137"/>
      <c r="IU74" s="137"/>
      <c r="IV74" s="137"/>
    </row>
    <row r="75" spans="1:256" ht="18" customHeight="1" x14ac:dyDescent="0.2">
      <c r="A75" s="2" t="s">
        <v>70</v>
      </c>
      <c r="B75" s="2"/>
      <c r="C75" s="2"/>
      <c r="D75" s="2"/>
      <c r="E75" s="2"/>
      <c r="F75" s="2"/>
      <c r="G75" s="324">
        <f>ProjectLocation</f>
        <v>0</v>
      </c>
      <c r="H75" s="324"/>
      <c r="I75" s="324"/>
      <c r="J75" s="324"/>
      <c r="K75" s="324"/>
      <c r="L75" s="324"/>
      <c r="M75" s="227"/>
      <c r="N75" s="227"/>
      <c r="O75" s="227"/>
      <c r="P75" s="227"/>
      <c r="Q75" s="227"/>
      <c r="R75" s="227"/>
      <c r="S75" s="227"/>
      <c r="T75" s="227"/>
      <c r="U75" s="227"/>
      <c r="V75" s="227"/>
      <c r="W75" s="2" t="s">
        <v>23</v>
      </c>
      <c r="X75" s="11">
        <f>X41+1</f>
        <v>4</v>
      </c>
      <c r="Y75" s="9" t="s">
        <v>22</v>
      </c>
      <c r="Z75" s="30">
        <f>LastPage</f>
        <v>1</v>
      </c>
      <c r="AA75">
        <f>AA41+1</f>
        <v>3</v>
      </c>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7"/>
      <c r="CT75" s="137"/>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7"/>
      <c r="FF75" s="137"/>
      <c r="FG75" s="137"/>
      <c r="FH75" s="137"/>
      <c r="FI75" s="137"/>
      <c r="FJ75" s="137"/>
      <c r="FK75" s="137"/>
      <c r="FL75" s="137"/>
      <c r="FM75" s="137"/>
      <c r="FN75" s="137"/>
      <c r="FO75" s="137"/>
      <c r="FP75" s="137"/>
      <c r="FQ75" s="137"/>
      <c r="FR75" s="137"/>
      <c r="FS75" s="137"/>
      <c r="FT75" s="137"/>
      <c r="FU75" s="137"/>
      <c r="FV75" s="137"/>
      <c r="FW75" s="137"/>
      <c r="FX75" s="137"/>
      <c r="FY75" s="137"/>
      <c r="FZ75" s="137"/>
      <c r="GA75" s="137"/>
      <c r="GB75" s="137"/>
      <c r="GC75" s="137"/>
      <c r="GD75" s="137"/>
      <c r="GE75" s="137"/>
      <c r="GF75" s="137"/>
      <c r="GG75" s="137"/>
      <c r="GH75" s="137"/>
      <c r="GI75" s="137"/>
      <c r="GJ75" s="137"/>
      <c r="GK75" s="137"/>
      <c r="GL75" s="137"/>
      <c r="GM75" s="137"/>
      <c r="GN75" s="137"/>
      <c r="GO75" s="137"/>
      <c r="GP75" s="137"/>
      <c r="GQ75" s="137"/>
      <c r="GR75" s="137"/>
      <c r="GS75" s="137"/>
      <c r="GT75" s="137"/>
      <c r="GU75" s="137"/>
      <c r="GV75" s="137"/>
      <c r="GW75" s="137"/>
      <c r="GX75" s="137"/>
      <c r="GY75" s="137"/>
      <c r="GZ75" s="137"/>
      <c r="HA75" s="137"/>
      <c r="HB75" s="137"/>
      <c r="HC75" s="137"/>
      <c r="HD75" s="137"/>
      <c r="HE75" s="137"/>
      <c r="HF75" s="137"/>
      <c r="HG75" s="137"/>
      <c r="HH75" s="137"/>
      <c r="HI75" s="137"/>
      <c r="HJ75" s="137"/>
      <c r="HK75" s="137"/>
      <c r="HL75" s="137"/>
      <c r="HM75" s="137"/>
      <c r="HN75" s="137"/>
      <c r="HO75" s="137"/>
      <c r="HP75" s="137"/>
      <c r="HQ75" s="137"/>
      <c r="HR75" s="137"/>
      <c r="HS75" s="137"/>
      <c r="HT75" s="137"/>
      <c r="HU75" s="137"/>
      <c r="HV75" s="137"/>
      <c r="HW75" s="137"/>
      <c r="HX75" s="137"/>
      <c r="HY75" s="137"/>
      <c r="HZ75" s="137"/>
      <c r="IA75" s="137"/>
      <c r="IB75" s="137"/>
      <c r="IC75" s="137"/>
      <c r="ID75" s="137"/>
      <c r="IE75" s="137"/>
      <c r="IF75" s="137"/>
      <c r="IG75" s="137"/>
      <c r="IH75" s="137"/>
      <c r="II75" s="137"/>
      <c r="IJ75" s="137"/>
      <c r="IK75" s="137"/>
      <c r="IL75" s="137"/>
      <c r="IM75" s="137"/>
      <c r="IN75" s="137"/>
      <c r="IO75" s="137"/>
      <c r="IP75" s="137"/>
      <c r="IQ75" s="137"/>
      <c r="IR75" s="137"/>
      <c r="IS75" s="137"/>
      <c r="IT75" s="137"/>
      <c r="IU75" s="137"/>
      <c r="IV75" s="137"/>
    </row>
    <row r="76" spans="1:256" ht="15" customHeight="1" thickBot="1" x14ac:dyDescent="0.25">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c r="CN76" s="137"/>
      <c r="CO76" s="137"/>
      <c r="CP76" s="137"/>
      <c r="CQ76" s="137"/>
      <c r="CR76" s="137"/>
      <c r="CS76" s="137"/>
      <c r="CT76" s="137"/>
      <c r="CU76" s="137"/>
      <c r="CV76" s="137"/>
      <c r="CW76" s="137"/>
      <c r="CX76" s="137"/>
      <c r="CY76" s="137"/>
      <c r="CZ76" s="137"/>
      <c r="DA76" s="137"/>
      <c r="DB76" s="137"/>
      <c r="DC76" s="137"/>
      <c r="DD76" s="137"/>
      <c r="DE76" s="137"/>
      <c r="DF76" s="137"/>
      <c r="DG76" s="137"/>
      <c r="DH76" s="137"/>
      <c r="DI76" s="137"/>
      <c r="DJ76" s="137"/>
      <c r="DK76" s="137"/>
      <c r="DL76" s="137"/>
      <c r="DM76" s="137"/>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7"/>
      <c r="EO76" s="137"/>
      <c r="EP76" s="137"/>
      <c r="EQ76" s="137"/>
      <c r="ER76" s="137"/>
      <c r="ES76" s="137"/>
      <c r="ET76" s="137"/>
      <c r="EU76" s="137"/>
      <c r="EV76" s="137"/>
      <c r="EW76" s="137"/>
      <c r="EX76" s="137"/>
      <c r="EY76" s="137"/>
      <c r="EZ76" s="137"/>
      <c r="FA76" s="137"/>
      <c r="FB76" s="137"/>
      <c r="FC76" s="137"/>
      <c r="FD76" s="137"/>
      <c r="FE76" s="137"/>
      <c r="FF76" s="137"/>
      <c r="FG76" s="137"/>
      <c r="FH76" s="137"/>
      <c r="FI76" s="137"/>
      <c r="FJ76" s="137"/>
      <c r="FK76" s="137"/>
      <c r="FL76" s="137"/>
      <c r="FM76" s="137"/>
      <c r="FN76" s="137"/>
      <c r="FO76" s="137"/>
      <c r="FP76" s="137"/>
      <c r="FQ76" s="137"/>
      <c r="FR76" s="137"/>
      <c r="FS76" s="137"/>
      <c r="FT76" s="137"/>
      <c r="FU76" s="137"/>
      <c r="FV76" s="137"/>
      <c r="FW76" s="137"/>
      <c r="FX76" s="137"/>
      <c r="FY76" s="137"/>
      <c r="FZ76" s="137"/>
      <c r="GA76" s="137"/>
      <c r="GB76" s="137"/>
      <c r="GC76" s="137"/>
      <c r="GD76" s="137"/>
      <c r="GE76" s="137"/>
      <c r="GF76" s="137"/>
      <c r="GG76" s="137"/>
      <c r="GH76" s="137"/>
      <c r="GI76" s="137"/>
      <c r="GJ76" s="137"/>
      <c r="GK76" s="137"/>
      <c r="GL76" s="137"/>
      <c r="GM76" s="137"/>
      <c r="GN76" s="137"/>
      <c r="GO76" s="137"/>
      <c r="GP76" s="137"/>
      <c r="GQ76" s="137"/>
      <c r="GR76" s="137"/>
      <c r="GS76" s="137"/>
      <c r="GT76" s="137"/>
      <c r="GU76" s="137"/>
      <c r="GV76" s="137"/>
      <c r="GW76" s="137"/>
      <c r="GX76" s="137"/>
      <c r="GY76" s="137"/>
      <c r="GZ76" s="137"/>
      <c r="HA76" s="137"/>
      <c r="HB76" s="137"/>
      <c r="HC76" s="137"/>
      <c r="HD76" s="137"/>
      <c r="HE76" s="137"/>
      <c r="HF76" s="137"/>
      <c r="HG76" s="137"/>
      <c r="HH76" s="137"/>
      <c r="HI76" s="137"/>
      <c r="HJ76" s="137"/>
      <c r="HK76" s="137"/>
      <c r="HL76" s="137"/>
      <c r="HM76" s="137"/>
      <c r="HN76" s="137"/>
      <c r="HO76" s="137"/>
      <c r="HP76" s="137"/>
      <c r="HQ76" s="137"/>
      <c r="HR76" s="137"/>
      <c r="HS76" s="137"/>
      <c r="HT76" s="137"/>
      <c r="HU76" s="137"/>
      <c r="HV76" s="137"/>
      <c r="HW76" s="137"/>
      <c r="HX76" s="137"/>
      <c r="HY76" s="137"/>
      <c r="HZ76" s="137"/>
      <c r="IA76" s="137"/>
      <c r="IB76" s="137"/>
      <c r="IC76" s="137"/>
      <c r="ID76" s="137"/>
      <c r="IE76" s="137"/>
      <c r="IF76" s="137"/>
      <c r="IG76" s="137"/>
      <c r="IH76" s="137"/>
      <c r="II76" s="137"/>
      <c r="IJ76" s="137"/>
      <c r="IK76" s="137"/>
      <c r="IL76" s="137"/>
      <c r="IM76" s="137"/>
      <c r="IN76" s="137"/>
      <c r="IO76" s="137"/>
      <c r="IP76" s="137"/>
      <c r="IQ76" s="137"/>
      <c r="IR76" s="137"/>
      <c r="IS76" s="137"/>
      <c r="IT76" s="137"/>
      <c r="IU76" s="137"/>
      <c r="IV76" s="137"/>
    </row>
    <row r="77" spans="1:256" x14ac:dyDescent="0.2">
      <c r="A77" s="15"/>
      <c r="B77" s="286" t="s">
        <v>50</v>
      </c>
      <c r="C77" s="286" t="s">
        <v>51</v>
      </c>
      <c r="D77" s="221"/>
      <c r="E77" s="221"/>
      <c r="F77" s="221"/>
      <c r="G77" s="221"/>
      <c r="H77" s="221"/>
      <c r="I77" s="323"/>
      <c r="J77" s="313" t="s">
        <v>107</v>
      </c>
      <c r="K77" s="313"/>
      <c r="L77" s="313"/>
      <c r="M77" s="313"/>
      <c r="N77" s="313"/>
      <c r="O77" s="314"/>
      <c r="P77" s="18"/>
      <c r="Q77" s="313" t="s">
        <v>40</v>
      </c>
      <c r="R77" s="313"/>
      <c r="S77" s="313"/>
      <c r="T77" s="313"/>
      <c r="U77" s="313"/>
      <c r="V77" s="313"/>
      <c r="W77" s="313"/>
      <c r="X77" s="313"/>
      <c r="Y77" s="313"/>
      <c r="Z77" s="313"/>
      <c r="AC77" s="332" t="s">
        <v>129</v>
      </c>
      <c r="AD77" s="333"/>
      <c r="AE77" s="334"/>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c r="CN77" s="137"/>
      <c r="CO77" s="137"/>
      <c r="CP77" s="137"/>
      <c r="CQ77" s="137"/>
      <c r="CR77" s="137"/>
      <c r="CS77" s="137"/>
      <c r="CT77" s="137"/>
      <c r="CU77" s="137"/>
      <c r="CV77" s="137"/>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c r="EO77" s="137"/>
      <c r="EP77" s="137"/>
      <c r="EQ77" s="137"/>
      <c r="ER77" s="137"/>
      <c r="ES77" s="137"/>
      <c r="ET77" s="137"/>
      <c r="EU77" s="137"/>
      <c r="EV77" s="137"/>
      <c r="EW77" s="137"/>
      <c r="EX77" s="137"/>
      <c r="EY77" s="137"/>
      <c r="EZ77" s="137"/>
      <c r="FA77" s="137"/>
      <c r="FB77" s="137"/>
      <c r="FC77" s="137"/>
      <c r="FD77" s="137"/>
      <c r="FE77" s="137"/>
      <c r="FF77" s="137"/>
      <c r="FG77" s="137"/>
      <c r="FH77" s="137"/>
      <c r="FI77" s="137"/>
      <c r="FJ77" s="137"/>
      <c r="FK77" s="137"/>
      <c r="FL77" s="137"/>
      <c r="FM77" s="137"/>
      <c r="FN77" s="137"/>
      <c r="FO77" s="137"/>
      <c r="FP77" s="137"/>
      <c r="FQ77" s="137"/>
      <c r="FR77" s="137"/>
      <c r="FS77" s="137"/>
      <c r="FT77" s="137"/>
      <c r="FU77" s="137"/>
      <c r="FV77" s="137"/>
      <c r="FW77" s="137"/>
      <c r="FX77" s="137"/>
      <c r="FY77" s="137"/>
      <c r="FZ77" s="137"/>
      <c r="GA77" s="137"/>
      <c r="GB77" s="137"/>
      <c r="GC77" s="137"/>
      <c r="GD77" s="137"/>
      <c r="GE77" s="137"/>
      <c r="GF77" s="137"/>
      <c r="GG77" s="137"/>
      <c r="GH77" s="137"/>
      <c r="GI77" s="137"/>
      <c r="GJ77" s="137"/>
      <c r="GK77" s="137"/>
      <c r="GL77" s="137"/>
      <c r="GM77" s="137"/>
      <c r="GN77" s="137"/>
      <c r="GO77" s="137"/>
      <c r="GP77" s="137"/>
      <c r="GQ77" s="137"/>
      <c r="GR77" s="137"/>
      <c r="GS77" s="137"/>
      <c r="GT77" s="137"/>
      <c r="GU77" s="137"/>
      <c r="GV77" s="137"/>
      <c r="GW77" s="137"/>
      <c r="GX77" s="137"/>
      <c r="GY77" s="137"/>
      <c r="GZ77" s="137"/>
      <c r="HA77" s="137"/>
      <c r="HB77" s="137"/>
      <c r="HC77" s="137"/>
      <c r="HD77" s="137"/>
      <c r="HE77" s="137"/>
      <c r="HF77" s="137"/>
      <c r="HG77" s="137"/>
      <c r="HH77" s="137"/>
      <c r="HI77" s="137"/>
      <c r="HJ77" s="137"/>
      <c r="HK77" s="137"/>
      <c r="HL77" s="137"/>
      <c r="HM77" s="137"/>
      <c r="HN77" s="137"/>
      <c r="HO77" s="137"/>
      <c r="HP77" s="137"/>
      <c r="HQ77" s="137"/>
      <c r="HR77" s="137"/>
      <c r="HS77" s="137"/>
      <c r="HT77" s="137"/>
      <c r="HU77" s="137"/>
      <c r="HV77" s="137"/>
      <c r="HW77" s="137"/>
      <c r="HX77" s="137"/>
      <c r="HY77" s="137"/>
      <c r="HZ77" s="137"/>
      <c r="IA77" s="137"/>
      <c r="IB77" s="137"/>
      <c r="IC77" s="137"/>
      <c r="ID77" s="137"/>
      <c r="IE77" s="137"/>
      <c r="IF77" s="137"/>
      <c r="IG77" s="137"/>
      <c r="IH77" s="137"/>
      <c r="II77" s="137"/>
      <c r="IJ77" s="137"/>
      <c r="IK77" s="137"/>
      <c r="IL77" s="137"/>
      <c r="IM77" s="137"/>
      <c r="IN77" s="137"/>
      <c r="IO77" s="137"/>
      <c r="IP77" s="137"/>
      <c r="IQ77" s="137"/>
      <c r="IR77" s="137"/>
      <c r="IS77" s="137"/>
      <c r="IT77" s="137"/>
      <c r="IU77" s="137"/>
      <c r="IV77" s="137"/>
    </row>
    <row r="78" spans="1:256" x14ac:dyDescent="0.2">
      <c r="A78" s="13" t="s">
        <v>29</v>
      </c>
      <c r="B78" s="287"/>
      <c r="C78" s="287"/>
      <c r="D78" s="223" t="s">
        <v>52</v>
      </c>
      <c r="E78" s="223"/>
      <c r="F78" s="223"/>
      <c r="G78" s="223"/>
      <c r="H78" s="223"/>
      <c r="I78" s="288"/>
      <c r="J78" s="289" t="s">
        <v>53</v>
      </c>
      <c r="K78" s="289"/>
      <c r="L78" s="289" t="s">
        <v>54</v>
      </c>
      <c r="M78" s="289"/>
      <c r="N78" s="289" t="s">
        <v>55</v>
      </c>
      <c r="O78" s="289"/>
      <c r="P78" s="97"/>
      <c r="Q78" s="317" t="s">
        <v>56</v>
      </c>
      <c r="R78" s="317"/>
      <c r="S78" s="317" t="s">
        <v>57</v>
      </c>
      <c r="T78" s="317"/>
      <c r="U78" s="317"/>
      <c r="V78" s="317"/>
      <c r="W78" s="317" t="s">
        <v>58</v>
      </c>
      <c r="X78" s="317"/>
      <c r="Y78" s="317" t="s">
        <v>164</v>
      </c>
      <c r="Z78" s="317"/>
      <c r="AC78" s="335"/>
      <c r="AD78" s="336"/>
      <c r="AE78" s="3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7"/>
      <c r="FF78" s="137"/>
      <c r="FG78" s="137"/>
      <c r="FH78" s="137"/>
      <c r="FI78" s="137"/>
      <c r="FJ78" s="137"/>
      <c r="FK78" s="137"/>
      <c r="FL78" s="137"/>
      <c r="FM78" s="137"/>
      <c r="FN78" s="137"/>
      <c r="FO78" s="137"/>
      <c r="FP78" s="137"/>
      <c r="FQ78" s="137"/>
      <c r="FR78" s="137"/>
      <c r="FS78" s="137"/>
      <c r="FT78" s="137"/>
      <c r="FU78" s="137"/>
      <c r="FV78" s="137"/>
      <c r="FW78" s="137"/>
      <c r="FX78" s="137"/>
      <c r="FY78" s="137"/>
      <c r="FZ78" s="137"/>
      <c r="GA78" s="137"/>
      <c r="GB78" s="137"/>
      <c r="GC78" s="137"/>
      <c r="GD78" s="137"/>
      <c r="GE78" s="137"/>
      <c r="GF78" s="137"/>
      <c r="GG78" s="137"/>
      <c r="GH78" s="137"/>
      <c r="GI78" s="137"/>
      <c r="GJ78" s="137"/>
      <c r="GK78" s="137"/>
      <c r="GL78" s="137"/>
      <c r="GM78" s="137"/>
      <c r="GN78" s="137"/>
      <c r="GO78" s="137"/>
      <c r="GP78" s="137"/>
      <c r="GQ78" s="137"/>
      <c r="GR78" s="137"/>
      <c r="GS78" s="137"/>
      <c r="GT78" s="137"/>
      <c r="GU78" s="137"/>
      <c r="GV78" s="137"/>
      <c r="GW78" s="137"/>
      <c r="GX78" s="137"/>
      <c r="GY78" s="137"/>
      <c r="GZ78" s="137"/>
      <c r="HA78" s="137"/>
      <c r="HB78" s="137"/>
      <c r="HC78" s="137"/>
      <c r="HD78" s="137"/>
      <c r="HE78" s="137"/>
      <c r="HF78" s="137"/>
      <c r="HG78" s="137"/>
      <c r="HH78" s="137"/>
      <c r="HI78" s="137"/>
      <c r="HJ78" s="137"/>
      <c r="HK78" s="137"/>
      <c r="HL78" s="137"/>
      <c r="HM78" s="137"/>
      <c r="HN78" s="137"/>
      <c r="HO78" s="137"/>
      <c r="HP78" s="137"/>
      <c r="HQ78" s="137"/>
      <c r="HR78" s="137"/>
      <c r="HS78" s="137"/>
      <c r="HT78" s="137"/>
      <c r="HU78" s="137"/>
      <c r="HV78" s="137"/>
      <c r="HW78" s="137"/>
      <c r="HX78" s="137"/>
      <c r="HY78" s="137"/>
      <c r="HZ78" s="137"/>
      <c r="IA78" s="137"/>
      <c r="IB78" s="137"/>
      <c r="IC78" s="137"/>
      <c r="ID78" s="137"/>
      <c r="IE78" s="137"/>
      <c r="IF78" s="137"/>
      <c r="IG78" s="137"/>
      <c r="IH78" s="137"/>
      <c r="II78" s="137"/>
      <c r="IJ78" s="137"/>
      <c r="IK78" s="137"/>
      <c r="IL78" s="137"/>
      <c r="IM78" s="137"/>
      <c r="IN78" s="137"/>
      <c r="IO78" s="137"/>
      <c r="IP78" s="137"/>
      <c r="IQ78" s="137"/>
      <c r="IR78" s="137"/>
      <c r="IS78" s="137"/>
      <c r="IT78" s="137"/>
      <c r="IU78" s="137"/>
      <c r="IV78" s="137"/>
    </row>
    <row r="79" spans="1:256" ht="25.5" customHeight="1" x14ac:dyDescent="0.2">
      <c r="A79" s="13" t="s">
        <v>24</v>
      </c>
      <c r="B79" s="169" t="s">
        <v>162</v>
      </c>
      <c r="C79" s="164" t="s">
        <v>163</v>
      </c>
      <c r="D79" s="223" t="s">
        <v>25</v>
      </c>
      <c r="E79" s="223"/>
      <c r="F79" s="223"/>
      <c r="G79" s="223"/>
      <c r="H79" s="223"/>
      <c r="I79" s="288"/>
      <c r="J79" s="300" t="s">
        <v>82</v>
      </c>
      <c r="K79" s="300"/>
      <c r="L79" s="300" t="s">
        <v>83</v>
      </c>
      <c r="M79" s="300"/>
      <c r="N79" s="300" t="s">
        <v>79</v>
      </c>
      <c r="O79" s="300"/>
      <c r="P79" s="99"/>
      <c r="Q79" s="300" t="s">
        <v>85</v>
      </c>
      <c r="R79" s="300"/>
      <c r="S79" s="300" t="s">
        <v>84</v>
      </c>
      <c r="T79" s="300"/>
      <c r="U79" s="300"/>
      <c r="V79" s="300"/>
      <c r="W79" s="300" t="s">
        <v>80</v>
      </c>
      <c r="X79" s="300"/>
      <c r="Y79" s="300" t="s">
        <v>81</v>
      </c>
      <c r="Z79" s="300"/>
      <c r="AC79" s="86" t="s">
        <v>127</v>
      </c>
      <c r="AD79" s="87" t="s">
        <v>128</v>
      </c>
      <c r="AE79" s="88" t="s">
        <v>130</v>
      </c>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c r="CN79" s="137"/>
      <c r="CO79" s="137"/>
      <c r="CP79" s="137"/>
      <c r="CQ79" s="137"/>
      <c r="CR79" s="137"/>
      <c r="CS79" s="137"/>
      <c r="CT79" s="137"/>
      <c r="CU79" s="137"/>
      <c r="CV79" s="137"/>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7"/>
      <c r="FX79" s="137"/>
      <c r="FY79" s="137"/>
      <c r="FZ79" s="137"/>
      <c r="GA79" s="137"/>
      <c r="GB79" s="137"/>
      <c r="GC79" s="137"/>
      <c r="GD79" s="137"/>
      <c r="GE79" s="137"/>
      <c r="GF79" s="137"/>
      <c r="GG79" s="137"/>
      <c r="GH79" s="137"/>
      <c r="GI79" s="137"/>
      <c r="GJ79" s="137"/>
      <c r="GK79" s="137"/>
      <c r="GL79" s="137"/>
      <c r="GM79" s="137"/>
      <c r="GN79" s="137"/>
      <c r="GO79" s="137"/>
      <c r="GP79" s="137"/>
      <c r="GQ79" s="137"/>
      <c r="GR79" s="137"/>
      <c r="GS79" s="137"/>
      <c r="GT79" s="137"/>
      <c r="GU79" s="137"/>
      <c r="GV79" s="137"/>
      <c r="GW79" s="137"/>
      <c r="GX79" s="137"/>
      <c r="GY79" s="137"/>
      <c r="GZ79" s="137"/>
      <c r="HA79" s="137"/>
      <c r="HB79" s="137"/>
      <c r="HC79" s="137"/>
      <c r="HD79" s="137"/>
      <c r="HE79" s="137"/>
      <c r="HF79" s="137"/>
      <c r="HG79" s="137"/>
      <c r="HH79" s="137"/>
      <c r="HI79" s="137"/>
      <c r="HJ79" s="137"/>
      <c r="HK79" s="137"/>
      <c r="HL79" s="137"/>
      <c r="HM79" s="137"/>
      <c r="HN79" s="137"/>
      <c r="HO79" s="137"/>
      <c r="HP79" s="137"/>
      <c r="HQ79" s="137"/>
      <c r="HR79" s="137"/>
      <c r="HS79" s="137"/>
      <c r="HT79" s="137"/>
      <c r="HU79" s="137"/>
      <c r="HV79" s="137"/>
      <c r="HW79" s="137"/>
      <c r="HX79" s="137"/>
      <c r="HY79" s="137"/>
      <c r="HZ79" s="137"/>
      <c r="IA79" s="137"/>
      <c r="IB79" s="137"/>
      <c r="IC79" s="137"/>
      <c r="ID79" s="137"/>
      <c r="IE79" s="137"/>
      <c r="IF79" s="137"/>
      <c r="IG79" s="137"/>
      <c r="IH79" s="137"/>
      <c r="II79" s="137"/>
      <c r="IJ79" s="137"/>
      <c r="IK79" s="137"/>
      <c r="IL79" s="137"/>
      <c r="IM79" s="137"/>
      <c r="IN79" s="137"/>
      <c r="IO79" s="137"/>
      <c r="IP79" s="137"/>
      <c r="IQ79" s="137"/>
      <c r="IR79" s="137"/>
      <c r="IS79" s="137"/>
      <c r="IT79" s="137"/>
      <c r="IU79" s="137"/>
      <c r="IV79" s="137"/>
    </row>
    <row r="80" spans="1:256" ht="13.35" customHeight="1" x14ac:dyDescent="0.2">
      <c r="A80" s="23">
        <f>A68+1</f>
        <v>47</v>
      </c>
      <c r="B80" s="167">
        <f>'B - Schedule of Values Summary'!B80</f>
        <v>0</v>
      </c>
      <c r="C80" s="24">
        <f>'B - Schedule of Values Summary'!C80</f>
        <v>0</v>
      </c>
      <c r="D80" s="327">
        <f>'B - Schedule of Values Summary'!D80</f>
        <v>0</v>
      </c>
      <c r="E80" s="327"/>
      <c r="F80" s="327"/>
      <c r="G80" s="327"/>
      <c r="H80" s="327"/>
      <c r="I80" s="328"/>
      <c r="J80" s="338"/>
      <c r="K80" s="338"/>
      <c r="L80" s="338"/>
      <c r="M80" s="338"/>
      <c r="N80" s="304">
        <f>J80+L80</f>
        <v>0</v>
      </c>
      <c r="O80" s="304"/>
      <c r="P80" s="90"/>
      <c r="Q80" s="353">
        <f>IF(AC80=0,0,('B - Schedule of Values Summary'!J80*AC80)-J80)</f>
        <v>0</v>
      </c>
      <c r="R80" s="354"/>
      <c r="S80" s="301">
        <f>IF(AD80=0,0,('B - Schedule of Values Summary'!L80*AD80)-L80)</f>
        <v>0</v>
      </c>
      <c r="T80" s="339"/>
      <c r="U80" s="339"/>
      <c r="V80" s="302"/>
      <c r="W80" s="295">
        <f>J80+Q80</f>
        <v>0</v>
      </c>
      <c r="X80" s="295"/>
      <c r="Y80" s="295">
        <f>L80+S80</f>
        <v>0</v>
      </c>
      <c r="Z80" s="295"/>
      <c r="AC80" s="127"/>
      <c r="AD80" s="185"/>
      <c r="AE80" s="85">
        <f>'B - Schedule of Values Summary'!U80</f>
        <v>0</v>
      </c>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c r="CN80" s="137"/>
      <c r="CO80" s="137"/>
      <c r="CP80" s="137"/>
      <c r="CQ80" s="137"/>
      <c r="CR80" s="137"/>
      <c r="CS80" s="137"/>
      <c r="CT80" s="137"/>
      <c r="CU80" s="137"/>
      <c r="CV80" s="137"/>
      <c r="CW80" s="137"/>
      <c r="CX80" s="137"/>
      <c r="CY80" s="137"/>
      <c r="CZ80" s="137"/>
      <c r="DA80" s="137"/>
      <c r="DB80" s="137"/>
      <c r="DC80" s="137"/>
      <c r="DD80" s="137"/>
      <c r="DE80" s="137"/>
      <c r="DF80" s="137"/>
      <c r="DG80" s="137"/>
      <c r="DH80" s="137"/>
      <c r="DI80" s="137"/>
      <c r="DJ80" s="137"/>
      <c r="DK80" s="137"/>
      <c r="DL80" s="137"/>
      <c r="DM80" s="137"/>
      <c r="DN80" s="137"/>
      <c r="DO80" s="137"/>
      <c r="DP80" s="137"/>
      <c r="DQ80" s="137"/>
      <c r="DR80" s="137"/>
      <c r="DS80" s="137"/>
      <c r="DT80" s="137"/>
      <c r="DU80" s="137"/>
      <c r="DV80" s="137"/>
      <c r="DW80" s="137"/>
      <c r="DX80" s="137"/>
      <c r="DY80" s="137"/>
      <c r="DZ80" s="137"/>
      <c r="EA80" s="137"/>
      <c r="EB80" s="137"/>
      <c r="EC80" s="137"/>
      <c r="ED80" s="137"/>
      <c r="EE80" s="137"/>
      <c r="EF80" s="137"/>
      <c r="EG80" s="137"/>
      <c r="EH80" s="137"/>
      <c r="EI80" s="137"/>
      <c r="EJ80" s="137"/>
      <c r="EK80" s="137"/>
      <c r="EL80" s="137"/>
      <c r="EM80" s="137"/>
      <c r="EN80" s="137"/>
      <c r="EO80" s="137"/>
      <c r="EP80" s="137"/>
      <c r="EQ80" s="137"/>
      <c r="ER80" s="137"/>
      <c r="ES80" s="137"/>
      <c r="ET80" s="137"/>
      <c r="EU80" s="137"/>
      <c r="EV80" s="137"/>
      <c r="EW80" s="137"/>
      <c r="EX80" s="137"/>
      <c r="EY80" s="137"/>
      <c r="EZ80" s="137"/>
      <c r="FA80" s="137"/>
      <c r="FB80" s="137"/>
      <c r="FC80" s="137"/>
      <c r="FD80" s="137"/>
      <c r="FE80" s="137"/>
      <c r="FF80" s="137"/>
      <c r="FG80" s="137"/>
      <c r="FH80" s="137"/>
      <c r="FI80" s="137"/>
      <c r="FJ80" s="137"/>
      <c r="FK80" s="137"/>
      <c r="FL80" s="137"/>
      <c r="FM80" s="137"/>
      <c r="FN80" s="137"/>
      <c r="FO80" s="137"/>
      <c r="FP80" s="137"/>
      <c r="FQ80" s="137"/>
      <c r="FR80" s="137"/>
      <c r="FS80" s="137"/>
      <c r="FT80" s="137"/>
      <c r="FU80" s="137"/>
      <c r="FV80" s="137"/>
      <c r="FW80" s="137"/>
      <c r="FX80" s="137"/>
      <c r="FY80" s="137"/>
      <c r="FZ80" s="137"/>
      <c r="GA80" s="137"/>
      <c r="GB80" s="137"/>
      <c r="GC80" s="137"/>
      <c r="GD80" s="137"/>
      <c r="GE80" s="137"/>
      <c r="GF80" s="137"/>
      <c r="GG80" s="137"/>
      <c r="GH80" s="137"/>
      <c r="GI80" s="137"/>
      <c r="GJ80" s="137"/>
      <c r="GK80" s="137"/>
      <c r="GL80" s="137"/>
      <c r="GM80" s="137"/>
      <c r="GN80" s="137"/>
      <c r="GO80" s="137"/>
      <c r="GP80" s="137"/>
      <c r="GQ80" s="137"/>
      <c r="GR80" s="137"/>
      <c r="GS80" s="137"/>
      <c r="GT80" s="137"/>
      <c r="GU80" s="137"/>
      <c r="GV80" s="137"/>
      <c r="GW80" s="137"/>
      <c r="GX80" s="137"/>
      <c r="GY80" s="137"/>
      <c r="GZ80" s="137"/>
      <c r="HA80" s="137"/>
      <c r="HB80" s="137"/>
      <c r="HC80" s="137"/>
      <c r="HD80" s="137"/>
      <c r="HE80" s="137"/>
      <c r="HF80" s="137"/>
      <c r="HG80" s="137"/>
      <c r="HH80" s="137"/>
      <c r="HI80" s="137"/>
      <c r="HJ80" s="137"/>
      <c r="HK80" s="137"/>
      <c r="HL80" s="137"/>
      <c r="HM80" s="137"/>
      <c r="HN80" s="137"/>
      <c r="HO80" s="137"/>
      <c r="HP80" s="137"/>
      <c r="HQ80" s="137"/>
      <c r="HR80" s="137"/>
      <c r="HS80" s="137"/>
      <c r="HT80" s="137"/>
      <c r="HU80" s="137"/>
      <c r="HV80" s="137"/>
      <c r="HW80" s="137"/>
      <c r="HX80" s="137"/>
      <c r="HY80" s="137"/>
      <c r="HZ80" s="137"/>
      <c r="IA80" s="137"/>
      <c r="IB80" s="137"/>
      <c r="IC80" s="137"/>
      <c r="ID80" s="137"/>
      <c r="IE80" s="137"/>
      <c r="IF80" s="137"/>
      <c r="IG80" s="137"/>
      <c r="IH80" s="137"/>
      <c r="II80" s="137"/>
      <c r="IJ80" s="137"/>
      <c r="IK80" s="137"/>
      <c r="IL80" s="137"/>
      <c r="IM80" s="137"/>
      <c r="IN80" s="137"/>
      <c r="IO80" s="137"/>
      <c r="IP80" s="137"/>
      <c r="IQ80" s="137"/>
      <c r="IR80" s="137"/>
      <c r="IS80" s="137"/>
      <c r="IT80" s="137"/>
      <c r="IU80" s="137"/>
      <c r="IV80" s="137"/>
    </row>
    <row r="81" spans="1:256" ht="13.35" customHeight="1" x14ac:dyDescent="0.2">
      <c r="A81" s="24">
        <f>A80+1</f>
        <v>48</v>
      </c>
      <c r="B81" s="167">
        <f>'B - Schedule of Values Summary'!B81</f>
        <v>0</v>
      </c>
      <c r="C81" s="24">
        <f>'B - Schedule of Values Summary'!C81</f>
        <v>0</v>
      </c>
      <c r="D81" s="327">
        <f>'B - Schedule of Values Summary'!D81</f>
        <v>0</v>
      </c>
      <c r="E81" s="327"/>
      <c r="F81" s="327"/>
      <c r="G81" s="327"/>
      <c r="H81" s="327"/>
      <c r="I81" s="328"/>
      <c r="J81" s="338"/>
      <c r="K81" s="338"/>
      <c r="L81" s="338"/>
      <c r="M81" s="338"/>
      <c r="N81" s="295">
        <f t="shared" ref="N81:N102" si="8">J81+L81</f>
        <v>0</v>
      </c>
      <c r="O81" s="295"/>
      <c r="P81" s="90"/>
      <c r="Q81" s="301">
        <f>IF(AC81=0,0,('B - Schedule of Values Summary'!J81*AC81)-J81)</f>
        <v>0</v>
      </c>
      <c r="R81" s="302"/>
      <c r="S81" s="301">
        <f>IF(AD81=0,0,('B - Schedule of Values Summary'!L81*AD81)-L81)</f>
        <v>0</v>
      </c>
      <c r="T81" s="339"/>
      <c r="U81" s="339"/>
      <c r="V81" s="302"/>
      <c r="W81" s="295">
        <f t="shared" ref="W81:W102" si="9">J81+Q81</f>
        <v>0</v>
      </c>
      <c r="X81" s="295"/>
      <c r="Y81" s="295">
        <f t="shared" ref="Y81:Y102" si="10">L81+S81</f>
        <v>0</v>
      </c>
      <c r="Z81" s="295"/>
      <c r="AC81" s="127"/>
      <c r="AD81" s="185"/>
      <c r="AE81" s="85">
        <f>'B - Schedule of Values Summary'!U81</f>
        <v>0</v>
      </c>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7"/>
      <c r="EE81" s="137"/>
      <c r="EF81" s="137"/>
      <c r="EG81" s="137"/>
      <c r="EH81" s="137"/>
      <c r="EI81" s="137"/>
      <c r="EJ81" s="137"/>
      <c r="EK81" s="137"/>
      <c r="EL81" s="137"/>
      <c r="EM81" s="137"/>
      <c r="EN81" s="137"/>
      <c r="EO81" s="137"/>
      <c r="EP81" s="137"/>
      <c r="EQ81" s="137"/>
      <c r="ER81" s="137"/>
      <c r="ES81" s="137"/>
      <c r="ET81" s="137"/>
      <c r="EU81" s="137"/>
      <c r="EV81" s="137"/>
      <c r="EW81" s="137"/>
      <c r="EX81" s="137"/>
      <c r="EY81" s="137"/>
      <c r="EZ81" s="137"/>
      <c r="FA81" s="137"/>
      <c r="FB81" s="137"/>
      <c r="FC81" s="137"/>
      <c r="FD81" s="137"/>
      <c r="FE81" s="137"/>
      <c r="FF81" s="137"/>
      <c r="FG81" s="137"/>
      <c r="FH81" s="137"/>
      <c r="FI81" s="137"/>
      <c r="FJ81" s="137"/>
      <c r="FK81" s="137"/>
      <c r="FL81" s="137"/>
      <c r="FM81" s="137"/>
      <c r="FN81" s="137"/>
      <c r="FO81" s="137"/>
      <c r="FP81" s="137"/>
      <c r="FQ81" s="137"/>
      <c r="FR81" s="137"/>
      <c r="FS81" s="137"/>
      <c r="FT81" s="137"/>
      <c r="FU81" s="137"/>
      <c r="FV81" s="137"/>
      <c r="FW81" s="137"/>
      <c r="FX81" s="137"/>
      <c r="FY81" s="137"/>
      <c r="FZ81" s="137"/>
      <c r="GA81" s="137"/>
      <c r="GB81" s="137"/>
      <c r="GC81" s="137"/>
      <c r="GD81" s="137"/>
      <c r="GE81" s="137"/>
      <c r="GF81" s="137"/>
      <c r="GG81" s="137"/>
      <c r="GH81" s="137"/>
      <c r="GI81" s="137"/>
      <c r="GJ81" s="137"/>
      <c r="GK81" s="137"/>
      <c r="GL81" s="137"/>
      <c r="GM81" s="137"/>
      <c r="GN81" s="137"/>
      <c r="GO81" s="137"/>
      <c r="GP81" s="137"/>
      <c r="GQ81" s="137"/>
      <c r="GR81" s="137"/>
      <c r="GS81" s="137"/>
      <c r="GT81" s="137"/>
      <c r="GU81" s="137"/>
      <c r="GV81" s="137"/>
      <c r="GW81" s="137"/>
      <c r="GX81" s="137"/>
      <c r="GY81" s="137"/>
      <c r="GZ81" s="137"/>
      <c r="HA81" s="137"/>
      <c r="HB81" s="137"/>
      <c r="HC81" s="137"/>
      <c r="HD81" s="137"/>
      <c r="HE81" s="137"/>
      <c r="HF81" s="137"/>
      <c r="HG81" s="137"/>
      <c r="HH81" s="137"/>
      <c r="HI81" s="137"/>
      <c r="HJ81" s="137"/>
      <c r="HK81" s="137"/>
      <c r="HL81" s="137"/>
      <c r="HM81" s="137"/>
      <c r="HN81" s="137"/>
      <c r="HO81" s="137"/>
      <c r="HP81" s="137"/>
      <c r="HQ81" s="137"/>
      <c r="HR81" s="137"/>
      <c r="HS81" s="137"/>
      <c r="HT81" s="137"/>
      <c r="HU81" s="137"/>
      <c r="HV81" s="137"/>
      <c r="HW81" s="137"/>
      <c r="HX81" s="137"/>
      <c r="HY81" s="137"/>
      <c r="HZ81" s="137"/>
      <c r="IA81" s="137"/>
      <c r="IB81" s="137"/>
      <c r="IC81" s="137"/>
      <c r="ID81" s="137"/>
      <c r="IE81" s="137"/>
      <c r="IF81" s="137"/>
      <c r="IG81" s="137"/>
      <c r="IH81" s="137"/>
      <c r="II81" s="137"/>
      <c r="IJ81" s="137"/>
      <c r="IK81" s="137"/>
      <c r="IL81" s="137"/>
      <c r="IM81" s="137"/>
      <c r="IN81" s="137"/>
      <c r="IO81" s="137"/>
      <c r="IP81" s="137"/>
      <c r="IQ81" s="137"/>
      <c r="IR81" s="137"/>
      <c r="IS81" s="137"/>
      <c r="IT81" s="137"/>
      <c r="IU81" s="137"/>
      <c r="IV81" s="137"/>
    </row>
    <row r="82" spans="1:256" ht="13.35" customHeight="1" x14ac:dyDescent="0.2">
      <c r="A82" s="24">
        <f t="shared" ref="A82:A102" si="11">A81+1</f>
        <v>49</v>
      </c>
      <c r="B82" s="167">
        <f>'B - Schedule of Values Summary'!B82</f>
        <v>0</v>
      </c>
      <c r="C82" s="24">
        <f>'B - Schedule of Values Summary'!C82</f>
        <v>0</v>
      </c>
      <c r="D82" s="327">
        <f>'B - Schedule of Values Summary'!D82</f>
        <v>0</v>
      </c>
      <c r="E82" s="327"/>
      <c r="F82" s="327"/>
      <c r="G82" s="327"/>
      <c r="H82" s="327"/>
      <c r="I82" s="328"/>
      <c r="J82" s="338"/>
      <c r="K82" s="338"/>
      <c r="L82" s="338"/>
      <c r="M82" s="338"/>
      <c r="N82" s="295">
        <f t="shared" si="8"/>
        <v>0</v>
      </c>
      <c r="O82" s="295"/>
      <c r="P82" s="90"/>
      <c r="Q82" s="301">
        <f>IF(AC82=0,0,('B - Schedule of Values Summary'!J82*AC82)-J82)</f>
        <v>0</v>
      </c>
      <c r="R82" s="302"/>
      <c r="S82" s="301">
        <f>IF(AD82=0,0,('B - Schedule of Values Summary'!L82*AD82)-L82)</f>
        <v>0</v>
      </c>
      <c r="T82" s="339"/>
      <c r="U82" s="339"/>
      <c r="V82" s="302"/>
      <c r="W82" s="295">
        <f t="shared" si="9"/>
        <v>0</v>
      </c>
      <c r="X82" s="295"/>
      <c r="Y82" s="295">
        <f t="shared" si="10"/>
        <v>0</v>
      </c>
      <c r="Z82" s="295"/>
      <c r="AC82" s="127"/>
      <c r="AD82" s="185"/>
      <c r="AE82" s="85">
        <f>'B - Schedule of Values Summary'!U82</f>
        <v>0</v>
      </c>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c r="EO82" s="137"/>
      <c r="EP82" s="137"/>
      <c r="EQ82" s="137"/>
      <c r="ER82" s="137"/>
      <c r="ES82" s="137"/>
      <c r="ET82" s="137"/>
      <c r="EU82" s="137"/>
      <c r="EV82" s="137"/>
      <c r="EW82" s="137"/>
      <c r="EX82" s="137"/>
      <c r="EY82" s="137"/>
      <c r="EZ82" s="137"/>
      <c r="FA82" s="137"/>
      <c r="FB82" s="137"/>
      <c r="FC82" s="137"/>
      <c r="FD82" s="137"/>
      <c r="FE82" s="137"/>
      <c r="FF82" s="137"/>
      <c r="FG82" s="137"/>
      <c r="FH82" s="137"/>
      <c r="FI82" s="137"/>
      <c r="FJ82" s="137"/>
      <c r="FK82" s="137"/>
      <c r="FL82" s="137"/>
      <c r="FM82" s="137"/>
      <c r="FN82" s="137"/>
      <c r="FO82" s="137"/>
      <c r="FP82" s="137"/>
      <c r="FQ82" s="137"/>
      <c r="FR82" s="137"/>
      <c r="FS82" s="137"/>
      <c r="FT82" s="137"/>
      <c r="FU82" s="137"/>
      <c r="FV82" s="137"/>
      <c r="FW82" s="137"/>
      <c r="FX82" s="137"/>
      <c r="FY82" s="137"/>
      <c r="FZ82" s="137"/>
      <c r="GA82" s="137"/>
      <c r="GB82" s="137"/>
      <c r="GC82" s="137"/>
      <c r="GD82" s="137"/>
      <c r="GE82" s="137"/>
      <c r="GF82" s="137"/>
      <c r="GG82" s="137"/>
      <c r="GH82" s="137"/>
      <c r="GI82" s="137"/>
      <c r="GJ82" s="137"/>
      <c r="GK82" s="137"/>
      <c r="GL82" s="137"/>
      <c r="GM82" s="137"/>
      <c r="GN82" s="137"/>
      <c r="GO82" s="137"/>
      <c r="GP82" s="137"/>
      <c r="GQ82" s="137"/>
      <c r="GR82" s="137"/>
      <c r="GS82" s="137"/>
      <c r="GT82" s="137"/>
      <c r="GU82" s="137"/>
      <c r="GV82" s="137"/>
      <c r="GW82" s="137"/>
      <c r="GX82" s="137"/>
      <c r="GY82" s="137"/>
      <c r="GZ82" s="137"/>
      <c r="HA82" s="137"/>
      <c r="HB82" s="137"/>
      <c r="HC82" s="137"/>
      <c r="HD82" s="137"/>
      <c r="HE82" s="137"/>
      <c r="HF82" s="137"/>
      <c r="HG82" s="137"/>
      <c r="HH82" s="137"/>
      <c r="HI82" s="137"/>
      <c r="HJ82" s="137"/>
      <c r="HK82" s="137"/>
      <c r="HL82" s="137"/>
      <c r="HM82" s="137"/>
      <c r="HN82" s="137"/>
      <c r="HO82" s="137"/>
      <c r="HP82" s="137"/>
      <c r="HQ82" s="137"/>
      <c r="HR82" s="137"/>
      <c r="HS82" s="137"/>
      <c r="HT82" s="137"/>
      <c r="HU82" s="137"/>
      <c r="HV82" s="137"/>
      <c r="HW82" s="137"/>
      <c r="HX82" s="137"/>
      <c r="HY82" s="137"/>
      <c r="HZ82" s="137"/>
      <c r="IA82" s="137"/>
      <c r="IB82" s="137"/>
      <c r="IC82" s="137"/>
      <c r="ID82" s="137"/>
      <c r="IE82" s="137"/>
      <c r="IF82" s="137"/>
      <c r="IG82" s="137"/>
      <c r="IH82" s="137"/>
      <c r="II82" s="137"/>
      <c r="IJ82" s="137"/>
      <c r="IK82" s="137"/>
      <c r="IL82" s="137"/>
      <c r="IM82" s="137"/>
      <c r="IN82" s="137"/>
      <c r="IO82" s="137"/>
      <c r="IP82" s="137"/>
      <c r="IQ82" s="137"/>
      <c r="IR82" s="137"/>
      <c r="IS82" s="137"/>
      <c r="IT82" s="137"/>
      <c r="IU82" s="137"/>
      <c r="IV82" s="137"/>
    </row>
    <row r="83" spans="1:256" ht="13.35" customHeight="1" x14ac:dyDescent="0.2">
      <c r="A83" s="24">
        <f t="shared" si="11"/>
        <v>50</v>
      </c>
      <c r="B83" s="167">
        <f>'B - Schedule of Values Summary'!B83</f>
        <v>0</v>
      </c>
      <c r="C83" s="24">
        <f>'B - Schedule of Values Summary'!C83</f>
        <v>0</v>
      </c>
      <c r="D83" s="327">
        <f>'B - Schedule of Values Summary'!D83</f>
        <v>0</v>
      </c>
      <c r="E83" s="327"/>
      <c r="F83" s="327"/>
      <c r="G83" s="327"/>
      <c r="H83" s="327"/>
      <c r="I83" s="328"/>
      <c r="J83" s="338"/>
      <c r="K83" s="338"/>
      <c r="L83" s="338"/>
      <c r="M83" s="338"/>
      <c r="N83" s="295">
        <f t="shared" si="8"/>
        <v>0</v>
      </c>
      <c r="O83" s="295"/>
      <c r="P83" s="90"/>
      <c r="Q83" s="301">
        <f>IF(AC83=0,0,('B - Schedule of Values Summary'!J83*AC83)-J83)</f>
        <v>0</v>
      </c>
      <c r="R83" s="302"/>
      <c r="S83" s="301">
        <f>IF(AD83=0,0,('B - Schedule of Values Summary'!L83*AD83)-L83)</f>
        <v>0</v>
      </c>
      <c r="T83" s="339"/>
      <c r="U83" s="339"/>
      <c r="V83" s="302"/>
      <c r="W83" s="295">
        <f t="shared" si="9"/>
        <v>0</v>
      </c>
      <c r="X83" s="295"/>
      <c r="Y83" s="295">
        <f t="shared" si="10"/>
        <v>0</v>
      </c>
      <c r="Z83" s="295"/>
      <c r="AC83" s="127"/>
      <c r="AD83" s="185"/>
      <c r="AE83" s="85">
        <f>'B - Schedule of Values Summary'!U83</f>
        <v>0</v>
      </c>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c r="CN83" s="137"/>
      <c r="CO83" s="137"/>
      <c r="CP83" s="137"/>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7"/>
      <c r="EE83" s="137"/>
      <c r="EF83" s="137"/>
      <c r="EG83" s="137"/>
      <c r="EH83" s="137"/>
      <c r="EI83" s="137"/>
      <c r="EJ83" s="137"/>
      <c r="EK83" s="137"/>
      <c r="EL83" s="137"/>
      <c r="EM83" s="137"/>
      <c r="EN83" s="137"/>
      <c r="EO83" s="137"/>
      <c r="EP83" s="137"/>
      <c r="EQ83" s="137"/>
      <c r="ER83" s="137"/>
      <c r="ES83" s="137"/>
      <c r="ET83" s="137"/>
      <c r="EU83" s="137"/>
      <c r="EV83" s="137"/>
      <c r="EW83" s="137"/>
      <c r="EX83" s="137"/>
      <c r="EY83" s="137"/>
      <c r="EZ83" s="137"/>
      <c r="FA83" s="137"/>
      <c r="FB83" s="137"/>
      <c r="FC83" s="137"/>
      <c r="FD83" s="137"/>
      <c r="FE83" s="137"/>
      <c r="FF83" s="137"/>
      <c r="FG83" s="137"/>
      <c r="FH83" s="137"/>
      <c r="FI83" s="137"/>
      <c r="FJ83" s="137"/>
      <c r="FK83" s="137"/>
      <c r="FL83" s="137"/>
      <c r="FM83" s="137"/>
      <c r="FN83" s="137"/>
      <c r="FO83" s="137"/>
      <c r="FP83" s="137"/>
      <c r="FQ83" s="137"/>
      <c r="FR83" s="137"/>
      <c r="FS83" s="137"/>
      <c r="FT83" s="137"/>
      <c r="FU83" s="137"/>
      <c r="FV83" s="137"/>
      <c r="FW83" s="137"/>
      <c r="FX83" s="137"/>
      <c r="FY83" s="137"/>
      <c r="FZ83" s="137"/>
      <c r="GA83" s="137"/>
      <c r="GB83" s="137"/>
      <c r="GC83" s="137"/>
      <c r="GD83" s="137"/>
      <c r="GE83" s="137"/>
      <c r="GF83" s="137"/>
      <c r="GG83" s="137"/>
      <c r="GH83" s="137"/>
      <c r="GI83" s="137"/>
      <c r="GJ83" s="137"/>
      <c r="GK83" s="137"/>
      <c r="GL83" s="137"/>
      <c r="GM83" s="137"/>
      <c r="GN83" s="137"/>
      <c r="GO83" s="137"/>
      <c r="GP83" s="137"/>
      <c r="GQ83" s="137"/>
      <c r="GR83" s="137"/>
      <c r="GS83" s="137"/>
      <c r="GT83" s="137"/>
      <c r="GU83" s="137"/>
      <c r="GV83" s="137"/>
      <c r="GW83" s="137"/>
      <c r="GX83" s="137"/>
      <c r="GY83" s="137"/>
      <c r="GZ83" s="137"/>
      <c r="HA83" s="137"/>
      <c r="HB83" s="137"/>
      <c r="HC83" s="137"/>
      <c r="HD83" s="137"/>
      <c r="HE83" s="137"/>
      <c r="HF83" s="137"/>
      <c r="HG83" s="137"/>
      <c r="HH83" s="137"/>
      <c r="HI83" s="137"/>
      <c r="HJ83" s="137"/>
      <c r="HK83" s="137"/>
      <c r="HL83" s="137"/>
      <c r="HM83" s="137"/>
      <c r="HN83" s="137"/>
      <c r="HO83" s="137"/>
      <c r="HP83" s="137"/>
      <c r="HQ83" s="137"/>
      <c r="HR83" s="137"/>
      <c r="HS83" s="137"/>
      <c r="HT83" s="137"/>
      <c r="HU83" s="137"/>
      <c r="HV83" s="137"/>
      <c r="HW83" s="137"/>
      <c r="HX83" s="137"/>
      <c r="HY83" s="137"/>
      <c r="HZ83" s="137"/>
      <c r="IA83" s="137"/>
      <c r="IB83" s="137"/>
      <c r="IC83" s="137"/>
      <c r="ID83" s="137"/>
      <c r="IE83" s="137"/>
      <c r="IF83" s="137"/>
      <c r="IG83" s="137"/>
      <c r="IH83" s="137"/>
      <c r="II83" s="137"/>
      <c r="IJ83" s="137"/>
      <c r="IK83" s="137"/>
      <c r="IL83" s="137"/>
      <c r="IM83" s="137"/>
      <c r="IN83" s="137"/>
      <c r="IO83" s="137"/>
      <c r="IP83" s="137"/>
      <c r="IQ83" s="137"/>
      <c r="IR83" s="137"/>
      <c r="IS83" s="137"/>
      <c r="IT83" s="137"/>
      <c r="IU83" s="137"/>
      <c r="IV83" s="137"/>
    </row>
    <row r="84" spans="1:256" ht="13.35" customHeight="1" x14ac:dyDescent="0.2">
      <c r="A84" s="24">
        <f t="shared" si="11"/>
        <v>51</v>
      </c>
      <c r="B84" s="167">
        <f>'B - Schedule of Values Summary'!B84</f>
        <v>0</v>
      </c>
      <c r="C84" s="24">
        <f>'B - Schedule of Values Summary'!C84</f>
        <v>0</v>
      </c>
      <c r="D84" s="327">
        <f>'B - Schedule of Values Summary'!D84</f>
        <v>0</v>
      </c>
      <c r="E84" s="327"/>
      <c r="F84" s="327"/>
      <c r="G84" s="327"/>
      <c r="H84" s="327"/>
      <c r="I84" s="328"/>
      <c r="J84" s="338"/>
      <c r="K84" s="338"/>
      <c r="L84" s="338"/>
      <c r="M84" s="338"/>
      <c r="N84" s="295">
        <f t="shared" si="8"/>
        <v>0</v>
      </c>
      <c r="O84" s="295"/>
      <c r="P84" s="90"/>
      <c r="Q84" s="301">
        <f>IF(AC84=0,0,('B - Schedule of Values Summary'!J84*AC84)-J84)</f>
        <v>0</v>
      </c>
      <c r="R84" s="302"/>
      <c r="S84" s="301">
        <f>IF(AD84=0,0,('B - Schedule of Values Summary'!L84*AD84)-L84)</f>
        <v>0</v>
      </c>
      <c r="T84" s="339"/>
      <c r="U84" s="339"/>
      <c r="V84" s="302"/>
      <c r="W84" s="295">
        <f t="shared" si="9"/>
        <v>0</v>
      </c>
      <c r="X84" s="295"/>
      <c r="Y84" s="295">
        <f t="shared" si="10"/>
        <v>0</v>
      </c>
      <c r="Z84" s="295"/>
      <c r="AC84" s="127"/>
      <c r="AD84" s="185"/>
      <c r="AE84" s="85">
        <f>'B - Schedule of Values Summary'!U84</f>
        <v>0</v>
      </c>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c r="EO84" s="137"/>
      <c r="EP84" s="137"/>
      <c r="EQ84" s="137"/>
      <c r="ER84" s="137"/>
      <c r="ES84" s="137"/>
      <c r="ET84" s="137"/>
      <c r="EU84" s="137"/>
      <c r="EV84" s="137"/>
      <c r="EW84" s="137"/>
      <c r="EX84" s="137"/>
      <c r="EY84" s="137"/>
      <c r="EZ84" s="137"/>
      <c r="FA84" s="137"/>
      <c r="FB84" s="137"/>
      <c r="FC84" s="137"/>
      <c r="FD84" s="137"/>
      <c r="FE84" s="137"/>
      <c r="FF84" s="137"/>
      <c r="FG84" s="137"/>
      <c r="FH84" s="137"/>
      <c r="FI84" s="137"/>
      <c r="FJ84" s="137"/>
      <c r="FK84" s="137"/>
      <c r="FL84" s="137"/>
      <c r="FM84" s="137"/>
      <c r="FN84" s="137"/>
      <c r="FO84" s="137"/>
      <c r="FP84" s="137"/>
      <c r="FQ84" s="137"/>
      <c r="FR84" s="137"/>
      <c r="FS84" s="137"/>
      <c r="FT84" s="137"/>
      <c r="FU84" s="137"/>
      <c r="FV84" s="137"/>
      <c r="FW84" s="137"/>
      <c r="FX84" s="137"/>
      <c r="FY84" s="137"/>
      <c r="FZ84" s="137"/>
      <c r="GA84" s="137"/>
      <c r="GB84" s="137"/>
      <c r="GC84" s="137"/>
      <c r="GD84" s="137"/>
      <c r="GE84" s="137"/>
      <c r="GF84" s="137"/>
      <c r="GG84" s="137"/>
      <c r="GH84" s="137"/>
      <c r="GI84" s="137"/>
      <c r="GJ84" s="137"/>
      <c r="GK84" s="137"/>
      <c r="GL84" s="137"/>
      <c r="GM84" s="137"/>
      <c r="GN84" s="137"/>
      <c r="GO84" s="137"/>
      <c r="GP84" s="137"/>
      <c r="GQ84" s="137"/>
      <c r="GR84" s="137"/>
      <c r="GS84" s="137"/>
      <c r="GT84" s="137"/>
      <c r="GU84" s="137"/>
      <c r="GV84" s="137"/>
      <c r="GW84" s="137"/>
      <c r="GX84" s="137"/>
      <c r="GY84" s="137"/>
      <c r="GZ84" s="137"/>
      <c r="HA84" s="137"/>
      <c r="HB84" s="137"/>
      <c r="HC84" s="137"/>
      <c r="HD84" s="137"/>
      <c r="HE84" s="137"/>
      <c r="HF84" s="137"/>
      <c r="HG84" s="137"/>
      <c r="HH84" s="137"/>
      <c r="HI84" s="137"/>
      <c r="HJ84" s="137"/>
      <c r="HK84" s="137"/>
      <c r="HL84" s="137"/>
      <c r="HM84" s="137"/>
      <c r="HN84" s="137"/>
      <c r="HO84" s="137"/>
      <c r="HP84" s="137"/>
      <c r="HQ84" s="137"/>
      <c r="HR84" s="137"/>
      <c r="HS84" s="137"/>
      <c r="HT84" s="137"/>
      <c r="HU84" s="137"/>
      <c r="HV84" s="137"/>
      <c r="HW84" s="137"/>
      <c r="HX84" s="137"/>
      <c r="HY84" s="137"/>
      <c r="HZ84" s="137"/>
      <c r="IA84" s="137"/>
      <c r="IB84" s="137"/>
      <c r="IC84" s="137"/>
      <c r="ID84" s="137"/>
      <c r="IE84" s="137"/>
      <c r="IF84" s="137"/>
      <c r="IG84" s="137"/>
      <c r="IH84" s="137"/>
      <c r="II84" s="137"/>
      <c r="IJ84" s="137"/>
      <c r="IK84" s="137"/>
      <c r="IL84" s="137"/>
      <c r="IM84" s="137"/>
      <c r="IN84" s="137"/>
      <c r="IO84" s="137"/>
      <c r="IP84" s="137"/>
      <c r="IQ84" s="137"/>
      <c r="IR84" s="137"/>
      <c r="IS84" s="137"/>
      <c r="IT84" s="137"/>
      <c r="IU84" s="137"/>
      <c r="IV84" s="137"/>
    </row>
    <row r="85" spans="1:256" ht="13.35" customHeight="1" x14ac:dyDescent="0.2">
      <c r="A85" s="24">
        <f t="shared" si="11"/>
        <v>52</v>
      </c>
      <c r="B85" s="167">
        <f>'B - Schedule of Values Summary'!B85</f>
        <v>0</v>
      </c>
      <c r="C85" s="24">
        <f>'B - Schedule of Values Summary'!C85</f>
        <v>0</v>
      </c>
      <c r="D85" s="327">
        <f>'B - Schedule of Values Summary'!D85</f>
        <v>0</v>
      </c>
      <c r="E85" s="327"/>
      <c r="F85" s="327"/>
      <c r="G85" s="327"/>
      <c r="H85" s="327"/>
      <c r="I85" s="328"/>
      <c r="J85" s="338"/>
      <c r="K85" s="338"/>
      <c r="L85" s="338"/>
      <c r="M85" s="338"/>
      <c r="N85" s="295">
        <f t="shared" si="8"/>
        <v>0</v>
      </c>
      <c r="O85" s="295"/>
      <c r="P85" s="90"/>
      <c r="Q85" s="301">
        <f>IF(AC85=0,0,('B - Schedule of Values Summary'!J85*AC85)-J85)</f>
        <v>0</v>
      </c>
      <c r="R85" s="302"/>
      <c r="S85" s="301">
        <f>IF(AD85=0,0,('B - Schedule of Values Summary'!L85*AD85)-L85)</f>
        <v>0</v>
      </c>
      <c r="T85" s="339"/>
      <c r="U85" s="339"/>
      <c r="V85" s="302"/>
      <c r="W85" s="295">
        <f t="shared" si="9"/>
        <v>0</v>
      </c>
      <c r="X85" s="295"/>
      <c r="Y85" s="295">
        <f t="shared" si="10"/>
        <v>0</v>
      </c>
      <c r="Z85" s="295"/>
      <c r="AC85" s="127"/>
      <c r="AD85" s="185"/>
      <c r="AE85" s="85">
        <f>'B - Schedule of Values Summary'!U85</f>
        <v>0</v>
      </c>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c r="EQ85" s="137"/>
      <c r="ER85" s="137"/>
      <c r="ES85" s="137"/>
      <c r="ET85" s="137"/>
      <c r="EU85" s="137"/>
      <c r="EV85" s="137"/>
      <c r="EW85" s="137"/>
      <c r="EX85" s="137"/>
      <c r="EY85" s="137"/>
      <c r="EZ85" s="137"/>
      <c r="FA85" s="137"/>
      <c r="FB85" s="137"/>
      <c r="FC85" s="137"/>
      <c r="FD85" s="137"/>
      <c r="FE85" s="137"/>
      <c r="FF85" s="137"/>
      <c r="FG85" s="137"/>
      <c r="FH85" s="137"/>
      <c r="FI85" s="137"/>
      <c r="FJ85" s="137"/>
      <c r="FK85" s="137"/>
      <c r="FL85" s="137"/>
      <c r="FM85" s="137"/>
      <c r="FN85" s="137"/>
      <c r="FO85" s="137"/>
      <c r="FP85" s="137"/>
      <c r="FQ85" s="137"/>
      <c r="FR85" s="137"/>
      <c r="FS85" s="137"/>
      <c r="FT85" s="137"/>
      <c r="FU85" s="137"/>
      <c r="FV85" s="137"/>
      <c r="FW85" s="137"/>
      <c r="FX85" s="137"/>
      <c r="FY85" s="137"/>
      <c r="FZ85" s="137"/>
      <c r="GA85" s="137"/>
      <c r="GB85" s="137"/>
      <c r="GC85" s="137"/>
      <c r="GD85" s="137"/>
      <c r="GE85" s="137"/>
      <c r="GF85" s="137"/>
      <c r="GG85" s="137"/>
      <c r="GH85" s="137"/>
      <c r="GI85" s="137"/>
      <c r="GJ85" s="137"/>
      <c r="GK85" s="137"/>
      <c r="GL85" s="137"/>
      <c r="GM85" s="137"/>
      <c r="GN85" s="137"/>
      <c r="GO85" s="137"/>
      <c r="GP85" s="137"/>
      <c r="GQ85" s="137"/>
      <c r="GR85" s="137"/>
      <c r="GS85" s="137"/>
      <c r="GT85" s="137"/>
      <c r="GU85" s="137"/>
      <c r="GV85" s="137"/>
      <c r="GW85" s="137"/>
      <c r="GX85" s="137"/>
      <c r="GY85" s="137"/>
      <c r="GZ85" s="137"/>
      <c r="HA85" s="137"/>
      <c r="HB85" s="137"/>
      <c r="HC85" s="137"/>
      <c r="HD85" s="137"/>
      <c r="HE85" s="137"/>
      <c r="HF85" s="137"/>
      <c r="HG85" s="137"/>
      <c r="HH85" s="137"/>
      <c r="HI85" s="137"/>
      <c r="HJ85" s="137"/>
      <c r="HK85" s="137"/>
      <c r="HL85" s="137"/>
      <c r="HM85" s="137"/>
      <c r="HN85" s="137"/>
      <c r="HO85" s="137"/>
      <c r="HP85" s="137"/>
      <c r="HQ85" s="137"/>
      <c r="HR85" s="137"/>
      <c r="HS85" s="137"/>
      <c r="HT85" s="137"/>
      <c r="HU85" s="137"/>
      <c r="HV85" s="137"/>
      <c r="HW85" s="137"/>
      <c r="HX85" s="137"/>
      <c r="HY85" s="137"/>
      <c r="HZ85" s="137"/>
      <c r="IA85" s="137"/>
      <c r="IB85" s="137"/>
      <c r="IC85" s="137"/>
      <c r="ID85" s="137"/>
      <c r="IE85" s="137"/>
      <c r="IF85" s="137"/>
      <c r="IG85" s="137"/>
      <c r="IH85" s="137"/>
      <c r="II85" s="137"/>
      <c r="IJ85" s="137"/>
      <c r="IK85" s="137"/>
      <c r="IL85" s="137"/>
      <c r="IM85" s="137"/>
      <c r="IN85" s="137"/>
      <c r="IO85" s="137"/>
      <c r="IP85" s="137"/>
      <c r="IQ85" s="137"/>
      <c r="IR85" s="137"/>
      <c r="IS85" s="137"/>
      <c r="IT85" s="137"/>
      <c r="IU85" s="137"/>
      <c r="IV85" s="137"/>
    </row>
    <row r="86" spans="1:256" ht="13.35" customHeight="1" x14ac:dyDescent="0.2">
      <c r="A86" s="24">
        <f t="shared" si="11"/>
        <v>53</v>
      </c>
      <c r="B86" s="167">
        <f>'B - Schedule of Values Summary'!B86</f>
        <v>0</v>
      </c>
      <c r="C86" s="24">
        <f>'B - Schedule of Values Summary'!C86</f>
        <v>0</v>
      </c>
      <c r="D86" s="327">
        <f>'B - Schedule of Values Summary'!D86</f>
        <v>0</v>
      </c>
      <c r="E86" s="327"/>
      <c r="F86" s="327"/>
      <c r="G86" s="327"/>
      <c r="H86" s="327"/>
      <c r="I86" s="328"/>
      <c r="J86" s="338"/>
      <c r="K86" s="338"/>
      <c r="L86" s="338"/>
      <c r="M86" s="338"/>
      <c r="N86" s="295">
        <f t="shared" si="8"/>
        <v>0</v>
      </c>
      <c r="O86" s="295"/>
      <c r="P86" s="90"/>
      <c r="Q86" s="301">
        <f>IF(AC86=0,0,('B - Schedule of Values Summary'!J86*AC86)-J86)</f>
        <v>0</v>
      </c>
      <c r="R86" s="302"/>
      <c r="S86" s="301">
        <f>IF(AD86=0,0,('B - Schedule of Values Summary'!L86*AD86)-L86)</f>
        <v>0</v>
      </c>
      <c r="T86" s="339"/>
      <c r="U86" s="339"/>
      <c r="V86" s="302"/>
      <c r="W86" s="295">
        <f t="shared" si="9"/>
        <v>0</v>
      </c>
      <c r="X86" s="295"/>
      <c r="Y86" s="295">
        <f t="shared" si="10"/>
        <v>0</v>
      </c>
      <c r="Z86" s="295"/>
      <c r="AC86" s="127"/>
      <c r="AD86" s="185"/>
      <c r="AE86" s="85">
        <f>'B - Schedule of Values Summary'!U86</f>
        <v>0</v>
      </c>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c r="EO86" s="137"/>
      <c r="EP86" s="137"/>
      <c r="EQ86" s="137"/>
      <c r="ER86" s="137"/>
      <c r="ES86" s="137"/>
      <c r="ET86" s="137"/>
      <c r="EU86" s="137"/>
      <c r="EV86" s="137"/>
      <c r="EW86" s="137"/>
      <c r="EX86" s="137"/>
      <c r="EY86" s="137"/>
      <c r="EZ86" s="137"/>
      <c r="FA86" s="137"/>
      <c r="FB86" s="137"/>
      <c r="FC86" s="137"/>
      <c r="FD86" s="137"/>
      <c r="FE86" s="137"/>
      <c r="FF86" s="137"/>
      <c r="FG86" s="137"/>
      <c r="FH86" s="137"/>
      <c r="FI86" s="137"/>
      <c r="FJ86" s="137"/>
      <c r="FK86" s="137"/>
      <c r="FL86" s="137"/>
      <c r="FM86" s="137"/>
      <c r="FN86" s="137"/>
      <c r="FO86" s="137"/>
      <c r="FP86" s="137"/>
      <c r="FQ86" s="137"/>
      <c r="FR86" s="137"/>
      <c r="FS86" s="137"/>
      <c r="FT86" s="137"/>
      <c r="FU86" s="137"/>
      <c r="FV86" s="137"/>
      <c r="FW86" s="137"/>
      <c r="FX86" s="137"/>
      <c r="FY86" s="137"/>
      <c r="FZ86" s="137"/>
      <c r="GA86" s="137"/>
      <c r="GB86" s="137"/>
      <c r="GC86" s="137"/>
      <c r="GD86" s="137"/>
      <c r="GE86" s="137"/>
      <c r="GF86" s="137"/>
      <c r="GG86" s="137"/>
      <c r="GH86" s="137"/>
      <c r="GI86" s="137"/>
      <c r="GJ86" s="137"/>
      <c r="GK86" s="137"/>
      <c r="GL86" s="137"/>
      <c r="GM86" s="137"/>
      <c r="GN86" s="137"/>
      <c r="GO86" s="137"/>
      <c r="GP86" s="137"/>
      <c r="GQ86" s="137"/>
      <c r="GR86" s="137"/>
      <c r="GS86" s="137"/>
      <c r="GT86" s="137"/>
      <c r="GU86" s="137"/>
      <c r="GV86" s="137"/>
      <c r="GW86" s="137"/>
      <c r="GX86" s="137"/>
      <c r="GY86" s="137"/>
      <c r="GZ86" s="137"/>
      <c r="HA86" s="137"/>
      <c r="HB86" s="137"/>
      <c r="HC86" s="137"/>
      <c r="HD86" s="137"/>
      <c r="HE86" s="137"/>
      <c r="HF86" s="137"/>
      <c r="HG86" s="137"/>
      <c r="HH86" s="137"/>
      <c r="HI86" s="137"/>
      <c r="HJ86" s="137"/>
      <c r="HK86" s="137"/>
      <c r="HL86" s="137"/>
      <c r="HM86" s="137"/>
      <c r="HN86" s="137"/>
      <c r="HO86" s="137"/>
      <c r="HP86" s="137"/>
      <c r="HQ86" s="137"/>
      <c r="HR86" s="137"/>
      <c r="HS86" s="137"/>
      <c r="HT86" s="137"/>
      <c r="HU86" s="137"/>
      <c r="HV86" s="137"/>
      <c r="HW86" s="137"/>
      <c r="HX86" s="137"/>
      <c r="HY86" s="137"/>
      <c r="HZ86" s="137"/>
      <c r="IA86" s="137"/>
      <c r="IB86" s="137"/>
      <c r="IC86" s="137"/>
      <c r="ID86" s="137"/>
      <c r="IE86" s="137"/>
      <c r="IF86" s="137"/>
      <c r="IG86" s="137"/>
      <c r="IH86" s="137"/>
      <c r="II86" s="137"/>
      <c r="IJ86" s="137"/>
      <c r="IK86" s="137"/>
      <c r="IL86" s="137"/>
      <c r="IM86" s="137"/>
      <c r="IN86" s="137"/>
      <c r="IO86" s="137"/>
      <c r="IP86" s="137"/>
      <c r="IQ86" s="137"/>
      <c r="IR86" s="137"/>
      <c r="IS86" s="137"/>
      <c r="IT86" s="137"/>
      <c r="IU86" s="137"/>
      <c r="IV86" s="137"/>
    </row>
    <row r="87" spans="1:256" ht="13.35" customHeight="1" x14ac:dyDescent="0.2">
      <c r="A87" s="24">
        <f t="shared" si="11"/>
        <v>54</v>
      </c>
      <c r="B87" s="167">
        <f>'B - Schedule of Values Summary'!B87</f>
        <v>0</v>
      </c>
      <c r="C87" s="24">
        <f>'B - Schedule of Values Summary'!C87</f>
        <v>0</v>
      </c>
      <c r="D87" s="327">
        <f>'B - Schedule of Values Summary'!D87</f>
        <v>0</v>
      </c>
      <c r="E87" s="327"/>
      <c r="F87" s="327"/>
      <c r="G87" s="327"/>
      <c r="H87" s="327"/>
      <c r="I87" s="328"/>
      <c r="J87" s="338"/>
      <c r="K87" s="338"/>
      <c r="L87" s="338"/>
      <c r="M87" s="338"/>
      <c r="N87" s="295">
        <f t="shared" si="8"/>
        <v>0</v>
      </c>
      <c r="O87" s="295"/>
      <c r="P87" s="90"/>
      <c r="Q87" s="301">
        <f>IF(AC87=0,0,('B - Schedule of Values Summary'!J87*AC87)-J87)</f>
        <v>0</v>
      </c>
      <c r="R87" s="302"/>
      <c r="S87" s="301">
        <f>IF(AD87=0,0,('B - Schedule of Values Summary'!L87*AD87)-L87)</f>
        <v>0</v>
      </c>
      <c r="T87" s="339"/>
      <c r="U87" s="339"/>
      <c r="V87" s="302"/>
      <c r="W87" s="295">
        <f t="shared" si="9"/>
        <v>0</v>
      </c>
      <c r="X87" s="295"/>
      <c r="Y87" s="295">
        <f t="shared" si="10"/>
        <v>0</v>
      </c>
      <c r="Z87" s="295"/>
      <c r="AC87" s="127"/>
      <c r="AD87" s="185"/>
      <c r="AE87" s="85">
        <f>'B - Schedule of Values Summary'!U87</f>
        <v>0</v>
      </c>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c r="EQ87" s="137"/>
      <c r="ER87" s="137"/>
      <c r="ES87" s="137"/>
      <c r="ET87" s="137"/>
      <c r="EU87" s="137"/>
      <c r="EV87" s="137"/>
      <c r="EW87" s="137"/>
      <c r="EX87" s="137"/>
      <c r="EY87" s="137"/>
      <c r="EZ87" s="137"/>
      <c r="FA87" s="137"/>
      <c r="FB87" s="137"/>
      <c r="FC87" s="137"/>
      <c r="FD87" s="137"/>
      <c r="FE87" s="137"/>
      <c r="FF87" s="137"/>
      <c r="FG87" s="137"/>
      <c r="FH87" s="137"/>
      <c r="FI87" s="137"/>
      <c r="FJ87" s="137"/>
      <c r="FK87" s="137"/>
      <c r="FL87" s="137"/>
      <c r="FM87" s="137"/>
      <c r="FN87" s="137"/>
      <c r="FO87" s="137"/>
      <c r="FP87" s="137"/>
      <c r="FQ87" s="137"/>
      <c r="FR87" s="137"/>
      <c r="FS87" s="137"/>
      <c r="FT87" s="137"/>
      <c r="FU87" s="137"/>
      <c r="FV87" s="137"/>
      <c r="FW87" s="137"/>
      <c r="FX87" s="137"/>
      <c r="FY87" s="137"/>
      <c r="FZ87" s="137"/>
      <c r="GA87" s="137"/>
      <c r="GB87" s="137"/>
      <c r="GC87" s="137"/>
      <c r="GD87" s="137"/>
      <c r="GE87" s="137"/>
      <c r="GF87" s="137"/>
      <c r="GG87" s="137"/>
      <c r="GH87" s="137"/>
      <c r="GI87" s="137"/>
      <c r="GJ87" s="137"/>
      <c r="GK87" s="137"/>
      <c r="GL87" s="137"/>
      <c r="GM87" s="137"/>
      <c r="GN87" s="137"/>
      <c r="GO87" s="137"/>
      <c r="GP87" s="137"/>
      <c r="GQ87" s="137"/>
      <c r="GR87" s="137"/>
      <c r="GS87" s="137"/>
      <c r="GT87" s="137"/>
      <c r="GU87" s="137"/>
      <c r="GV87" s="137"/>
      <c r="GW87" s="137"/>
      <c r="GX87" s="137"/>
      <c r="GY87" s="137"/>
      <c r="GZ87" s="137"/>
      <c r="HA87" s="137"/>
      <c r="HB87" s="137"/>
      <c r="HC87" s="137"/>
      <c r="HD87" s="137"/>
      <c r="HE87" s="137"/>
      <c r="HF87" s="137"/>
      <c r="HG87" s="137"/>
      <c r="HH87" s="137"/>
      <c r="HI87" s="137"/>
      <c r="HJ87" s="137"/>
      <c r="HK87" s="137"/>
      <c r="HL87" s="137"/>
      <c r="HM87" s="137"/>
      <c r="HN87" s="137"/>
      <c r="HO87" s="137"/>
      <c r="HP87" s="137"/>
      <c r="HQ87" s="137"/>
      <c r="HR87" s="137"/>
      <c r="HS87" s="137"/>
      <c r="HT87" s="137"/>
      <c r="HU87" s="137"/>
      <c r="HV87" s="137"/>
      <c r="HW87" s="137"/>
      <c r="HX87" s="137"/>
      <c r="HY87" s="137"/>
      <c r="HZ87" s="137"/>
      <c r="IA87" s="137"/>
      <c r="IB87" s="137"/>
      <c r="IC87" s="137"/>
      <c r="ID87" s="137"/>
      <c r="IE87" s="137"/>
      <c r="IF87" s="137"/>
      <c r="IG87" s="137"/>
      <c r="IH87" s="137"/>
      <c r="II87" s="137"/>
      <c r="IJ87" s="137"/>
      <c r="IK87" s="137"/>
      <c r="IL87" s="137"/>
      <c r="IM87" s="137"/>
      <c r="IN87" s="137"/>
      <c r="IO87" s="137"/>
      <c r="IP87" s="137"/>
      <c r="IQ87" s="137"/>
      <c r="IR87" s="137"/>
      <c r="IS87" s="137"/>
      <c r="IT87" s="137"/>
      <c r="IU87" s="137"/>
      <c r="IV87" s="137"/>
    </row>
    <row r="88" spans="1:256" ht="13.35" customHeight="1" x14ac:dyDescent="0.2">
      <c r="A88" s="24">
        <f t="shared" si="11"/>
        <v>55</v>
      </c>
      <c r="B88" s="167">
        <f>'B - Schedule of Values Summary'!B88</f>
        <v>0</v>
      </c>
      <c r="C88" s="24">
        <f>'B - Schedule of Values Summary'!C88</f>
        <v>0</v>
      </c>
      <c r="D88" s="327">
        <f>'B - Schedule of Values Summary'!D88</f>
        <v>0</v>
      </c>
      <c r="E88" s="327"/>
      <c r="F88" s="327"/>
      <c r="G88" s="327"/>
      <c r="H88" s="327"/>
      <c r="I88" s="328"/>
      <c r="J88" s="338"/>
      <c r="K88" s="338"/>
      <c r="L88" s="338"/>
      <c r="M88" s="338"/>
      <c r="N88" s="295">
        <f t="shared" si="8"/>
        <v>0</v>
      </c>
      <c r="O88" s="295"/>
      <c r="P88" s="90"/>
      <c r="Q88" s="301">
        <f>IF(AC88=0,0,('B - Schedule of Values Summary'!J88*AC88)-J88)</f>
        <v>0</v>
      </c>
      <c r="R88" s="302"/>
      <c r="S88" s="301">
        <f>IF(AD88=0,0,('B - Schedule of Values Summary'!L88*AD88)-L88)</f>
        <v>0</v>
      </c>
      <c r="T88" s="339"/>
      <c r="U88" s="339"/>
      <c r="V88" s="302"/>
      <c r="W88" s="295">
        <f t="shared" si="9"/>
        <v>0</v>
      </c>
      <c r="X88" s="295"/>
      <c r="Y88" s="295">
        <f t="shared" si="10"/>
        <v>0</v>
      </c>
      <c r="Z88" s="295"/>
      <c r="AC88" s="127"/>
      <c r="AD88" s="185"/>
      <c r="AE88" s="85">
        <f>'B - Schedule of Values Summary'!U88</f>
        <v>0</v>
      </c>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c r="EQ88" s="137"/>
      <c r="ER88" s="137"/>
      <c r="ES88" s="137"/>
      <c r="ET88" s="137"/>
      <c r="EU88" s="137"/>
      <c r="EV88" s="137"/>
      <c r="EW88" s="137"/>
      <c r="EX88" s="137"/>
      <c r="EY88" s="137"/>
      <c r="EZ88" s="137"/>
      <c r="FA88" s="137"/>
      <c r="FB88" s="137"/>
      <c r="FC88" s="137"/>
      <c r="FD88" s="137"/>
      <c r="FE88" s="137"/>
      <c r="FF88" s="137"/>
      <c r="FG88" s="137"/>
      <c r="FH88" s="137"/>
      <c r="FI88" s="137"/>
      <c r="FJ88" s="137"/>
      <c r="FK88" s="137"/>
      <c r="FL88" s="137"/>
      <c r="FM88" s="137"/>
      <c r="FN88" s="137"/>
      <c r="FO88" s="137"/>
      <c r="FP88" s="137"/>
      <c r="FQ88" s="137"/>
      <c r="FR88" s="137"/>
      <c r="FS88" s="137"/>
      <c r="FT88" s="137"/>
      <c r="FU88" s="137"/>
      <c r="FV88" s="137"/>
      <c r="FW88" s="137"/>
      <c r="FX88" s="137"/>
      <c r="FY88" s="137"/>
      <c r="FZ88" s="137"/>
      <c r="GA88" s="137"/>
      <c r="GB88" s="137"/>
      <c r="GC88" s="137"/>
      <c r="GD88" s="137"/>
      <c r="GE88" s="137"/>
      <c r="GF88" s="137"/>
      <c r="GG88" s="137"/>
      <c r="GH88" s="137"/>
      <c r="GI88" s="137"/>
      <c r="GJ88" s="137"/>
      <c r="GK88" s="137"/>
      <c r="GL88" s="137"/>
      <c r="GM88" s="137"/>
      <c r="GN88" s="137"/>
      <c r="GO88" s="137"/>
      <c r="GP88" s="137"/>
      <c r="GQ88" s="137"/>
      <c r="GR88" s="137"/>
      <c r="GS88" s="137"/>
      <c r="GT88" s="137"/>
      <c r="GU88" s="137"/>
      <c r="GV88" s="137"/>
      <c r="GW88" s="137"/>
      <c r="GX88" s="137"/>
      <c r="GY88" s="137"/>
      <c r="GZ88" s="137"/>
      <c r="HA88" s="137"/>
      <c r="HB88" s="137"/>
      <c r="HC88" s="137"/>
      <c r="HD88" s="137"/>
      <c r="HE88" s="137"/>
      <c r="HF88" s="137"/>
      <c r="HG88" s="137"/>
      <c r="HH88" s="137"/>
      <c r="HI88" s="137"/>
      <c r="HJ88" s="137"/>
      <c r="HK88" s="137"/>
      <c r="HL88" s="137"/>
      <c r="HM88" s="137"/>
      <c r="HN88" s="137"/>
      <c r="HO88" s="137"/>
      <c r="HP88" s="137"/>
      <c r="HQ88" s="137"/>
      <c r="HR88" s="137"/>
      <c r="HS88" s="137"/>
      <c r="HT88" s="137"/>
      <c r="HU88" s="137"/>
      <c r="HV88" s="137"/>
      <c r="HW88" s="137"/>
      <c r="HX88" s="137"/>
      <c r="HY88" s="137"/>
      <c r="HZ88" s="137"/>
      <c r="IA88" s="137"/>
      <c r="IB88" s="137"/>
      <c r="IC88" s="137"/>
      <c r="ID88" s="137"/>
      <c r="IE88" s="137"/>
      <c r="IF88" s="137"/>
      <c r="IG88" s="137"/>
      <c r="IH88" s="137"/>
      <c r="II88" s="137"/>
      <c r="IJ88" s="137"/>
      <c r="IK88" s="137"/>
      <c r="IL88" s="137"/>
      <c r="IM88" s="137"/>
      <c r="IN88" s="137"/>
      <c r="IO88" s="137"/>
      <c r="IP88" s="137"/>
      <c r="IQ88" s="137"/>
      <c r="IR88" s="137"/>
      <c r="IS88" s="137"/>
      <c r="IT88" s="137"/>
      <c r="IU88" s="137"/>
      <c r="IV88" s="137"/>
    </row>
    <row r="89" spans="1:256" ht="13.35" customHeight="1" x14ac:dyDescent="0.2">
      <c r="A89" s="24">
        <f t="shared" si="11"/>
        <v>56</v>
      </c>
      <c r="B89" s="167">
        <f>'B - Schedule of Values Summary'!B89</f>
        <v>0</v>
      </c>
      <c r="C89" s="24">
        <f>'B - Schedule of Values Summary'!C89</f>
        <v>0</v>
      </c>
      <c r="D89" s="327">
        <f>'B - Schedule of Values Summary'!D89</f>
        <v>0</v>
      </c>
      <c r="E89" s="327"/>
      <c r="F89" s="327"/>
      <c r="G89" s="327"/>
      <c r="H89" s="327"/>
      <c r="I89" s="328"/>
      <c r="J89" s="338"/>
      <c r="K89" s="338"/>
      <c r="L89" s="338"/>
      <c r="M89" s="338"/>
      <c r="N89" s="295">
        <f t="shared" si="8"/>
        <v>0</v>
      </c>
      <c r="O89" s="295"/>
      <c r="P89" s="90"/>
      <c r="Q89" s="301">
        <f>IF(AC89=0,0,('B - Schedule of Values Summary'!J89*AC89)-J89)</f>
        <v>0</v>
      </c>
      <c r="R89" s="302"/>
      <c r="S89" s="301">
        <f>IF(AD89=0,0,('B - Schedule of Values Summary'!L89*AD89)-L89)</f>
        <v>0</v>
      </c>
      <c r="T89" s="339"/>
      <c r="U89" s="339"/>
      <c r="V89" s="302"/>
      <c r="W89" s="295">
        <f t="shared" si="9"/>
        <v>0</v>
      </c>
      <c r="X89" s="295"/>
      <c r="Y89" s="295">
        <f t="shared" si="10"/>
        <v>0</v>
      </c>
      <c r="Z89" s="295"/>
      <c r="AC89" s="127"/>
      <c r="AD89" s="185"/>
      <c r="AE89" s="85">
        <f>'B - Schedule of Values Summary'!U89</f>
        <v>0</v>
      </c>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c r="EQ89" s="137"/>
      <c r="ER89" s="137"/>
      <c r="ES89" s="137"/>
      <c r="ET89" s="137"/>
      <c r="EU89" s="137"/>
      <c r="EV89" s="137"/>
      <c r="EW89" s="137"/>
      <c r="EX89" s="137"/>
      <c r="EY89" s="137"/>
      <c r="EZ89" s="137"/>
      <c r="FA89" s="137"/>
      <c r="FB89" s="137"/>
      <c r="FC89" s="137"/>
      <c r="FD89" s="137"/>
      <c r="FE89" s="137"/>
      <c r="FF89" s="137"/>
      <c r="FG89" s="137"/>
      <c r="FH89" s="137"/>
      <c r="FI89" s="137"/>
      <c r="FJ89" s="137"/>
      <c r="FK89" s="137"/>
      <c r="FL89" s="137"/>
      <c r="FM89" s="137"/>
      <c r="FN89" s="137"/>
      <c r="FO89" s="137"/>
      <c r="FP89" s="137"/>
      <c r="FQ89" s="137"/>
      <c r="FR89" s="137"/>
      <c r="FS89" s="137"/>
      <c r="FT89" s="137"/>
      <c r="FU89" s="137"/>
      <c r="FV89" s="137"/>
      <c r="FW89" s="137"/>
      <c r="FX89" s="137"/>
      <c r="FY89" s="137"/>
      <c r="FZ89" s="137"/>
      <c r="GA89" s="137"/>
      <c r="GB89" s="137"/>
      <c r="GC89" s="137"/>
      <c r="GD89" s="137"/>
      <c r="GE89" s="137"/>
      <c r="GF89" s="137"/>
      <c r="GG89" s="137"/>
      <c r="GH89" s="137"/>
      <c r="GI89" s="137"/>
      <c r="GJ89" s="137"/>
      <c r="GK89" s="137"/>
      <c r="GL89" s="137"/>
      <c r="GM89" s="137"/>
      <c r="GN89" s="137"/>
      <c r="GO89" s="137"/>
      <c r="GP89" s="137"/>
      <c r="GQ89" s="137"/>
      <c r="GR89" s="137"/>
      <c r="GS89" s="137"/>
      <c r="GT89" s="137"/>
      <c r="GU89" s="137"/>
      <c r="GV89" s="137"/>
      <c r="GW89" s="137"/>
      <c r="GX89" s="137"/>
      <c r="GY89" s="137"/>
      <c r="GZ89" s="137"/>
      <c r="HA89" s="137"/>
      <c r="HB89" s="137"/>
      <c r="HC89" s="137"/>
      <c r="HD89" s="137"/>
      <c r="HE89" s="137"/>
      <c r="HF89" s="137"/>
      <c r="HG89" s="137"/>
      <c r="HH89" s="137"/>
      <c r="HI89" s="137"/>
      <c r="HJ89" s="137"/>
      <c r="HK89" s="137"/>
      <c r="HL89" s="137"/>
      <c r="HM89" s="137"/>
      <c r="HN89" s="137"/>
      <c r="HO89" s="137"/>
      <c r="HP89" s="137"/>
      <c r="HQ89" s="137"/>
      <c r="HR89" s="137"/>
      <c r="HS89" s="137"/>
      <c r="HT89" s="137"/>
      <c r="HU89" s="137"/>
      <c r="HV89" s="137"/>
      <c r="HW89" s="137"/>
      <c r="HX89" s="137"/>
      <c r="HY89" s="137"/>
      <c r="HZ89" s="137"/>
      <c r="IA89" s="137"/>
      <c r="IB89" s="137"/>
      <c r="IC89" s="137"/>
      <c r="ID89" s="137"/>
      <c r="IE89" s="137"/>
      <c r="IF89" s="137"/>
      <c r="IG89" s="137"/>
      <c r="IH89" s="137"/>
      <c r="II89" s="137"/>
      <c r="IJ89" s="137"/>
      <c r="IK89" s="137"/>
      <c r="IL89" s="137"/>
      <c r="IM89" s="137"/>
      <c r="IN89" s="137"/>
      <c r="IO89" s="137"/>
      <c r="IP89" s="137"/>
      <c r="IQ89" s="137"/>
      <c r="IR89" s="137"/>
      <c r="IS89" s="137"/>
      <c r="IT89" s="137"/>
      <c r="IU89" s="137"/>
      <c r="IV89" s="137"/>
    </row>
    <row r="90" spans="1:256" ht="13.35" customHeight="1" x14ac:dyDescent="0.2">
      <c r="A90" s="24">
        <f t="shared" si="11"/>
        <v>57</v>
      </c>
      <c r="B90" s="167">
        <f>'B - Schedule of Values Summary'!B90</f>
        <v>0</v>
      </c>
      <c r="C90" s="24">
        <f>'B - Schedule of Values Summary'!C90</f>
        <v>0</v>
      </c>
      <c r="D90" s="327">
        <f>'B - Schedule of Values Summary'!D90</f>
        <v>0</v>
      </c>
      <c r="E90" s="327"/>
      <c r="F90" s="327"/>
      <c r="G90" s="327"/>
      <c r="H90" s="327"/>
      <c r="I90" s="328"/>
      <c r="J90" s="338"/>
      <c r="K90" s="338"/>
      <c r="L90" s="338"/>
      <c r="M90" s="338"/>
      <c r="N90" s="295">
        <f t="shared" si="8"/>
        <v>0</v>
      </c>
      <c r="O90" s="295"/>
      <c r="P90" s="90"/>
      <c r="Q90" s="301">
        <f>IF(AC90=0,0,('B - Schedule of Values Summary'!J90*AC90)-J90)</f>
        <v>0</v>
      </c>
      <c r="R90" s="302"/>
      <c r="S90" s="301">
        <f>IF(AD90=0,0,('B - Schedule of Values Summary'!L90*AD90)-L90)</f>
        <v>0</v>
      </c>
      <c r="T90" s="339"/>
      <c r="U90" s="339"/>
      <c r="V90" s="302"/>
      <c r="W90" s="295">
        <f t="shared" si="9"/>
        <v>0</v>
      </c>
      <c r="X90" s="295"/>
      <c r="Y90" s="295">
        <f t="shared" si="10"/>
        <v>0</v>
      </c>
      <c r="Z90" s="295"/>
      <c r="AC90" s="127"/>
      <c r="AD90" s="185"/>
      <c r="AE90" s="85">
        <f>'B - Schedule of Values Summary'!U90</f>
        <v>0</v>
      </c>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c r="EQ90" s="137"/>
      <c r="ER90" s="137"/>
      <c r="ES90" s="137"/>
      <c r="ET90" s="137"/>
      <c r="EU90" s="137"/>
      <c r="EV90" s="137"/>
      <c r="EW90" s="137"/>
      <c r="EX90" s="137"/>
      <c r="EY90" s="137"/>
      <c r="EZ90" s="137"/>
      <c r="FA90" s="137"/>
      <c r="FB90" s="137"/>
      <c r="FC90" s="137"/>
      <c r="FD90" s="137"/>
      <c r="FE90" s="137"/>
      <c r="FF90" s="137"/>
      <c r="FG90" s="137"/>
      <c r="FH90" s="137"/>
      <c r="FI90" s="137"/>
      <c r="FJ90" s="137"/>
      <c r="FK90" s="137"/>
      <c r="FL90" s="137"/>
      <c r="FM90" s="137"/>
      <c r="FN90" s="137"/>
      <c r="FO90" s="137"/>
      <c r="FP90" s="137"/>
      <c r="FQ90" s="137"/>
      <c r="FR90" s="137"/>
      <c r="FS90" s="137"/>
      <c r="FT90" s="137"/>
      <c r="FU90" s="137"/>
      <c r="FV90" s="137"/>
      <c r="FW90" s="137"/>
      <c r="FX90" s="137"/>
      <c r="FY90" s="137"/>
      <c r="FZ90" s="137"/>
      <c r="GA90" s="137"/>
      <c r="GB90" s="137"/>
      <c r="GC90" s="137"/>
      <c r="GD90" s="137"/>
      <c r="GE90" s="137"/>
      <c r="GF90" s="137"/>
      <c r="GG90" s="137"/>
      <c r="GH90" s="137"/>
      <c r="GI90" s="137"/>
      <c r="GJ90" s="137"/>
      <c r="GK90" s="137"/>
      <c r="GL90" s="137"/>
      <c r="GM90" s="137"/>
      <c r="GN90" s="137"/>
      <c r="GO90" s="137"/>
      <c r="GP90" s="137"/>
      <c r="GQ90" s="137"/>
      <c r="GR90" s="137"/>
      <c r="GS90" s="137"/>
      <c r="GT90" s="137"/>
      <c r="GU90" s="137"/>
      <c r="GV90" s="137"/>
      <c r="GW90" s="137"/>
      <c r="GX90" s="137"/>
      <c r="GY90" s="137"/>
      <c r="GZ90" s="137"/>
      <c r="HA90" s="137"/>
      <c r="HB90" s="137"/>
      <c r="HC90" s="137"/>
      <c r="HD90" s="137"/>
      <c r="HE90" s="137"/>
      <c r="HF90" s="137"/>
      <c r="HG90" s="137"/>
      <c r="HH90" s="137"/>
      <c r="HI90" s="137"/>
      <c r="HJ90" s="137"/>
      <c r="HK90" s="137"/>
      <c r="HL90" s="137"/>
      <c r="HM90" s="137"/>
      <c r="HN90" s="137"/>
      <c r="HO90" s="137"/>
      <c r="HP90" s="137"/>
      <c r="HQ90" s="137"/>
      <c r="HR90" s="137"/>
      <c r="HS90" s="137"/>
      <c r="HT90" s="137"/>
      <c r="HU90" s="137"/>
      <c r="HV90" s="137"/>
      <c r="HW90" s="137"/>
      <c r="HX90" s="137"/>
      <c r="HY90" s="137"/>
      <c r="HZ90" s="137"/>
      <c r="IA90" s="137"/>
      <c r="IB90" s="137"/>
      <c r="IC90" s="137"/>
      <c r="ID90" s="137"/>
      <c r="IE90" s="137"/>
      <c r="IF90" s="137"/>
      <c r="IG90" s="137"/>
      <c r="IH90" s="137"/>
      <c r="II90" s="137"/>
      <c r="IJ90" s="137"/>
      <c r="IK90" s="137"/>
      <c r="IL90" s="137"/>
      <c r="IM90" s="137"/>
      <c r="IN90" s="137"/>
      <c r="IO90" s="137"/>
      <c r="IP90" s="137"/>
      <c r="IQ90" s="137"/>
      <c r="IR90" s="137"/>
      <c r="IS90" s="137"/>
      <c r="IT90" s="137"/>
      <c r="IU90" s="137"/>
      <c r="IV90" s="137"/>
    </row>
    <row r="91" spans="1:256" ht="13.35" customHeight="1" x14ac:dyDescent="0.2">
      <c r="A91" s="24">
        <f t="shared" si="11"/>
        <v>58</v>
      </c>
      <c r="B91" s="167">
        <f>'B - Schedule of Values Summary'!B91</f>
        <v>0</v>
      </c>
      <c r="C91" s="24">
        <f>'B - Schedule of Values Summary'!C91</f>
        <v>0</v>
      </c>
      <c r="D91" s="327">
        <f>'B - Schedule of Values Summary'!D91</f>
        <v>0</v>
      </c>
      <c r="E91" s="327"/>
      <c r="F91" s="327"/>
      <c r="G91" s="327"/>
      <c r="H91" s="327"/>
      <c r="I91" s="328"/>
      <c r="J91" s="338"/>
      <c r="K91" s="338"/>
      <c r="L91" s="338"/>
      <c r="M91" s="338"/>
      <c r="N91" s="295">
        <f t="shared" si="8"/>
        <v>0</v>
      </c>
      <c r="O91" s="295"/>
      <c r="P91" s="90"/>
      <c r="Q91" s="301">
        <f>IF(AC91=0,0,('B - Schedule of Values Summary'!J91*AC91)-J91)</f>
        <v>0</v>
      </c>
      <c r="R91" s="302"/>
      <c r="S91" s="301">
        <f>IF(AD91=0,0,('B - Schedule of Values Summary'!L91*AD91)-L91)</f>
        <v>0</v>
      </c>
      <c r="T91" s="339"/>
      <c r="U91" s="339"/>
      <c r="V91" s="302"/>
      <c r="W91" s="295">
        <f t="shared" si="9"/>
        <v>0</v>
      </c>
      <c r="X91" s="295"/>
      <c r="Y91" s="295">
        <f t="shared" si="10"/>
        <v>0</v>
      </c>
      <c r="Z91" s="295"/>
      <c r="AC91" s="127"/>
      <c r="AD91" s="185"/>
      <c r="AE91" s="85">
        <f>'B - Schedule of Values Summary'!U91</f>
        <v>0</v>
      </c>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c r="EQ91" s="137"/>
      <c r="ER91" s="137"/>
      <c r="ES91" s="137"/>
      <c r="ET91" s="137"/>
      <c r="EU91" s="137"/>
      <c r="EV91" s="137"/>
      <c r="EW91" s="137"/>
      <c r="EX91" s="137"/>
      <c r="EY91" s="137"/>
      <c r="EZ91" s="137"/>
      <c r="FA91" s="137"/>
      <c r="FB91" s="137"/>
      <c r="FC91" s="137"/>
      <c r="FD91" s="137"/>
      <c r="FE91" s="137"/>
      <c r="FF91" s="137"/>
      <c r="FG91" s="137"/>
      <c r="FH91" s="137"/>
      <c r="FI91" s="137"/>
      <c r="FJ91" s="137"/>
      <c r="FK91" s="137"/>
      <c r="FL91" s="137"/>
      <c r="FM91" s="137"/>
      <c r="FN91" s="137"/>
      <c r="FO91" s="137"/>
      <c r="FP91" s="137"/>
      <c r="FQ91" s="137"/>
      <c r="FR91" s="137"/>
      <c r="FS91" s="137"/>
      <c r="FT91" s="137"/>
      <c r="FU91" s="137"/>
      <c r="FV91" s="137"/>
      <c r="FW91" s="137"/>
      <c r="FX91" s="137"/>
      <c r="FY91" s="137"/>
      <c r="FZ91" s="137"/>
      <c r="GA91" s="137"/>
      <c r="GB91" s="137"/>
      <c r="GC91" s="137"/>
      <c r="GD91" s="137"/>
      <c r="GE91" s="137"/>
      <c r="GF91" s="137"/>
      <c r="GG91" s="137"/>
      <c r="GH91" s="137"/>
      <c r="GI91" s="137"/>
      <c r="GJ91" s="137"/>
      <c r="GK91" s="137"/>
      <c r="GL91" s="137"/>
      <c r="GM91" s="137"/>
      <c r="GN91" s="137"/>
      <c r="GO91" s="137"/>
      <c r="GP91" s="137"/>
      <c r="GQ91" s="137"/>
      <c r="GR91" s="137"/>
      <c r="GS91" s="137"/>
      <c r="GT91" s="137"/>
      <c r="GU91" s="137"/>
      <c r="GV91" s="137"/>
      <c r="GW91" s="137"/>
      <c r="GX91" s="137"/>
      <c r="GY91" s="137"/>
      <c r="GZ91" s="137"/>
      <c r="HA91" s="137"/>
      <c r="HB91" s="137"/>
      <c r="HC91" s="137"/>
      <c r="HD91" s="137"/>
      <c r="HE91" s="137"/>
      <c r="HF91" s="137"/>
      <c r="HG91" s="137"/>
      <c r="HH91" s="137"/>
      <c r="HI91" s="137"/>
      <c r="HJ91" s="137"/>
      <c r="HK91" s="137"/>
      <c r="HL91" s="137"/>
      <c r="HM91" s="137"/>
      <c r="HN91" s="137"/>
      <c r="HO91" s="137"/>
      <c r="HP91" s="137"/>
      <c r="HQ91" s="137"/>
      <c r="HR91" s="137"/>
      <c r="HS91" s="137"/>
      <c r="HT91" s="137"/>
      <c r="HU91" s="137"/>
      <c r="HV91" s="137"/>
      <c r="HW91" s="137"/>
      <c r="HX91" s="137"/>
      <c r="HY91" s="137"/>
      <c r="HZ91" s="137"/>
      <c r="IA91" s="137"/>
      <c r="IB91" s="137"/>
      <c r="IC91" s="137"/>
      <c r="ID91" s="137"/>
      <c r="IE91" s="137"/>
      <c r="IF91" s="137"/>
      <c r="IG91" s="137"/>
      <c r="IH91" s="137"/>
      <c r="II91" s="137"/>
      <c r="IJ91" s="137"/>
      <c r="IK91" s="137"/>
      <c r="IL91" s="137"/>
      <c r="IM91" s="137"/>
      <c r="IN91" s="137"/>
      <c r="IO91" s="137"/>
      <c r="IP91" s="137"/>
      <c r="IQ91" s="137"/>
      <c r="IR91" s="137"/>
      <c r="IS91" s="137"/>
      <c r="IT91" s="137"/>
      <c r="IU91" s="137"/>
      <c r="IV91" s="137"/>
    </row>
    <row r="92" spans="1:256" ht="13.35" customHeight="1" x14ac:dyDescent="0.2">
      <c r="A92" s="24">
        <f t="shared" si="11"/>
        <v>59</v>
      </c>
      <c r="B92" s="167">
        <f>'B - Schedule of Values Summary'!B92</f>
        <v>0</v>
      </c>
      <c r="C92" s="24">
        <f>'B - Schedule of Values Summary'!C92</f>
        <v>0</v>
      </c>
      <c r="D92" s="327">
        <f>'B - Schedule of Values Summary'!D92</f>
        <v>0</v>
      </c>
      <c r="E92" s="327"/>
      <c r="F92" s="327"/>
      <c r="G92" s="327"/>
      <c r="H92" s="327"/>
      <c r="I92" s="328"/>
      <c r="J92" s="338"/>
      <c r="K92" s="338"/>
      <c r="L92" s="338"/>
      <c r="M92" s="338"/>
      <c r="N92" s="295">
        <f t="shared" si="8"/>
        <v>0</v>
      </c>
      <c r="O92" s="295"/>
      <c r="P92" s="90"/>
      <c r="Q92" s="301">
        <f>IF(AC92=0,0,('B - Schedule of Values Summary'!J92*AC92)-J92)</f>
        <v>0</v>
      </c>
      <c r="R92" s="302"/>
      <c r="S92" s="301">
        <f>IF(AD92=0,0,('B - Schedule of Values Summary'!L92*AD92)-L92)</f>
        <v>0</v>
      </c>
      <c r="T92" s="339"/>
      <c r="U92" s="339"/>
      <c r="V92" s="302"/>
      <c r="W92" s="295">
        <f t="shared" si="9"/>
        <v>0</v>
      </c>
      <c r="X92" s="295"/>
      <c r="Y92" s="295">
        <f t="shared" si="10"/>
        <v>0</v>
      </c>
      <c r="Z92" s="295"/>
      <c r="AC92" s="127"/>
      <c r="AD92" s="185"/>
      <c r="AE92" s="85">
        <f>'B - Schedule of Values Summary'!U92</f>
        <v>0</v>
      </c>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c r="EQ92" s="137"/>
      <c r="ER92" s="137"/>
      <c r="ES92" s="137"/>
      <c r="ET92" s="137"/>
      <c r="EU92" s="137"/>
      <c r="EV92" s="137"/>
      <c r="EW92" s="137"/>
      <c r="EX92" s="137"/>
      <c r="EY92" s="137"/>
      <c r="EZ92" s="137"/>
      <c r="FA92" s="137"/>
      <c r="FB92" s="137"/>
      <c r="FC92" s="137"/>
      <c r="FD92" s="137"/>
      <c r="FE92" s="137"/>
      <c r="FF92" s="137"/>
      <c r="FG92" s="137"/>
      <c r="FH92" s="137"/>
      <c r="FI92" s="137"/>
      <c r="FJ92" s="137"/>
      <c r="FK92" s="137"/>
      <c r="FL92" s="137"/>
      <c r="FM92" s="137"/>
      <c r="FN92" s="137"/>
      <c r="FO92" s="137"/>
      <c r="FP92" s="137"/>
      <c r="FQ92" s="137"/>
      <c r="FR92" s="137"/>
      <c r="FS92" s="137"/>
      <c r="FT92" s="137"/>
      <c r="FU92" s="137"/>
      <c r="FV92" s="137"/>
      <c r="FW92" s="137"/>
      <c r="FX92" s="137"/>
      <c r="FY92" s="137"/>
      <c r="FZ92" s="137"/>
      <c r="GA92" s="137"/>
      <c r="GB92" s="137"/>
      <c r="GC92" s="137"/>
      <c r="GD92" s="137"/>
      <c r="GE92" s="137"/>
      <c r="GF92" s="137"/>
      <c r="GG92" s="137"/>
      <c r="GH92" s="137"/>
      <c r="GI92" s="137"/>
      <c r="GJ92" s="137"/>
      <c r="GK92" s="137"/>
      <c r="GL92" s="137"/>
      <c r="GM92" s="137"/>
      <c r="GN92" s="137"/>
      <c r="GO92" s="137"/>
      <c r="GP92" s="137"/>
      <c r="GQ92" s="137"/>
      <c r="GR92" s="137"/>
      <c r="GS92" s="137"/>
      <c r="GT92" s="137"/>
      <c r="GU92" s="137"/>
      <c r="GV92" s="137"/>
      <c r="GW92" s="137"/>
      <c r="GX92" s="137"/>
      <c r="GY92" s="137"/>
      <c r="GZ92" s="137"/>
      <c r="HA92" s="137"/>
      <c r="HB92" s="137"/>
      <c r="HC92" s="137"/>
      <c r="HD92" s="137"/>
      <c r="HE92" s="137"/>
      <c r="HF92" s="137"/>
      <c r="HG92" s="137"/>
      <c r="HH92" s="137"/>
      <c r="HI92" s="137"/>
      <c r="HJ92" s="137"/>
      <c r="HK92" s="137"/>
      <c r="HL92" s="137"/>
      <c r="HM92" s="137"/>
      <c r="HN92" s="137"/>
      <c r="HO92" s="137"/>
      <c r="HP92" s="137"/>
      <c r="HQ92" s="137"/>
      <c r="HR92" s="137"/>
      <c r="HS92" s="137"/>
      <c r="HT92" s="137"/>
      <c r="HU92" s="137"/>
      <c r="HV92" s="137"/>
      <c r="HW92" s="137"/>
      <c r="HX92" s="137"/>
      <c r="HY92" s="137"/>
      <c r="HZ92" s="137"/>
      <c r="IA92" s="137"/>
      <c r="IB92" s="137"/>
      <c r="IC92" s="137"/>
      <c r="ID92" s="137"/>
      <c r="IE92" s="137"/>
      <c r="IF92" s="137"/>
      <c r="IG92" s="137"/>
      <c r="IH92" s="137"/>
      <c r="II92" s="137"/>
      <c r="IJ92" s="137"/>
      <c r="IK92" s="137"/>
      <c r="IL92" s="137"/>
      <c r="IM92" s="137"/>
      <c r="IN92" s="137"/>
      <c r="IO92" s="137"/>
      <c r="IP92" s="137"/>
      <c r="IQ92" s="137"/>
      <c r="IR92" s="137"/>
      <c r="IS92" s="137"/>
      <c r="IT92" s="137"/>
      <c r="IU92" s="137"/>
      <c r="IV92" s="137"/>
    </row>
    <row r="93" spans="1:256" ht="13.35" customHeight="1" x14ac:dyDescent="0.2">
      <c r="A93" s="24">
        <f t="shared" si="11"/>
        <v>60</v>
      </c>
      <c r="B93" s="167">
        <f>'B - Schedule of Values Summary'!B93</f>
        <v>0</v>
      </c>
      <c r="C93" s="24">
        <f>'B - Schedule of Values Summary'!C93</f>
        <v>0</v>
      </c>
      <c r="D93" s="327">
        <f>'B - Schedule of Values Summary'!D93</f>
        <v>0</v>
      </c>
      <c r="E93" s="327"/>
      <c r="F93" s="327"/>
      <c r="G93" s="327"/>
      <c r="H93" s="327"/>
      <c r="I93" s="328"/>
      <c r="J93" s="338"/>
      <c r="K93" s="338"/>
      <c r="L93" s="338"/>
      <c r="M93" s="338"/>
      <c r="N93" s="295">
        <f t="shared" si="8"/>
        <v>0</v>
      </c>
      <c r="O93" s="295"/>
      <c r="P93" s="90"/>
      <c r="Q93" s="301">
        <f>IF(AC93=0,0,('B - Schedule of Values Summary'!J93*AC93)-J93)</f>
        <v>0</v>
      </c>
      <c r="R93" s="302"/>
      <c r="S93" s="301">
        <f>IF(AD93=0,0,('B - Schedule of Values Summary'!L93*AD93)-L93)</f>
        <v>0</v>
      </c>
      <c r="T93" s="339"/>
      <c r="U93" s="339"/>
      <c r="V93" s="302"/>
      <c r="W93" s="295">
        <f t="shared" si="9"/>
        <v>0</v>
      </c>
      <c r="X93" s="295"/>
      <c r="Y93" s="295">
        <f t="shared" si="10"/>
        <v>0</v>
      </c>
      <c r="Z93" s="295"/>
      <c r="AC93" s="127"/>
      <c r="AD93" s="185"/>
      <c r="AE93" s="85">
        <f>'B - Schedule of Values Summary'!U93</f>
        <v>0</v>
      </c>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c r="EQ93" s="137"/>
      <c r="ER93" s="137"/>
      <c r="ES93" s="137"/>
      <c r="ET93" s="137"/>
      <c r="EU93" s="137"/>
      <c r="EV93" s="137"/>
      <c r="EW93" s="137"/>
      <c r="EX93" s="137"/>
      <c r="EY93" s="137"/>
      <c r="EZ93" s="137"/>
      <c r="FA93" s="137"/>
      <c r="FB93" s="137"/>
      <c r="FC93" s="137"/>
      <c r="FD93" s="137"/>
      <c r="FE93" s="137"/>
      <c r="FF93" s="137"/>
      <c r="FG93" s="137"/>
      <c r="FH93" s="137"/>
      <c r="FI93" s="137"/>
      <c r="FJ93" s="137"/>
      <c r="FK93" s="137"/>
      <c r="FL93" s="137"/>
      <c r="FM93" s="137"/>
      <c r="FN93" s="137"/>
      <c r="FO93" s="137"/>
      <c r="FP93" s="137"/>
      <c r="FQ93" s="137"/>
      <c r="FR93" s="137"/>
      <c r="FS93" s="137"/>
      <c r="FT93" s="137"/>
      <c r="FU93" s="137"/>
      <c r="FV93" s="137"/>
      <c r="FW93" s="137"/>
      <c r="FX93" s="137"/>
      <c r="FY93" s="137"/>
      <c r="FZ93" s="137"/>
      <c r="GA93" s="137"/>
      <c r="GB93" s="137"/>
      <c r="GC93" s="137"/>
      <c r="GD93" s="137"/>
      <c r="GE93" s="137"/>
      <c r="GF93" s="137"/>
      <c r="GG93" s="137"/>
      <c r="GH93" s="137"/>
      <c r="GI93" s="137"/>
      <c r="GJ93" s="137"/>
      <c r="GK93" s="137"/>
      <c r="GL93" s="137"/>
      <c r="GM93" s="137"/>
      <c r="GN93" s="137"/>
      <c r="GO93" s="137"/>
      <c r="GP93" s="137"/>
      <c r="GQ93" s="137"/>
      <c r="GR93" s="137"/>
      <c r="GS93" s="137"/>
      <c r="GT93" s="137"/>
      <c r="GU93" s="137"/>
      <c r="GV93" s="137"/>
      <c r="GW93" s="137"/>
      <c r="GX93" s="137"/>
      <c r="GY93" s="137"/>
      <c r="GZ93" s="137"/>
      <c r="HA93" s="137"/>
      <c r="HB93" s="137"/>
      <c r="HC93" s="137"/>
      <c r="HD93" s="137"/>
      <c r="HE93" s="137"/>
      <c r="HF93" s="137"/>
      <c r="HG93" s="137"/>
      <c r="HH93" s="137"/>
      <c r="HI93" s="137"/>
      <c r="HJ93" s="137"/>
      <c r="HK93" s="137"/>
      <c r="HL93" s="137"/>
      <c r="HM93" s="137"/>
      <c r="HN93" s="137"/>
      <c r="HO93" s="137"/>
      <c r="HP93" s="137"/>
      <c r="HQ93" s="137"/>
      <c r="HR93" s="137"/>
      <c r="HS93" s="137"/>
      <c r="HT93" s="137"/>
      <c r="HU93" s="137"/>
      <c r="HV93" s="137"/>
      <c r="HW93" s="137"/>
      <c r="HX93" s="137"/>
      <c r="HY93" s="137"/>
      <c r="HZ93" s="137"/>
      <c r="IA93" s="137"/>
      <c r="IB93" s="137"/>
      <c r="IC93" s="137"/>
      <c r="ID93" s="137"/>
      <c r="IE93" s="137"/>
      <c r="IF93" s="137"/>
      <c r="IG93" s="137"/>
      <c r="IH93" s="137"/>
      <c r="II93" s="137"/>
      <c r="IJ93" s="137"/>
      <c r="IK93" s="137"/>
      <c r="IL93" s="137"/>
      <c r="IM93" s="137"/>
      <c r="IN93" s="137"/>
      <c r="IO93" s="137"/>
      <c r="IP93" s="137"/>
      <c r="IQ93" s="137"/>
      <c r="IR93" s="137"/>
      <c r="IS93" s="137"/>
      <c r="IT93" s="137"/>
      <c r="IU93" s="137"/>
      <c r="IV93" s="137"/>
    </row>
    <row r="94" spans="1:256" ht="13.35" customHeight="1" x14ac:dyDescent="0.2">
      <c r="A94" s="24">
        <f t="shared" si="11"/>
        <v>61</v>
      </c>
      <c r="B94" s="167">
        <f>'B - Schedule of Values Summary'!B94</f>
        <v>0</v>
      </c>
      <c r="C94" s="24">
        <f>'B - Schedule of Values Summary'!C94</f>
        <v>0</v>
      </c>
      <c r="D94" s="327">
        <f>'B - Schedule of Values Summary'!D94</f>
        <v>0</v>
      </c>
      <c r="E94" s="327"/>
      <c r="F94" s="327"/>
      <c r="G94" s="327"/>
      <c r="H94" s="327"/>
      <c r="I94" s="328"/>
      <c r="J94" s="338"/>
      <c r="K94" s="338"/>
      <c r="L94" s="338"/>
      <c r="M94" s="338"/>
      <c r="N94" s="295">
        <f t="shared" si="8"/>
        <v>0</v>
      </c>
      <c r="O94" s="295"/>
      <c r="P94" s="90"/>
      <c r="Q94" s="301">
        <f>IF(AC94=0,0,('B - Schedule of Values Summary'!J94*AC94)-J94)</f>
        <v>0</v>
      </c>
      <c r="R94" s="302"/>
      <c r="S94" s="301">
        <f>IF(AD94=0,0,('B - Schedule of Values Summary'!L94*AD94)-L94)</f>
        <v>0</v>
      </c>
      <c r="T94" s="339"/>
      <c r="U94" s="339"/>
      <c r="V94" s="302"/>
      <c r="W94" s="295">
        <f t="shared" si="9"/>
        <v>0</v>
      </c>
      <c r="X94" s="295"/>
      <c r="Y94" s="295">
        <f t="shared" si="10"/>
        <v>0</v>
      </c>
      <c r="Z94" s="295"/>
      <c r="AC94" s="127"/>
      <c r="AD94" s="185"/>
      <c r="AE94" s="85">
        <f>'B - Schedule of Values Summary'!U94</f>
        <v>0</v>
      </c>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c r="EQ94" s="137"/>
      <c r="ER94" s="137"/>
      <c r="ES94" s="137"/>
      <c r="ET94" s="137"/>
      <c r="EU94" s="137"/>
      <c r="EV94" s="137"/>
      <c r="EW94" s="137"/>
      <c r="EX94" s="137"/>
      <c r="EY94" s="137"/>
      <c r="EZ94" s="137"/>
      <c r="FA94" s="137"/>
      <c r="FB94" s="137"/>
      <c r="FC94" s="137"/>
      <c r="FD94" s="137"/>
      <c r="FE94" s="137"/>
      <c r="FF94" s="137"/>
      <c r="FG94" s="137"/>
      <c r="FH94" s="137"/>
      <c r="FI94" s="137"/>
      <c r="FJ94" s="137"/>
      <c r="FK94" s="137"/>
      <c r="FL94" s="137"/>
      <c r="FM94" s="137"/>
      <c r="FN94" s="137"/>
      <c r="FO94" s="137"/>
      <c r="FP94" s="137"/>
      <c r="FQ94" s="137"/>
      <c r="FR94" s="137"/>
      <c r="FS94" s="137"/>
      <c r="FT94" s="137"/>
      <c r="FU94" s="137"/>
      <c r="FV94" s="137"/>
      <c r="FW94" s="137"/>
      <c r="FX94" s="137"/>
      <c r="FY94" s="137"/>
      <c r="FZ94" s="137"/>
      <c r="GA94" s="137"/>
      <c r="GB94" s="137"/>
      <c r="GC94" s="137"/>
      <c r="GD94" s="137"/>
      <c r="GE94" s="137"/>
      <c r="GF94" s="137"/>
      <c r="GG94" s="137"/>
      <c r="GH94" s="137"/>
      <c r="GI94" s="137"/>
      <c r="GJ94" s="137"/>
      <c r="GK94" s="137"/>
      <c r="GL94" s="137"/>
      <c r="GM94" s="137"/>
      <c r="GN94" s="137"/>
      <c r="GO94" s="137"/>
      <c r="GP94" s="137"/>
      <c r="GQ94" s="137"/>
      <c r="GR94" s="137"/>
      <c r="GS94" s="137"/>
      <c r="GT94" s="137"/>
      <c r="GU94" s="137"/>
      <c r="GV94" s="137"/>
      <c r="GW94" s="137"/>
      <c r="GX94" s="137"/>
      <c r="GY94" s="137"/>
      <c r="GZ94" s="137"/>
      <c r="HA94" s="137"/>
      <c r="HB94" s="137"/>
      <c r="HC94" s="137"/>
      <c r="HD94" s="137"/>
      <c r="HE94" s="137"/>
      <c r="HF94" s="137"/>
      <c r="HG94" s="137"/>
      <c r="HH94" s="137"/>
      <c r="HI94" s="137"/>
      <c r="HJ94" s="137"/>
      <c r="HK94" s="137"/>
      <c r="HL94" s="137"/>
      <c r="HM94" s="137"/>
      <c r="HN94" s="137"/>
      <c r="HO94" s="137"/>
      <c r="HP94" s="137"/>
      <c r="HQ94" s="137"/>
      <c r="HR94" s="137"/>
      <c r="HS94" s="137"/>
      <c r="HT94" s="137"/>
      <c r="HU94" s="137"/>
      <c r="HV94" s="137"/>
      <c r="HW94" s="137"/>
      <c r="HX94" s="137"/>
      <c r="HY94" s="137"/>
      <c r="HZ94" s="137"/>
      <c r="IA94" s="137"/>
      <c r="IB94" s="137"/>
      <c r="IC94" s="137"/>
      <c r="ID94" s="137"/>
      <c r="IE94" s="137"/>
      <c r="IF94" s="137"/>
      <c r="IG94" s="137"/>
      <c r="IH94" s="137"/>
      <c r="II94" s="137"/>
      <c r="IJ94" s="137"/>
      <c r="IK94" s="137"/>
      <c r="IL94" s="137"/>
      <c r="IM94" s="137"/>
      <c r="IN94" s="137"/>
      <c r="IO94" s="137"/>
      <c r="IP94" s="137"/>
      <c r="IQ94" s="137"/>
      <c r="IR94" s="137"/>
      <c r="IS94" s="137"/>
      <c r="IT94" s="137"/>
      <c r="IU94" s="137"/>
      <c r="IV94" s="137"/>
    </row>
    <row r="95" spans="1:256" ht="13.35" customHeight="1" x14ac:dyDescent="0.2">
      <c r="A95" s="24">
        <f t="shared" si="11"/>
        <v>62</v>
      </c>
      <c r="B95" s="167">
        <f>'B - Schedule of Values Summary'!B95</f>
        <v>0</v>
      </c>
      <c r="C95" s="24">
        <f>'B - Schedule of Values Summary'!C95</f>
        <v>0</v>
      </c>
      <c r="D95" s="327">
        <f>'B - Schedule of Values Summary'!D95</f>
        <v>0</v>
      </c>
      <c r="E95" s="327"/>
      <c r="F95" s="327"/>
      <c r="G95" s="327"/>
      <c r="H95" s="327"/>
      <c r="I95" s="328"/>
      <c r="J95" s="338"/>
      <c r="K95" s="338"/>
      <c r="L95" s="338"/>
      <c r="M95" s="338"/>
      <c r="N95" s="295">
        <f t="shared" si="8"/>
        <v>0</v>
      </c>
      <c r="O95" s="295"/>
      <c r="P95" s="90"/>
      <c r="Q95" s="301">
        <f>IF(AC95=0,0,('B - Schedule of Values Summary'!J95*AC95)-J95)</f>
        <v>0</v>
      </c>
      <c r="R95" s="302"/>
      <c r="S95" s="301">
        <f>IF(AD95=0,0,('B - Schedule of Values Summary'!L95*AD95)-L95)</f>
        <v>0</v>
      </c>
      <c r="T95" s="339"/>
      <c r="U95" s="339"/>
      <c r="V95" s="302"/>
      <c r="W95" s="295">
        <f t="shared" si="9"/>
        <v>0</v>
      </c>
      <c r="X95" s="295"/>
      <c r="Y95" s="295">
        <f t="shared" si="10"/>
        <v>0</v>
      </c>
      <c r="Z95" s="295"/>
      <c r="AC95" s="127"/>
      <c r="AD95" s="185"/>
      <c r="AE95" s="85">
        <f>'B - Schedule of Values Summary'!U95</f>
        <v>0</v>
      </c>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137"/>
      <c r="EA95" s="137"/>
      <c r="EB95" s="137"/>
      <c r="EC95" s="137"/>
      <c r="ED95" s="137"/>
      <c r="EE95" s="137"/>
      <c r="EF95" s="137"/>
      <c r="EG95" s="137"/>
      <c r="EH95" s="137"/>
      <c r="EI95" s="137"/>
      <c r="EJ95" s="137"/>
      <c r="EK95" s="137"/>
      <c r="EL95" s="137"/>
      <c r="EM95" s="137"/>
      <c r="EN95" s="137"/>
      <c r="EO95" s="137"/>
      <c r="EP95" s="137"/>
      <c r="EQ95" s="137"/>
      <c r="ER95" s="137"/>
      <c r="ES95" s="137"/>
      <c r="ET95" s="137"/>
      <c r="EU95" s="137"/>
      <c r="EV95" s="137"/>
      <c r="EW95" s="137"/>
      <c r="EX95" s="137"/>
      <c r="EY95" s="137"/>
      <c r="EZ95" s="137"/>
      <c r="FA95" s="137"/>
      <c r="FB95" s="137"/>
      <c r="FC95" s="137"/>
      <c r="FD95" s="137"/>
      <c r="FE95" s="137"/>
      <c r="FF95" s="137"/>
      <c r="FG95" s="137"/>
      <c r="FH95" s="137"/>
      <c r="FI95" s="137"/>
      <c r="FJ95" s="137"/>
      <c r="FK95" s="137"/>
      <c r="FL95" s="137"/>
      <c r="FM95" s="137"/>
      <c r="FN95" s="137"/>
      <c r="FO95" s="137"/>
      <c r="FP95" s="137"/>
      <c r="FQ95" s="137"/>
      <c r="FR95" s="137"/>
      <c r="FS95" s="137"/>
      <c r="FT95" s="137"/>
      <c r="FU95" s="137"/>
      <c r="FV95" s="137"/>
      <c r="FW95" s="137"/>
      <c r="FX95" s="137"/>
      <c r="FY95" s="137"/>
      <c r="FZ95" s="137"/>
      <c r="GA95" s="137"/>
      <c r="GB95" s="137"/>
      <c r="GC95" s="137"/>
      <c r="GD95" s="137"/>
      <c r="GE95" s="137"/>
      <c r="GF95" s="137"/>
      <c r="GG95" s="137"/>
      <c r="GH95" s="137"/>
      <c r="GI95" s="137"/>
      <c r="GJ95" s="137"/>
      <c r="GK95" s="137"/>
      <c r="GL95" s="137"/>
      <c r="GM95" s="137"/>
      <c r="GN95" s="137"/>
      <c r="GO95" s="137"/>
      <c r="GP95" s="137"/>
      <c r="GQ95" s="137"/>
      <c r="GR95" s="137"/>
      <c r="GS95" s="137"/>
      <c r="GT95" s="137"/>
      <c r="GU95" s="137"/>
      <c r="GV95" s="137"/>
      <c r="GW95" s="137"/>
      <c r="GX95" s="137"/>
      <c r="GY95" s="137"/>
      <c r="GZ95" s="137"/>
      <c r="HA95" s="137"/>
      <c r="HB95" s="137"/>
      <c r="HC95" s="137"/>
      <c r="HD95" s="137"/>
      <c r="HE95" s="137"/>
      <c r="HF95" s="137"/>
      <c r="HG95" s="137"/>
      <c r="HH95" s="137"/>
      <c r="HI95" s="137"/>
      <c r="HJ95" s="137"/>
      <c r="HK95" s="137"/>
      <c r="HL95" s="137"/>
      <c r="HM95" s="137"/>
      <c r="HN95" s="137"/>
      <c r="HO95" s="137"/>
      <c r="HP95" s="137"/>
      <c r="HQ95" s="137"/>
      <c r="HR95" s="137"/>
      <c r="HS95" s="137"/>
      <c r="HT95" s="137"/>
      <c r="HU95" s="137"/>
      <c r="HV95" s="137"/>
      <c r="HW95" s="137"/>
      <c r="HX95" s="137"/>
      <c r="HY95" s="137"/>
      <c r="HZ95" s="137"/>
      <c r="IA95" s="137"/>
      <c r="IB95" s="137"/>
      <c r="IC95" s="137"/>
      <c r="ID95" s="137"/>
      <c r="IE95" s="137"/>
      <c r="IF95" s="137"/>
      <c r="IG95" s="137"/>
      <c r="IH95" s="137"/>
      <c r="II95" s="137"/>
      <c r="IJ95" s="137"/>
      <c r="IK95" s="137"/>
      <c r="IL95" s="137"/>
      <c r="IM95" s="137"/>
      <c r="IN95" s="137"/>
      <c r="IO95" s="137"/>
      <c r="IP95" s="137"/>
      <c r="IQ95" s="137"/>
      <c r="IR95" s="137"/>
      <c r="IS95" s="137"/>
      <c r="IT95" s="137"/>
      <c r="IU95" s="137"/>
      <c r="IV95" s="137"/>
    </row>
    <row r="96" spans="1:256" ht="13.35" customHeight="1" x14ac:dyDescent="0.2">
      <c r="A96" s="24">
        <f t="shared" si="11"/>
        <v>63</v>
      </c>
      <c r="B96" s="167">
        <f>'B - Schedule of Values Summary'!B96</f>
        <v>0</v>
      </c>
      <c r="C96" s="24">
        <f>'B - Schedule of Values Summary'!C96</f>
        <v>0</v>
      </c>
      <c r="D96" s="327">
        <f>'B - Schedule of Values Summary'!D96</f>
        <v>0</v>
      </c>
      <c r="E96" s="327"/>
      <c r="F96" s="327"/>
      <c r="G96" s="327"/>
      <c r="H96" s="327"/>
      <c r="I96" s="328"/>
      <c r="J96" s="338"/>
      <c r="K96" s="338"/>
      <c r="L96" s="338"/>
      <c r="M96" s="338"/>
      <c r="N96" s="295">
        <f t="shared" si="8"/>
        <v>0</v>
      </c>
      <c r="O96" s="295"/>
      <c r="P96" s="90"/>
      <c r="Q96" s="301">
        <f>IF(AC96=0,0,('B - Schedule of Values Summary'!J96*AC96)-J96)</f>
        <v>0</v>
      </c>
      <c r="R96" s="302"/>
      <c r="S96" s="301">
        <f>IF(AD96=0,0,('B - Schedule of Values Summary'!L96*AD96)-L96)</f>
        <v>0</v>
      </c>
      <c r="T96" s="339"/>
      <c r="U96" s="339"/>
      <c r="V96" s="302"/>
      <c r="W96" s="295">
        <f t="shared" si="9"/>
        <v>0</v>
      </c>
      <c r="X96" s="295"/>
      <c r="Y96" s="295">
        <f t="shared" si="10"/>
        <v>0</v>
      </c>
      <c r="Z96" s="295"/>
      <c r="AC96" s="127"/>
      <c r="AD96" s="185"/>
      <c r="AE96" s="85">
        <f>'B - Schedule of Values Summary'!U96</f>
        <v>0</v>
      </c>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c r="CN96" s="137"/>
      <c r="CO96" s="137"/>
      <c r="CP96" s="137"/>
      <c r="CQ96" s="137"/>
      <c r="CR96" s="137"/>
      <c r="CS96" s="137"/>
      <c r="CT96" s="137"/>
      <c r="CU96" s="137"/>
      <c r="CV96" s="137"/>
      <c r="CW96" s="137"/>
      <c r="CX96" s="137"/>
      <c r="CY96" s="137"/>
      <c r="CZ96" s="137"/>
      <c r="DA96" s="137"/>
      <c r="DB96" s="137"/>
      <c r="DC96" s="137"/>
      <c r="DD96" s="137"/>
      <c r="DE96" s="137"/>
      <c r="DF96" s="137"/>
      <c r="DG96" s="137"/>
      <c r="DH96" s="137"/>
      <c r="DI96" s="137"/>
      <c r="DJ96" s="137"/>
      <c r="DK96" s="137"/>
      <c r="DL96" s="137"/>
      <c r="DM96" s="137"/>
      <c r="DN96" s="137"/>
      <c r="DO96" s="137"/>
      <c r="DP96" s="137"/>
      <c r="DQ96" s="137"/>
      <c r="DR96" s="137"/>
      <c r="DS96" s="137"/>
      <c r="DT96" s="137"/>
      <c r="DU96" s="137"/>
      <c r="DV96" s="137"/>
      <c r="DW96" s="137"/>
      <c r="DX96" s="137"/>
      <c r="DY96" s="137"/>
      <c r="DZ96" s="137"/>
      <c r="EA96" s="137"/>
      <c r="EB96" s="137"/>
      <c r="EC96" s="137"/>
      <c r="ED96" s="137"/>
      <c r="EE96" s="137"/>
      <c r="EF96" s="137"/>
      <c r="EG96" s="137"/>
      <c r="EH96" s="137"/>
      <c r="EI96" s="137"/>
      <c r="EJ96" s="137"/>
      <c r="EK96" s="137"/>
      <c r="EL96" s="137"/>
      <c r="EM96" s="137"/>
      <c r="EN96" s="137"/>
      <c r="EO96" s="137"/>
      <c r="EP96" s="137"/>
      <c r="EQ96" s="137"/>
      <c r="ER96" s="137"/>
      <c r="ES96" s="137"/>
      <c r="ET96" s="137"/>
      <c r="EU96" s="137"/>
      <c r="EV96" s="137"/>
      <c r="EW96" s="137"/>
      <c r="EX96" s="137"/>
      <c r="EY96" s="137"/>
      <c r="EZ96" s="137"/>
      <c r="FA96" s="137"/>
      <c r="FB96" s="137"/>
      <c r="FC96" s="137"/>
      <c r="FD96" s="137"/>
      <c r="FE96" s="137"/>
      <c r="FF96" s="137"/>
      <c r="FG96" s="137"/>
      <c r="FH96" s="137"/>
      <c r="FI96" s="137"/>
      <c r="FJ96" s="137"/>
      <c r="FK96" s="137"/>
      <c r="FL96" s="137"/>
      <c r="FM96" s="137"/>
      <c r="FN96" s="137"/>
      <c r="FO96" s="137"/>
      <c r="FP96" s="137"/>
      <c r="FQ96" s="137"/>
      <c r="FR96" s="137"/>
      <c r="FS96" s="137"/>
      <c r="FT96" s="137"/>
      <c r="FU96" s="137"/>
      <c r="FV96" s="137"/>
      <c r="FW96" s="137"/>
      <c r="FX96" s="137"/>
      <c r="FY96" s="137"/>
      <c r="FZ96" s="137"/>
      <c r="GA96" s="137"/>
      <c r="GB96" s="137"/>
      <c r="GC96" s="137"/>
      <c r="GD96" s="137"/>
      <c r="GE96" s="137"/>
      <c r="GF96" s="137"/>
      <c r="GG96" s="137"/>
      <c r="GH96" s="137"/>
      <c r="GI96" s="137"/>
      <c r="GJ96" s="137"/>
      <c r="GK96" s="137"/>
      <c r="GL96" s="137"/>
      <c r="GM96" s="137"/>
      <c r="GN96" s="137"/>
      <c r="GO96" s="137"/>
      <c r="GP96" s="137"/>
      <c r="GQ96" s="137"/>
      <c r="GR96" s="137"/>
      <c r="GS96" s="137"/>
      <c r="GT96" s="137"/>
      <c r="GU96" s="137"/>
      <c r="GV96" s="137"/>
      <c r="GW96" s="137"/>
      <c r="GX96" s="137"/>
      <c r="GY96" s="137"/>
      <c r="GZ96" s="137"/>
      <c r="HA96" s="137"/>
      <c r="HB96" s="137"/>
      <c r="HC96" s="137"/>
      <c r="HD96" s="137"/>
      <c r="HE96" s="137"/>
      <c r="HF96" s="137"/>
      <c r="HG96" s="137"/>
      <c r="HH96" s="137"/>
      <c r="HI96" s="137"/>
      <c r="HJ96" s="137"/>
      <c r="HK96" s="137"/>
      <c r="HL96" s="137"/>
      <c r="HM96" s="137"/>
      <c r="HN96" s="137"/>
      <c r="HO96" s="137"/>
      <c r="HP96" s="137"/>
      <c r="HQ96" s="137"/>
      <c r="HR96" s="137"/>
      <c r="HS96" s="137"/>
      <c r="HT96" s="137"/>
      <c r="HU96" s="137"/>
      <c r="HV96" s="137"/>
      <c r="HW96" s="137"/>
      <c r="HX96" s="137"/>
      <c r="HY96" s="137"/>
      <c r="HZ96" s="137"/>
      <c r="IA96" s="137"/>
      <c r="IB96" s="137"/>
      <c r="IC96" s="137"/>
      <c r="ID96" s="137"/>
      <c r="IE96" s="137"/>
      <c r="IF96" s="137"/>
      <c r="IG96" s="137"/>
      <c r="IH96" s="137"/>
      <c r="II96" s="137"/>
      <c r="IJ96" s="137"/>
      <c r="IK96" s="137"/>
      <c r="IL96" s="137"/>
      <c r="IM96" s="137"/>
      <c r="IN96" s="137"/>
      <c r="IO96" s="137"/>
      <c r="IP96" s="137"/>
      <c r="IQ96" s="137"/>
      <c r="IR96" s="137"/>
      <c r="IS96" s="137"/>
      <c r="IT96" s="137"/>
      <c r="IU96" s="137"/>
      <c r="IV96" s="137"/>
    </row>
    <row r="97" spans="1:256" ht="13.35" customHeight="1" x14ac:dyDescent="0.2">
      <c r="A97" s="24">
        <f t="shared" si="11"/>
        <v>64</v>
      </c>
      <c r="B97" s="167">
        <f>'B - Schedule of Values Summary'!B97</f>
        <v>0</v>
      </c>
      <c r="C97" s="24">
        <f>'B - Schedule of Values Summary'!C97</f>
        <v>0</v>
      </c>
      <c r="D97" s="327">
        <f>'B - Schedule of Values Summary'!D97</f>
        <v>0</v>
      </c>
      <c r="E97" s="327"/>
      <c r="F97" s="327"/>
      <c r="G97" s="327"/>
      <c r="H97" s="327"/>
      <c r="I97" s="328"/>
      <c r="J97" s="338"/>
      <c r="K97" s="338"/>
      <c r="L97" s="338"/>
      <c r="M97" s="338"/>
      <c r="N97" s="295">
        <f t="shared" si="8"/>
        <v>0</v>
      </c>
      <c r="O97" s="295"/>
      <c r="P97" s="90"/>
      <c r="Q97" s="301">
        <f>IF(AC97=0,0,('B - Schedule of Values Summary'!J97*AC97)-J97)</f>
        <v>0</v>
      </c>
      <c r="R97" s="302"/>
      <c r="S97" s="301">
        <f>IF(AD97=0,0,('B - Schedule of Values Summary'!L97*AD97)-L97)</f>
        <v>0</v>
      </c>
      <c r="T97" s="339"/>
      <c r="U97" s="339"/>
      <c r="V97" s="302"/>
      <c r="W97" s="295">
        <f t="shared" si="9"/>
        <v>0</v>
      </c>
      <c r="X97" s="295"/>
      <c r="Y97" s="295">
        <f t="shared" si="10"/>
        <v>0</v>
      </c>
      <c r="Z97" s="295"/>
      <c r="AC97" s="127"/>
      <c r="AD97" s="185"/>
      <c r="AE97" s="85">
        <f>'B - Schedule of Values Summary'!U97</f>
        <v>0</v>
      </c>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c r="CN97" s="137"/>
      <c r="CO97" s="137"/>
      <c r="CP97" s="137"/>
      <c r="CQ97" s="137"/>
      <c r="CR97" s="137"/>
      <c r="CS97" s="137"/>
      <c r="CT97" s="137"/>
      <c r="CU97" s="137"/>
      <c r="CV97" s="137"/>
      <c r="CW97" s="137"/>
      <c r="CX97" s="137"/>
      <c r="CY97" s="137"/>
      <c r="CZ97" s="137"/>
      <c r="DA97" s="137"/>
      <c r="DB97" s="137"/>
      <c r="DC97" s="137"/>
      <c r="DD97" s="137"/>
      <c r="DE97" s="137"/>
      <c r="DF97" s="137"/>
      <c r="DG97" s="137"/>
      <c r="DH97" s="137"/>
      <c r="DI97" s="137"/>
      <c r="DJ97" s="137"/>
      <c r="DK97" s="137"/>
      <c r="DL97" s="137"/>
      <c r="DM97" s="137"/>
      <c r="DN97" s="137"/>
      <c r="DO97" s="137"/>
      <c r="DP97" s="137"/>
      <c r="DQ97" s="137"/>
      <c r="DR97" s="137"/>
      <c r="DS97" s="137"/>
      <c r="DT97" s="137"/>
      <c r="DU97" s="137"/>
      <c r="DV97" s="137"/>
      <c r="DW97" s="137"/>
      <c r="DX97" s="137"/>
      <c r="DY97" s="137"/>
      <c r="DZ97" s="137"/>
      <c r="EA97" s="137"/>
      <c r="EB97" s="137"/>
      <c r="EC97" s="137"/>
      <c r="ED97" s="137"/>
      <c r="EE97" s="137"/>
      <c r="EF97" s="137"/>
      <c r="EG97" s="137"/>
      <c r="EH97" s="137"/>
      <c r="EI97" s="137"/>
      <c r="EJ97" s="137"/>
      <c r="EK97" s="137"/>
      <c r="EL97" s="137"/>
      <c r="EM97" s="137"/>
      <c r="EN97" s="137"/>
      <c r="EO97" s="137"/>
      <c r="EP97" s="137"/>
      <c r="EQ97" s="137"/>
      <c r="ER97" s="137"/>
      <c r="ES97" s="137"/>
      <c r="ET97" s="137"/>
      <c r="EU97" s="137"/>
      <c r="EV97" s="137"/>
      <c r="EW97" s="137"/>
      <c r="EX97" s="137"/>
      <c r="EY97" s="137"/>
      <c r="EZ97" s="137"/>
      <c r="FA97" s="137"/>
      <c r="FB97" s="137"/>
      <c r="FC97" s="137"/>
      <c r="FD97" s="137"/>
      <c r="FE97" s="137"/>
      <c r="FF97" s="137"/>
      <c r="FG97" s="137"/>
      <c r="FH97" s="137"/>
      <c r="FI97" s="137"/>
      <c r="FJ97" s="137"/>
      <c r="FK97" s="137"/>
      <c r="FL97" s="137"/>
      <c r="FM97" s="137"/>
      <c r="FN97" s="137"/>
      <c r="FO97" s="137"/>
      <c r="FP97" s="137"/>
      <c r="FQ97" s="137"/>
      <c r="FR97" s="137"/>
      <c r="FS97" s="137"/>
      <c r="FT97" s="137"/>
      <c r="FU97" s="137"/>
      <c r="FV97" s="137"/>
      <c r="FW97" s="137"/>
      <c r="FX97" s="137"/>
      <c r="FY97" s="137"/>
      <c r="FZ97" s="137"/>
      <c r="GA97" s="137"/>
      <c r="GB97" s="137"/>
      <c r="GC97" s="137"/>
      <c r="GD97" s="137"/>
      <c r="GE97" s="137"/>
      <c r="GF97" s="137"/>
      <c r="GG97" s="137"/>
      <c r="GH97" s="137"/>
      <c r="GI97" s="137"/>
      <c r="GJ97" s="137"/>
      <c r="GK97" s="137"/>
      <c r="GL97" s="137"/>
      <c r="GM97" s="137"/>
      <c r="GN97" s="137"/>
      <c r="GO97" s="137"/>
      <c r="GP97" s="137"/>
      <c r="GQ97" s="137"/>
      <c r="GR97" s="137"/>
      <c r="GS97" s="137"/>
      <c r="GT97" s="137"/>
      <c r="GU97" s="137"/>
      <c r="GV97" s="137"/>
      <c r="GW97" s="137"/>
      <c r="GX97" s="137"/>
      <c r="GY97" s="137"/>
      <c r="GZ97" s="137"/>
      <c r="HA97" s="137"/>
      <c r="HB97" s="137"/>
      <c r="HC97" s="137"/>
      <c r="HD97" s="137"/>
      <c r="HE97" s="137"/>
      <c r="HF97" s="137"/>
      <c r="HG97" s="137"/>
      <c r="HH97" s="137"/>
      <c r="HI97" s="137"/>
      <c r="HJ97" s="137"/>
      <c r="HK97" s="137"/>
      <c r="HL97" s="137"/>
      <c r="HM97" s="137"/>
      <c r="HN97" s="137"/>
      <c r="HO97" s="137"/>
      <c r="HP97" s="137"/>
      <c r="HQ97" s="137"/>
      <c r="HR97" s="137"/>
      <c r="HS97" s="137"/>
      <c r="HT97" s="137"/>
      <c r="HU97" s="137"/>
      <c r="HV97" s="137"/>
      <c r="HW97" s="137"/>
      <c r="HX97" s="137"/>
      <c r="HY97" s="137"/>
      <c r="HZ97" s="137"/>
      <c r="IA97" s="137"/>
      <c r="IB97" s="137"/>
      <c r="IC97" s="137"/>
      <c r="ID97" s="137"/>
      <c r="IE97" s="137"/>
      <c r="IF97" s="137"/>
      <c r="IG97" s="137"/>
      <c r="IH97" s="137"/>
      <c r="II97" s="137"/>
      <c r="IJ97" s="137"/>
      <c r="IK97" s="137"/>
      <c r="IL97" s="137"/>
      <c r="IM97" s="137"/>
      <c r="IN97" s="137"/>
      <c r="IO97" s="137"/>
      <c r="IP97" s="137"/>
      <c r="IQ97" s="137"/>
      <c r="IR97" s="137"/>
      <c r="IS97" s="137"/>
      <c r="IT97" s="137"/>
      <c r="IU97" s="137"/>
      <c r="IV97" s="137"/>
    </row>
    <row r="98" spans="1:256" ht="13.35" customHeight="1" x14ac:dyDescent="0.2">
      <c r="A98" s="24">
        <f t="shared" si="11"/>
        <v>65</v>
      </c>
      <c r="B98" s="167">
        <f>'B - Schedule of Values Summary'!B98</f>
        <v>0</v>
      </c>
      <c r="C98" s="24">
        <f>'B - Schedule of Values Summary'!C98</f>
        <v>0</v>
      </c>
      <c r="D98" s="327">
        <f>'B - Schedule of Values Summary'!D98</f>
        <v>0</v>
      </c>
      <c r="E98" s="327"/>
      <c r="F98" s="327"/>
      <c r="G98" s="327"/>
      <c r="H98" s="327"/>
      <c r="I98" s="328"/>
      <c r="J98" s="338"/>
      <c r="K98" s="338"/>
      <c r="L98" s="338"/>
      <c r="M98" s="338"/>
      <c r="N98" s="295">
        <f t="shared" si="8"/>
        <v>0</v>
      </c>
      <c r="O98" s="295"/>
      <c r="P98" s="90"/>
      <c r="Q98" s="301">
        <f>IF(AC98=0,0,('B - Schedule of Values Summary'!J98*AC98)-J98)</f>
        <v>0</v>
      </c>
      <c r="R98" s="302"/>
      <c r="S98" s="301">
        <f>IF(AD98=0,0,('B - Schedule of Values Summary'!L98*AD98)-L98)</f>
        <v>0</v>
      </c>
      <c r="T98" s="339"/>
      <c r="U98" s="339"/>
      <c r="V98" s="302"/>
      <c r="W98" s="295">
        <f t="shared" si="9"/>
        <v>0</v>
      </c>
      <c r="X98" s="295"/>
      <c r="Y98" s="295">
        <f t="shared" si="10"/>
        <v>0</v>
      </c>
      <c r="Z98" s="295"/>
      <c r="AC98" s="127"/>
      <c r="AD98" s="185"/>
      <c r="AE98" s="85">
        <f>'B - Schedule of Values Summary'!U98</f>
        <v>0</v>
      </c>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37"/>
      <c r="CS98" s="137"/>
      <c r="CT98" s="137"/>
      <c r="CU98" s="137"/>
      <c r="CV98" s="137"/>
      <c r="CW98" s="137"/>
      <c r="CX98" s="137"/>
      <c r="CY98" s="137"/>
      <c r="CZ98" s="137"/>
      <c r="DA98" s="137"/>
      <c r="DB98" s="137"/>
      <c r="DC98" s="137"/>
      <c r="DD98" s="137"/>
      <c r="DE98" s="137"/>
      <c r="DF98" s="137"/>
      <c r="DG98" s="137"/>
      <c r="DH98" s="137"/>
      <c r="DI98" s="137"/>
      <c r="DJ98" s="137"/>
      <c r="DK98" s="137"/>
      <c r="DL98" s="137"/>
      <c r="DM98" s="137"/>
      <c r="DN98" s="137"/>
      <c r="DO98" s="137"/>
      <c r="DP98" s="137"/>
      <c r="DQ98" s="137"/>
      <c r="DR98" s="137"/>
      <c r="DS98" s="137"/>
      <c r="DT98" s="137"/>
      <c r="DU98" s="137"/>
      <c r="DV98" s="137"/>
      <c r="DW98" s="137"/>
      <c r="DX98" s="137"/>
      <c r="DY98" s="137"/>
      <c r="DZ98" s="137"/>
      <c r="EA98" s="137"/>
      <c r="EB98" s="137"/>
      <c r="EC98" s="137"/>
      <c r="ED98" s="137"/>
      <c r="EE98" s="137"/>
      <c r="EF98" s="137"/>
      <c r="EG98" s="137"/>
      <c r="EH98" s="137"/>
      <c r="EI98" s="137"/>
      <c r="EJ98" s="137"/>
      <c r="EK98" s="137"/>
      <c r="EL98" s="137"/>
      <c r="EM98" s="137"/>
      <c r="EN98" s="137"/>
      <c r="EO98" s="137"/>
      <c r="EP98" s="137"/>
      <c r="EQ98" s="137"/>
      <c r="ER98" s="137"/>
      <c r="ES98" s="137"/>
      <c r="ET98" s="137"/>
      <c r="EU98" s="137"/>
      <c r="EV98" s="137"/>
      <c r="EW98" s="137"/>
      <c r="EX98" s="137"/>
      <c r="EY98" s="137"/>
      <c r="EZ98" s="137"/>
      <c r="FA98" s="137"/>
      <c r="FB98" s="137"/>
      <c r="FC98" s="137"/>
      <c r="FD98" s="137"/>
      <c r="FE98" s="137"/>
      <c r="FF98" s="137"/>
      <c r="FG98" s="137"/>
      <c r="FH98" s="137"/>
      <c r="FI98" s="137"/>
      <c r="FJ98" s="137"/>
      <c r="FK98" s="137"/>
      <c r="FL98" s="137"/>
      <c r="FM98" s="137"/>
      <c r="FN98" s="137"/>
      <c r="FO98" s="137"/>
      <c r="FP98" s="137"/>
      <c r="FQ98" s="137"/>
      <c r="FR98" s="137"/>
      <c r="FS98" s="137"/>
      <c r="FT98" s="137"/>
      <c r="FU98" s="137"/>
      <c r="FV98" s="137"/>
      <c r="FW98" s="137"/>
      <c r="FX98" s="137"/>
      <c r="FY98" s="137"/>
      <c r="FZ98" s="137"/>
      <c r="GA98" s="137"/>
      <c r="GB98" s="137"/>
      <c r="GC98" s="137"/>
      <c r="GD98" s="137"/>
      <c r="GE98" s="137"/>
      <c r="GF98" s="137"/>
      <c r="GG98" s="137"/>
      <c r="GH98" s="137"/>
      <c r="GI98" s="137"/>
      <c r="GJ98" s="137"/>
      <c r="GK98" s="137"/>
      <c r="GL98" s="137"/>
      <c r="GM98" s="137"/>
      <c r="GN98" s="137"/>
      <c r="GO98" s="137"/>
      <c r="GP98" s="137"/>
      <c r="GQ98" s="137"/>
      <c r="GR98" s="137"/>
      <c r="GS98" s="137"/>
      <c r="GT98" s="137"/>
      <c r="GU98" s="137"/>
      <c r="GV98" s="137"/>
      <c r="GW98" s="137"/>
      <c r="GX98" s="137"/>
      <c r="GY98" s="137"/>
      <c r="GZ98" s="137"/>
      <c r="HA98" s="137"/>
      <c r="HB98" s="137"/>
      <c r="HC98" s="137"/>
      <c r="HD98" s="137"/>
      <c r="HE98" s="137"/>
      <c r="HF98" s="137"/>
      <c r="HG98" s="137"/>
      <c r="HH98" s="137"/>
      <c r="HI98" s="137"/>
      <c r="HJ98" s="137"/>
      <c r="HK98" s="137"/>
      <c r="HL98" s="137"/>
      <c r="HM98" s="137"/>
      <c r="HN98" s="137"/>
      <c r="HO98" s="137"/>
      <c r="HP98" s="137"/>
      <c r="HQ98" s="137"/>
      <c r="HR98" s="137"/>
      <c r="HS98" s="137"/>
      <c r="HT98" s="137"/>
      <c r="HU98" s="137"/>
      <c r="HV98" s="137"/>
      <c r="HW98" s="137"/>
      <c r="HX98" s="137"/>
      <c r="HY98" s="137"/>
      <c r="HZ98" s="137"/>
      <c r="IA98" s="137"/>
      <c r="IB98" s="137"/>
      <c r="IC98" s="137"/>
      <c r="ID98" s="137"/>
      <c r="IE98" s="137"/>
      <c r="IF98" s="137"/>
      <c r="IG98" s="137"/>
      <c r="IH98" s="137"/>
      <c r="II98" s="137"/>
      <c r="IJ98" s="137"/>
      <c r="IK98" s="137"/>
      <c r="IL98" s="137"/>
      <c r="IM98" s="137"/>
      <c r="IN98" s="137"/>
      <c r="IO98" s="137"/>
      <c r="IP98" s="137"/>
      <c r="IQ98" s="137"/>
      <c r="IR98" s="137"/>
      <c r="IS98" s="137"/>
      <c r="IT98" s="137"/>
      <c r="IU98" s="137"/>
      <c r="IV98" s="137"/>
    </row>
    <row r="99" spans="1:256" ht="13.35" customHeight="1" x14ac:dyDescent="0.2">
      <c r="A99" s="24">
        <f t="shared" si="11"/>
        <v>66</v>
      </c>
      <c r="B99" s="167">
        <f>'B - Schedule of Values Summary'!B99</f>
        <v>0</v>
      </c>
      <c r="C99" s="24">
        <f>'B - Schedule of Values Summary'!C99</f>
        <v>0</v>
      </c>
      <c r="D99" s="327">
        <f>'B - Schedule of Values Summary'!D99</f>
        <v>0</v>
      </c>
      <c r="E99" s="327"/>
      <c r="F99" s="327"/>
      <c r="G99" s="327"/>
      <c r="H99" s="327"/>
      <c r="I99" s="328"/>
      <c r="J99" s="338"/>
      <c r="K99" s="338"/>
      <c r="L99" s="338"/>
      <c r="M99" s="338"/>
      <c r="N99" s="295">
        <f t="shared" si="8"/>
        <v>0</v>
      </c>
      <c r="O99" s="295"/>
      <c r="P99" s="90"/>
      <c r="Q99" s="301">
        <f>IF(AC99=0,0,('B - Schedule of Values Summary'!J99*AC99)-J99)</f>
        <v>0</v>
      </c>
      <c r="R99" s="302"/>
      <c r="S99" s="301">
        <f>IF(AD99=0,0,('B - Schedule of Values Summary'!L99*AD99)-L99)</f>
        <v>0</v>
      </c>
      <c r="T99" s="339"/>
      <c r="U99" s="339"/>
      <c r="V99" s="302"/>
      <c r="W99" s="295">
        <f t="shared" si="9"/>
        <v>0</v>
      </c>
      <c r="X99" s="295"/>
      <c r="Y99" s="295">
        <f t="shared" si="10"/>
        <v>0</v>
      </c>
      <c r="Z99" s="295"/>
      <c r="AC99" s="127"/>
      <c r="AD99" s="185"/>
      <c r="AE99" s="85">
        <f>'B - Schedule of Values Summary'!U99</f>
        <v>0</v>
      </c>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c r="CN99" s="137"/>
      <c r="CO99" s="137"/>
      <c r="CP99" s="137"/>
      <c r="CQ99" s="137"/>
      <c r="CR99" s="137"/>
      <c r="CS99" s="137"/>
      <c r="CT99" s="137"/>
      <c r="CU99" s="137"/>
      <c r="CV99" s="137"/>
      <c r="CW99" s="137"/>
      <c r="CX99" s="137"/>
      <c r="CY99" s="137"/>
      <c r="CZ99" s="137"/>
      <c r="DA99" s="137"/>
      <c r="DB99" s="137"/>
      <c r="DC99" s="137"/>
      <c r="DD99" s="137"/>
      <c r="DE99" s="137"/>
      <c r="DF99" s="137"/>
      <c r="DG99" s="137"/>
      <c r="DH99" s="137"/>
      <c r="DI99" s="137"/>
      <c r="DJ99" s="137"/>
      <c r="DK99" s="137"/>
      <c r="DL99" s="137"/>
      <c r="DM99" s="137"/>
      <c r="DN99" s="137"/>
      <c r="DO99" s="137"/>
      <c r="DP99" s="137"/>
      <c r="DQ99" s="137"/>
      <c r="DR99" s="137"/>
      <c r="DS99" s="137"/>
      <c r="DT99" s="137"/>
      <c r="DU99" s="137"/>
      <c r="DV99" s="137"/>
      <c r="DW99" s="137"/>
      <c r="DX99" s="137"/>
      <c r="DY99" s="137"/>
      <c r="DZ99" s="137"/>
      <c r="EA99" s="137"/>
      <c r="EB99" s="137"/>
      <c r="EC99" s="137"/>
      <c r="ED99" s="137"/>
      <c r="EE99" s="137"/>
      <c r="EF99" s="137"/>
      <c r="EG99" s="137"/>
      <c r="EH99" s="137"/>
      <c r="EI99" s="137"/>
      <c r="EJ99" s="137"/>
      <c r="EK99" s="137"/>
      <c r="EL99" s="137"/>
      <c r="EM99" s="137"/>
      <c r="EN99" s="137"/>
      <c r="EO99" s="137"/>
      <c r="EP99" s="137"/>
      <c r="EQ99" s="137"/>
      <c r="ER99" s="137"/>
      <c r="ES99" s="137"/>
      <c r="ET99" s="137"/>
      <c r="EU99" s="137"/>
      <c r="EV99" s="137"/>
      <c r="EW99" s="137"/>
      <c r="EX99" s="137"/>
      <c r="EY99" s="137"/>
      <c r="EZ99" s="137"/>
      <c r="FA99" s="137"/>
      <c r="FB99" s="137"/>
      <c r="FC99" s="137"/>
      <c r="FD99" s="137"/>
      <c r="FE99" s="137"/>
      <c r="FF99" s="137"/>
      <c r="FG99" s="137"/>
      <c r="FH99" s="137"/>
      <c r="FI99" s="137"/>
      <c r="FJ99" s="137"/>
      <c r="FK99" s="137"/>
      <c r="FL99" s="137"/>
      <c r="FM99" s="137"/>
      <c r="FN99" s="137"/>
      <c r="FO99" s="137"/>
      <c r="FP99" s="137"/>
      <c r="FQ99" s="137"/>
      <c r="FR99" s="137"/>
      <c r="FS99" s="137"/>
      <c r="FT99" s="137"/>
      <c r="FU99" s="137"/>
      <c r="FV99" s="137"/>
      <c r="FW99" s="137"/>
      <c r="FX99" s="137"/>
      <c r="FY99" s="137"/>
      <c r="FZ99" s="137"/>
      <c r="GA99" s="137"/>
      <c r="GB99" s="137"/>
      <c r="GC99" s="137"/>
      <c r="GD99" s="137"/>
      <c r="GE99" s="137"/>
      <c r="GF99" s="137"/>
      <c r="GG99" s="137"/>
      <c r="GH99" s="137"/>
      <c r="GI99" s="137"/>
      <c r="GJ99" s="137"/>
      <c r="GK99" s="137"/>
      <c r="GL99" s="137"/>
      <c r="GM99" s="137"/>
      <c r="GN99" s="137"/>
      <c r="GO99" s="137"/>
      <c r="GP99" s="137"/>
      <c r="GQ99" s="137"/>
      <c r="GR99" s="137"/>
      <c r="GS99" s="137"/>
      <c r="GT99" s="137"/>
      <c r="GU99" s="137"/>
      <c r="GV99" s="137"/>
      <c r="GW99" s="137"/>
      <c r="GX99" s="137"/>
      <c r="GY99" s="137"/>
      <c r="GZ99" s="137"/>
      <c r="HA99" s="137"/>
      <c r="HB99" s="137"/>
      <c r="HC99" s="137"/>
      <c r="HD99" s="137"/>
      <c r="HE99" s="137"/>
      <c r="HF99" s="137"/>
      <c r="HG99" s="137"/>
      <c r="HH99" s="137"/>
      <c r="HI99" s="137"/>
      <c r="HJ99" s="137"/>
      <c r="HK99" s="137"/>
      <c r="HL99" s="137"/>
      <c r="HM99" s="137"/>
      <c r="HN99" s="137"/>
      <c r="HO99" s="137"/>
      <c r="HP99" s="137"/>
      <c r="HQ99" s="137"/>
      <c r="HR99" s="137"/>
      <c r="HS99" s="137"/>
      <c r="HT99" s="137"/>
      <c r="HU99" s="137"/>
      <c r="HV99" s="137"/>
      <c r="HW99" s="137"/>
      <c r="HX99" s="137"/>
      <c r="HY99" s="137"/>
      <c r="HZ99" s="137"/>
      <c r="IA99" s="137"/>
      <c r="IB99" s="137"/>
      <c r="IC99" s="137"/>
      <c r="ID99" s="137"/>
      <c r="IE99" s="137"/>
      <c r="IF99" s="137"/>
      <c r="IG99" s="137"/>
      <c r="IH99" s="137"/>
      <c r="II99" s="137"/>
      <c r="IJ99" s="137"/>
      <c r="IK99" s="137"/>
      <c r="IL99" s="137"/>
      <c r="IM99" s="137"/>
      <c r="IN99" s="137"/>
      <c r="IO99" s="137"/>
      <c r="IP99" s="137"/>
      <c r="IQ99" s="137"/>
      <c r="IR99" s="137"/>
      <c r="IS99" s="137"/>
      <c r="IT99" s="137"/>
      <c r="IU99" s="137"/>
      <c r="IV99" s="137"/>
    </row>
    <row r="100" spans="1:256" ht="13.35" customHeight="1" x14ac:dyDescent="0.2">
      <c r="A100" s="24">
        <f t="shared" si="11"/>
        <v>67</v>
      </c>
      <c r="B100" s="167">
        <f>'B - Schedule of Values Summary'!B100</f>
        <v>0</v>
      </c>
      <c r="C100" s="24">
        <f>'B - Schedule of Values Summary'!C100</f>
        <v>0</v>
      </c>
      <c r="D100" s="327">
        <f>'B - Schedule of Values Summary'!D100</f>
        <v>0</v>
      </c>
      <c r="E100" s="327"/>
      <c r="F100" s="327"/>
      <c r="G100" s="327"/>
      <c r="H100" s="327"/>
      <c r="I100" s="328"/>
      <c r="J100" s="338"/>
      <c r="K100" s="338"/>
      <c r="L100" s="338"/>
      <c r="M100" s="338"/>
      <c r="N100" s="295">
        <f t="shared" si="8"/>
        <v>0</v>
      </c>
      <c r="O100" s="295"/>
      <c r="P100" s="90"/>
      <c r="Q100" s="301">
        <f>IF(AC100=0,0,('B - Schedule of Values Summary'!J100*AC100)-J100)</f>
        <v>0</v>
      </c>
      <c r="R100" s="302"/>
      <c r="S100" s="301">
        <f>IF(AD100=0,0,('B - Schedule of Values Summary'!L100*AD100)-L100)</f>
        <v>0</v>
      </c>
      <c r="T100" s="339"/>
      <c r="U100" s="339"/>
      <c r="V100" s="302"/>
      <c r="W100" s="295">
        <f t="shared" si="9"/>
        <v>0</v>
      </c>
      <c r="X100" s="295"/>
      <c r="Y100" s="295">
        <f t="shared" si="10"/>
        <v>0</v>
      </c>
      <c r="Z100" s="295"/>
      <c r="AC100" s="127"/>
      <c r="AD100" s="185"/>
      <c r="AE100" s="85">
        <f>'B - Schedule of Values Summary'!U100</f>
        <v>0</v>
      </c>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c r="EQ100" s="137"/>
      <c r="ER100" s="137"/>
      <c r="ES100" s="137"/>
      <c r="ET100" s="137"/>
      <c r="EU100" s="137"/>
      <c r="EV100" s="137"/>
      <c r="EW100" s="137"/>
      <c r="EX100" s="137"/>
      <c r="EY100" s="137"/>
      <c r="EZ100" s="137"/>
      <c r="FA100" s="137"/>
      <c r="FB100" s="137"/>
      <c r="FC100" s="137"/>
      <c r="FD100" s="137"/>
      <c r="FE100" s="137"/>
      <c r="FF100" s="137"/>
      <c r="FG100" s="137"/>
      <c r="FH100" s="137"/>
      <c r="FI100" s="137"/>
      <c r="FJ100" s="137"/>
      <c r="FK100" s="137"/>
      <c r="FL100" s="137"/>
      <c r="FM100" s="137"/>
      <c r="FN100" s="137"/>
      <c r="FO100" s="137"/>
      <c r="FP100" s="137"/>
      <c r="FQ100" s="137"/>
      <c r="FR100" s="137"/>
      <c r="FS100" s="137"/>
      <c r="FT100" s="137"/>
      <c r="FU100" s="137"/>
      <c r="FV100" s="137"/>
      <c r="FW100" s="137"/>
      <c r="FX100" s="137"/>
      <c r="FY100" s="137"/>
      <c r="FZ100" s="137"/>
      <c r="GA100" s="137"/>
      <c r="GB100" s="137"/>
      <c r="GC100" s="137"/>
      <c r="GD100" s="137"/>
      <c r="GE100" s="137"/>
      <c r="GF100" s="137"/>
      <c r="GG100" s="137"/>
      <c r="GH100" s="137"/>
      <c r="GI100" s="137"/>
      <c r="GJ100" s="137"/>
      <c r="GK100" s="137"/>
      <c r="GL100" s="137"/>
      <c r="GM100" s="137"/>
      <c r="GN100" s="137"/>
      <c r="GO100" s="137"/>
      <c r="GP100" s="137"/>
      <c r="GQ100" s="137"/>
      <c r="GR100" s="137"/>
      <c r="GS100" s="137"/>
      <c r="GT100" s="137"/>
      <c r="GU100" s="137"/>
      <c r="GV100" s="137"/>
      <c r="GW100" s="137"/>
      <c r="GX100" s="137"/>
      <c r="GY100" s="137"/>
      <c r="GZ100" s="137"/>
      <c r="HA100" s="137"/>
      <c r="HB100" s="137"/>
      <c r="HC100" s="137"/>
      <c r="HD100" s="137"/>
      <c r="HE100" s="137"/>
      <c r="HF100" s="137"/>
      <c r="HG100" s="137"/>
      <c r="HH100" s="137"/>
      <c r="HI100" s="137"/>
      <c r="HJ100" s="137"/>
      <c r="HK100" s="137"/>
      <c r="HL100" s="137"/>
      <c r="HM100" s="137"/>
      <c r="HN100" s="137"/>
      <c r="HO100" s="137"/>
      <c r="HP100" s="137"/>
      <c r="HQ100" s="137"/>
      <c r="HR100" s="137"/>
      <c r="HS100" s="137"/>
      <c r="HT100" s="137"/>
      <c r="HU100" s="137"/>
      <c r="HV100" s="137"/>
      <c r="HW100" s="137"/>
      <c r="HX100" s="137"/>
      <c r="HY100" s="137"/>
      <c r="HZ100" s="137"/>
      <c r="IA100" s="137"/>
      <c r="IB100" s="137"/>
      <c r="IC100" s="137"/>
      <c r="ID100" s="137"/>
      <c r="IE100" s="137"/>
      <c r="IF100" s="137"/>
      <c r="IG100" s="137"/>
      <c r="IH100" s="137"/>
      <c r="II100" s="137"/>
      <c r="IJ100" s="137"/>
      <c r="IK100" s="137"/>
      <c r="IL100" s="137"/>
      <c r="IM100" s="137"/>
      <c r="IN100" s="137"/>
      <c r="IO100" s="137"/>
      <c r="IP100" s="137"/>
      <c r="IQ100" s="137"/>
      <c r="IR100" s="137"/>
      <c r="IS100" s="137"/>
      <c r="IT100" s="137"/>
      <c r="IU100" s="137"/>
      <c r="IV100" s="137"/>
    </row>
    <row r="101" spans="1:256" ht="13.35" customHeight="1" x14ac:dyDescent="0.2">
      <c r="A101" s="24">
        <f t="shared" si="11"/>
        <v>68</v>
      </c>
      <c r="B101" s="167">
        <f>'B - Schedule of Values Summary'!B101</f>
        <v>0</v>
      </c>
      <c r="C101" s="24">
        <f>'B - Schedule of Values Summary'!C101</f>
        <v>0</v>
      </c>
      <c r="D101" s="327">
        <f>'B - Schedule of Values Summary'!D101</f>
        <v>0</v>
      </c>
      <c r="E101" s="327"/>
      <c r="F101" s="327"/>
      <c r="G101" s="327"/>
      <c r="H101" s="327"/>
      <c r="I101" s="328"/>
      <c r="J101" s="338"/>
      <c r="K101" s="338"/>
      <c r="L101" s="338"/>
      <c r="M101" s="338"/>
      <c r="N101" s="295">
        <f t="shared" si="8"/>
        <v>0</v>
      </c>
      <c r="O101" s="295"/>
      <c r="P101" s="90"/>
      <c r="Q101" s="301">
        <f>IF(AC101=0,0,('B - Schedule of Values Summary'!J101*AC101)-J101)</f>
        <v>0</v>
      </c>
      <c r="R101" s="302"/>
      <c r="S101" s="301">
        <f>IF(AD101=0,0,('B - Schedule of Values Summary'!L101*AD101)-L101)</f>
        <v>0</v>
      </c>
      <c r="T101" s="339"/>
      <c r="U101" s="339"/>
      <c r="V101" s="302"/>
      <c r="W101" s="295">
        <f t="shared" si="9"/>
        <v>0</v>
      </c>
      <c r="X101" s="295"/>
      <c r="Y101" s="295">
        <f t="shared" si="10"/>
        <v>0</v>
      </c>
      <c r="Z101" s="295"/>
      <c r="AC101" s="127"/>
      <c r="AD101" s="185"/>
      <c r="AE101" s="85">
        <f>'B - Schedule of Values Summary'!U101</f>
        <v>0</v>
      </c>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c r="CN101" s="137"/>
      <c r="CO101" s="137"/>
      <c r="CP101" s="137"/>
      <c r="CQ101" s="137"/>
      <c r="CR101" s="137"/>
      <c r="CS101" s="137"/>
      <c r="CT101" s="137"/>
      <c r="CU101" s="137"/>
      <c r="CV101" s="137"/>
      <c r="CW101" s="137"/>
      <c r="CX101" s="137"/>
      <c r="CY101" s="137"/>
      <c r="CZ101" s="137"/>
      <c r="DA101" s="137"/>
      <c r="DB101" s="137"/>
      <c r="DC101" s="137"/>
      <c r="DD101" s="137"/>
      <c r="DE101" s="137"/>
      <c r="DF101" s="137"/>
      <c r="DG101" s="137"/>
      <c r="DH101" s="137"/>
      <c r="DI101" s="137"/>
      <c r="DJ101" s="137"/>
      <c r="DK101" s="137"/>
      <c r="DL101" s="137"/>
      <c r="DM101" s="137"/>
      <c r="DN101" s="137"/>
      <c r="DO101" s="137"/>
      <c r="DP101" s="137"/>
      <c r="DQ101" s="137"/>
      <c r="DR101" s="137"/>
      <c r="DS101" s="137"/>
      <c r="DT101" s="137"/>
      <c r="DU101" s="137"/>
      <c r="DV101" s="137"/>
      <c r="DW101" s="137"/>
      <c r="DX101" s="137"/>
      <c r="DY101" s="137"/>
      <c r="DZ101" s="137"/>
      <c r="EA101" s="137"/>
      <c r="EB101" s="137"/>
      <c r="EC101" s="137"/>
      <c r="ED101" s="137"/>
      <c r="EE101" s="137"/>
      <c r="EF101" s="137"/>
      <c r="EG101" s="137"/>
      <c r="EH101" s="137"/>
      <c r="EI101" s="137"/>
      <c r="EJ101" s="137"/>
      <c r="EK101" s="137"/>
      <c r="EL101" s="137"/>
      <c r="EM101" s="137"/>
      <c r="EN101" s="137"/>
      <c r="EO101" s="137"/>
      <c r="EP101" s="137"/>
      <c r="EQ101" s="137"/>
      <c r="ER101" s="137"/>
      <c r="ES101" s="137"/>
      <c r="ET101" s="137"/>
      <c r="EU101" s="137"/>
      <c r="EV101" s="137"/>
      <c r="EW101" s="137"/>
      <c r="EX101" s="137"/>
      <c r="EY101" s="137"/>
      <c r="EZ101" s="137"/>
      <c r="FA101" s="137"/>
      <c r="FB101" s="137"/>
      <c r="FC101" s="137"/>
      <c r="FD101" s="137"/>
      <c r="FE101" s="137"/>
      <c r="FF101" s="137"/>
      <c r="FG101" s="137"/>
      <c r="FH101" s="137"/>
      <c r="FI101" s="137"/>
      <c r="FJ101" s="137"/>
      <c r="FK101" s="137"/>
      <c r="FL101" s="137"/>
      <c r="FM101" s="137"/>
      <c r="FN101" s="137"/>
      <c r="FO101" s="137"/>
      <c r="FP101" s="137"/>
      <c r="FQ101" s="137"/>
      <c r="FR101" s="137"/>
      <c r="FS101" s="137"/>
      <c r="FT101" s="137"/>
      <c r="FU101" s="137"/>
      <c r="FV101" s="137"/>
      <c r="FW101" s="137"/>
      <c r="FX101" s="137"/>
      <c r="FY101" s="137"/>
      <c r="FZ101" s="137"/>
      <c r="GA101" s="137"/>
      <c r="GB101" s="137"/>
      <c r="GC101" s="137"/>
      <c r="GD101" s="137"/>
      <c r="GE101" s="137"/>
      <c r="GF101" s="137"/>
      <c r="GG101" s="137"/>
      <c r="GH101" s="137"/>
      <c r="GI101" s="137"/>
      <c r="GJ101" s="137"/>
      <c r="GK101" s="137"/>
      <c r="GL101" s="137"/>
      <c r="GM101" s="137"/>
      <c r="GN101" s="137"/>
      <c r="GO101" s="137"/>
      <c r="GP101" s="137"/>
      <c r="GQ101" s="137"/>
      <c r="GR101" s="137"/>
      <c r="GS101" s="137"/>
      <c r="GT101" s="137"/>
      <c r="GU101" s="137"/>
      <c r="GV101" s="137"/>
      <c r="GW101" s="137"/>
      <c r="GX101" s="137"/>
      <c r="GY101" s="137"/>
      <c r="GZ101" s="137"/>
      <c r="HA101" s="137"/>
      <c r="HB101" s="137"/>
      <c r="HC101" s="137"/>
      <c r="HD101" s="137"/>
      <c r="HE101" s="137"/>
      <c r="HF101" s="137"/>
      <c r="HG101" s="137"/>
      <c r="HH101" s="137"/>
      <c r="HI101" s="137"/>
      <c r="HJ101" s="137"/>
      <c r="HK101" s="137"/>
      <c r="HL101" s="137"/>
      <c r="HM101" s="137"/>
      <c r="HN101" s="137"/>
      <c r="HO101" s="137"/>
      <c r="HP101" s="137"/>
      <c r="HQ101" s="137"/>
      <c r="HR101" s="137"/>
      <c r="HS101" s="137"/>
      <c r="HT101" s="137"/>
      <c r="HU101" s="137"/>
      <c r="HV101" s="137"/>
      <c r="HW101" s="137"/>
      <c r="HX101" s="137"/>
      <c r="HY101" s="137"/>
      <c r="HZ101" s="137"/>
      <c r="IA101" s="137"/>
      <c r="IB101" s="137"/>
      <c r="IC101" s="137"/>
      <c r="ID101" s="137"/>
      <c r="IE101" s="137"/>
      <c r="IF101" s="137"/>
      <c r="IG101" s="137"/>
      <c r="IH101" s="137"/>
      <c r="II101" s="137"/>
      <c r="IJ101" s="137"/>
      <c r="IK101" s="137"/>
      <c r="IL101" s="137"/>
      <c r="IM101" s="137"/>
      <c r="IN101" s="137"/>
      <c r="IO101" s="137"/>
      <c r="IP101" s="137"/>
      <c r="IQ101" s="137"/>
      <c r="IR101" s="137"/>
      <c r="IS101" s="137"/>
      <c r="IT101" s="137"/>
      <c r="IU101" s="137"/>
      <c r="IV101" s="137"/>
    </row>
    <row r="102" spans="1:256" ht="13.35" customHeight="1" thickBot="1" x14ac:dyDescent="0.25">
      <c r="A102" s="24">
        <f t="shared" si="11"/>
        <v>69</v>
      </c>
      <c r="B102" s="167">
        <f>'B - Schedule of Values Summary'!B102</f>
        <v>0</v>
      </c>
      <c r="C102" s="24">
        <f>'B - Schedule of Values Summary'!C102</f>
        <v>0</v>
      </c>
      <c r="D102" s="347">
        <f>'B - Schedule of Values Summary'!D102</f>
        <v>0</v>
      </c>
      <c r="E102" s="347"/>
      <c r="F102" s="347"/>
      <c r="G102" s="347"/>
      <c r="H102" s="347"/>
      <c r="I102" s="348"/>
      <c r="J102" s="340"/>
      <c r="K102" s="340"/>
      <c r="L102" s="340"/>
      <c r="M102" s="340"/>
      <c r="N102" s="341">
        <f t="shared" si="8"/>
        <v>0</v>
      </c>
      <c r="O102" s="341"/>
      <c r="P102" s="90"/>
      <c r="Q102" s="301">
        <f>IF(AC102=0,0,('B - Schedule of Values Summary'!J102*AC102)-J102)</f>
        <v>0</v>
      </c>
      <c r="R102" s="302"/>
      <c r="S102" s="301">
        <f>IF(AD102=0,0,('B - Schedule of Values Summary'!L102*AD102)-L102)</f>
        <v>0</v>
      </c>
      <c r="T102" s="339"/>
      <c r="U102" s="339"/>
      <c r="V102" s="302"/>
      <c r="W102" s="342">
        <f t="shared" si="9"/>
        <v>0</v>
      </c>
      <c r="X102" s="342"/>
      <c r="Y102" s="341">
        <f t="shared" si="10"/>
        <v>0</v>
      </c>
      <c r="Z102" s="341"/>
      <c r="AC102" s="129"/>
      <c r="AD102" s="186"/>
      <c r="AE102" s="89">
        <f>'B - Schedule of Values Summary'!U102</f>
        <v>0</v>
      </c>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c r="CN102" s="137"/>
      <c r="CO102" s="137"/>
      <c r="CP102" s="137"/>
      <c r="CQ102" s="137"/>
      <c r="CR102" s="137"/>
      <c r="CS102" s="137"/>
      <c r="CT102" s="137"/>
      <c r="CU102" s="137"/>
      <c r="CV102" s="137"/>
      <c r="CW102" s="137"/>
      <c r="CX102" s="137"/>
      <c r="CY102" s="137"/>
      <c r="CZ102" s="137"/>
      <c r="DA102" s="137"/>
      <c r="DB102" s="137"/>
      <c r="DC102" s="137"/>
      <c r="DD102" s="137"/>
      <c r="DE102" s="137"/>
      <c r="DF102" s="137"/>
      <c r="DG102" s="137"/>
      <c r="DH102" s="137"/>
      <c r="DI102" s="137"/>
      <c r="DJ102" s="137"/>
      <c r="DK102" s="137"/>
      <c r="DL102" s="137"/>
      <c r="DM102" s="137"/>
      <c r="DN102" s="137"/>
      <c r="DO102" s="137"/>
      <c r="DP102" s="137"/>
      <c r="DQ102" s="137"/>
      <c r="DR102" s="137"/>
      <c r="DS102" s="137"/>
      <c r="DT102" s="137"/>
      <c r="DU102" s="137"/>
      <c r="DV102" s="137"/>
      <c r="DW102" s="137"/>
      <c r="DX102" s="137"/>
      <c r="DY102" s="137"/>
      <c r="DZ102" s="137"/>
      <c r="EA102" s="137"/>
      <c r="EB102" s="137"/>
      <c r="EC102" s="137"/>
      <c r="ED102" s="137"/>
      <c r="EE102" s="137"/>
      <c r="EF102" s="137"/>
      <c r="EG102" s="137"/>
      <c r="EH102" s="137"/>
      <c r="EI102" s="137"/>
      <c r="EJ102" s="137"/>
      <c r="EK102" s="137"/>
      <c r="EL102" s="137"/>
      <c r="EM102" s="137"/>
      <c r="EN102" s="137"/>
      <c r="EO102" s="137"/>
      <c r="EP102" s="137"/>
      <c r="EQ102" s="137"/>
      <c r="ER102" s="137"/>
      <c r="ES102" s="137"/>
      <c r="ET102" s="137"/>
      <c r="EU102" s="137"/>
      <c r="EV102" s="137"/>
      <c r="EW102" s="137"/>
      <c r="EX102" s="137"/>
      <c r="EY102" s="137"/>
      <c r="EZ102" s="137"/>
      <c r="FA102" s="137"/>
      <c r="FB102" s="137"/>
      <c r="FC102" s="137"/>
      <c r="FD102" s="137"/>
      <c r="FE102" s="137"/>
      <c r="FF102" s="137"/>
      <c r="FG102" s="137"/>
      <c r="FH102" s="137"/>
      <c r="FI102" s="137"/>
      <c r="FJ102" s="137"/>
      <c r="FK102" s="137"/>
      <c r="FL102" s="137"/>
      <c r="FM102" s="137"/>
      <c r="FN102" s="137"/>
      <c r="FO102" s="137"/>
      <c r="FP102" s="137"/>
      <c r="FQ102" s="137"/>
      <c r="FR102" s="137"/>
      <c r="FS102" s="137"/>
      <c r="FT102" s="137"/>
      <c r="FU102" s="137"/>
      <c r="FV102" s="137"/>
      <c r="FW102" s="137"/>
      <c r="FX102" s="137"/>
      <c r="FY102" s="137"/>
      <c r="FZ102" s="137"/>
      <c r="GA102" s="137"/>
      <c r="GB102" s="137"/>
      <c r="GC102" s="137"/>
      <c r="GD102" s="137"/>
      <c r="GE102" s="137"/>
      <c r="GF102" s="137"/>
      <c r="GG102" s="137"/>
      <c r="GH102" s="137"/>
      <c r="GI102" s="137"/>
      <c r="GJ102" s="137"/>
      <c r="GK102" s="137"/>
      <c r="GL102" s="137"/>
      <c r="GM102" s="137"/>
      <c r="GN102" s="137"/>
      <c r="GO102" s="137"/>
      <c r="GP102" s="137"/>
      <c r="GQ102" s="137"/>
      <c r="GR102" s="137"/>
      <c r="GS102" s="137"/>
      <c r="GT102" s="137"/>
      <c r="GU102" s="137"/>
      <c r="GV102" s="137"/>
      <c r="GW102" s="137"/>
      <c r="GX102" s="137"/>
      <c r="GY102" s="137"/>
      <c r="GZ102" s="137"/>
      <c r="HA102" s="137"/>
      <c r="HB102" s="137"/>
      <c r="HC102" s="137"/>
      <c r="HD102" s="137"/>
      <c r="HE102" s="137"/>
      <c r="HF102" s="137"/>
      <c r="HG102" s="137"/>
      <c r="HH102" s="137"/>
      <c r="HI102" s="137"/>
      <c r="HJ102" s="137"/>
      <c r="HK102" s="137"/>
      <c r="HL102" s="137"/>
      <c r="HM102" s="137"/>
      <c r="HN102" s="137"/>
      <c r="HO102" s="137"/>
      <c r="HP102" s="137"/>
      <c r="HQ102" s="137"/>
      <c r="HR102" s="137"/>
      <c r="HS102" s="137"/>
      <c r="HT102" s="137"/>
      <c r="HU102" s="137"/>
      <c r="HV102" s="137"/>
      <c r="HW102" s="137"/>
      <c r="HX102" s="137"/>
      <c r="HY102" s="137"/>
      <c r="HZ102" s="137"/>
      <c r="IA102" s="137"/>
      <c r="IB102" s="137"/>
      <c r="IC102" s="137"/>
      <c r="ID102" s="137"/>
      <c r="IE102" s="137"/>
      <c r="IF102" s="137"/>
      <c r="IG102" s="137"/>
      <c r="IH102" s="137"/>
      <c r="II102" s="137"/>
      <c r="IJ102" s="137"/>
      <c r="IK102" s="137"/>
      <c r="IL102" s="137"/>
      <c r="IM102" s="137"/>
      <c r="IN102" s="137"/>
      <c r="IO102" s="137"/>
      <c r="IP102" s="137"/>
      <c r="IQ102" s="137"/>
      <c r="IR102" s="137"/>
      <c r="IS102" s="137"/>
      <c r="IT102" s="137"/>
      <c r="IU102" s="137"/>
      <c r="IV102" s="137"/>
    </row>
    <row r="103" spans="1:256" s="137" customFormat="1" x14ac:dyDescent="0.2">
      <c r="A103" s="296" t="s">
        <v>27</v>
      </c>
      <c r="B103" s="297"/>
      <c r="C103" s="297"/>
      <c r="D103" s="297"/>
      <c r="E103" s="297"/>
      <c r="F103" s="297"/>
      <c r="G103" s="297"/>
      <c r="H103" s="297"/>
      <c r="I103" s="298"/>
      <c r="J103" s="303">
        <f>SUM(J80:J102)</f>
        <v>0</v>
      </c>
      <c r="K103" s="303"/>
      <c r="L103" s="303">
        <f>SUM(L80:L102)</f>
        <v>0</v>
      </c>
      <c r="M103" s="303"/>
      <c r="N103" s="303">
        <f>SUM(N80:N102)</f>
        <v>0</v>
      </c>
      <c r="O103" s="303"/>
      <c r="P103" s="98"/>
      <c r="Q103" s="303">
        <f>SUM(Q80:Q102)</f>
        <v>0</v>
      </c>
      <c r="R103" s="303"/>
      <c r="S103" s="345">
        <f>SUM(S80:S102)</f>
        <v>0</v>
      </c>
      <c r="T103" s="345"/>
      <c r="U103" s="345"/>
      <c r="V103" s="345"/>
      <c r="W103" s="303">
        <f>SUM(W80:W102)</f>
        <v>0</v>
      </c>
      <c r="X103" s="303"/>
      <c r="Y103" s="303">
        <f>SUM(Y80:Y102)</f>
        <v>0</v>
      </c>
      <c r="Z103" s="303"/>
      <c r="AA103" s="33"/>
      <c r="AB103" s="33"/>
    </row>
    <row r="104" spans="1:256" ht="14.25" customHeight="1" thickBot="1" x14ac:dyDescent="0.25">
      <c r="A104" s="291" t="str">
        <f>IF(SVSLastPage=AA75,"Grand Total Final Sheet Only","")</f>
        <v/>
      </c>
      <c r="B104" s="291"/>
      <c r="C104" s="291"/>
      <c r="D104" s="291"/>
      <c r="E104" s="291"/>
      <c r="F104" s="291"/>
      <c r="G104" s="291"/>
      <c r="H104" s="291"/>
      <c r="I104" s="292"/>
      <c r="J104" s="293">
        <f>IF(SVSLastPage=AA75,$J$138,0)</f>
        <v>0</v>
      </c>
      <c r="K104" s="293"/>
      <c r="L104" s="343">
        <f>IF(SVSLastPage=AA75,$L$138,0)</f>
        <v>0</v>
      </c>
      <c r="M104" s="344"/>
      <c r="N104" s="343">
        <f>IF(SVSLastPage=AA75,$N$138,0)</f>
        <v>0</v>
      </c>
      <c r="O104" s="344"/>
      <c r="P104" s="54"/>
      <c r="Q104" s="343">
        <f>IF(SVSLastPage=AA75,$Q138,0)</f>
        <v>0</v>
      </c>
      <c r="R104" s="344"/>
      <c r="S104" s="343">
        <f>IF(SVSLastPage=AA75,$S$138,0)</f>
        <v>0</v>
      </c>
      <c r="T104" s="346"/>
      <c r="U104" s="346"/>
      <c r="V104" s="344"/>
      <c r="W104" s="343">
        <f>IF(SVSLastPage=AA75,$W$138,0)</f>
        <v>0</v>
      </c>
      <c r="X104" s="344"/>
      <c r="Y104" s="343">
        <f>IF(SVSLastPage=AA75,$Y$138,0)</f>
        <v>0</v>
      </c>
      <c r="Z104" s="344"/>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c r="CN104" s="137"/>
      <c r="CO104" s="137"/>
      <c r="CP104" s="137"/>
      <c r="CQ104" s="137"/>
      <c r="CR104" s="137"/>
      <c r="CS104" s="137"/>
      <c r="CT104" s="137"/>
      <c r="CU104" s="137"/>
      <c r="CV104" s="137"/>
      <c r="CW104" s="137"/>
      <c r="CX104" s="137"/>
      <c r="CY104" s="137"/>
      <c r="CZ104" s="137"/>
      <c r="DA104" s="137"/>
      <c r="DB104" s="137"/>
      <c r="DC104" s="137"/>
      <c r="DD104" s="137"/>
      <c r="DE104" s="137"/>
      <c r="DF104" s="137"/>
      <c r="DG104" s="137"/>
      <c r="DH104" s="137"/>
      <c r="DI104" s="137"/>
      <c r="DJ104" s="137"/>
      <c r="DK104" s="137"/>
      <c r="DL104" s="137"/>
      <c r="DM104" s="137"/>
      <c r="DN104" s="137"/>
      <c r="DO104" s="137"/>
      <c r="DP104" s="137"/>
      <c r="DQ104" s="137"/>
      <c r="DR104" s="137"/>
      <c r="DS104" s="137"/>
      <c r="DT104" s="137"/>
      <c r="DU104" s="137"/>
      <c r="DV104" s="137"/>
      <c r="DW104" s="137"/>
      <c r="DX104" s="137"/>
      <c r="DY104" s="137"/>
      <c r="DZ104" s="137"/>
      <c r="EA104" s="137"/>
      <c r="EB104" s="137"/>
      <c r="EC104" s="137"/>
      <c r="ED104" s="137"/>
      <c r="EE104" s="137"/>
      <c r="EF104" s="137"/>
      <c r="EG104" s="137"/>
      <c r="EH104" s="137"/>
      <c r="EI104" s="137"/>
      <c r="EJ104" s="137"/>
      <c r="EK104" s="137"/>
      <c r="EL104" s="137"/>
      <c r="EM104" s="137"/>
      <c r="EN104" s="137"/>
      <c r="EO104" s="137"/>
      <c r="EP104" s="137"/>
      <c r="EQ104" s="137"/>
      <c r="ER104" s="137"/>
      <c r="ES104" s="137"/>
      <c r="ET104" s="137"/>
      <c r="EU104" s="137"/>
      <c r="EV104" s="137"/>
      <c r="EW104" s="137"/>
      <c r="EX104" s="137"/>
      <c r="EY104" s="137"/>
      <c r="EZ104" s="137"/>
      <c r="FA104" s="137"/>
      <c r="FB104" s="137"/>
      <c r="FC104" s="137"/>
      <c r="FD104" s="137"/>
      <c r="FE104" s="137"/>
      <c r="FF104" s="137"/>
      <c r="FG104" s="137"/>
      <c r="FH104" s="137"/>
      <c r="FI104" s="137"/>
      <c r="FJ104" s="137"/>
      <c r="FK104" s="137"/>
      <c r="FL104" s="137"/>
      <c r="FM104" s="137"/>
      <c r="FN104" s="137"/>
      <c r="FO104" s="137"/>
      <c r="FP104" s="137"/>
      <c r="FQ104" s="137"/>
      <c r="FR104" s="137"/>
      <c r="FS104" s="137"/>
      <c r="FT104" s="137"/>
      <c r="FU104" s="137"/>
      <c r="FV104" s="137"/>
      <c r="FW104" s="137"/>
      <c r="FX104" s="137"/>
      <c r="FY104" s="137"/>
      <c r="FZ104" s="137"/>
      <c r="GA104" s="137"/>
      <c r="GB104" s="137"/>
      <c r="GC104" s="137"/>
      <c r="GD104" s="137"/>
      <c r="GE104" s="137"/>
      <c r="GF104" s="137"/>
      <c r="GG104" s="137"/>
      <c r="GH104" s="137"/>
      <c r="GI104" s="137"/>
      <c r="GJ104" s="137"/>
      <c r="GK104" s="137"/>
      <c r="GL104" s="137"/>
      <c r="GM104" s="137"/>
      <c r="GN104" s="137"/>
      <c r="GO104" s="137"/>
      <c r="GP104" s="137"/>
      <c r="GQ104" s="137"/>
      <c r="GR104" s="137"/>
      <c r="GS104" s="137"/>
      <c r="GT104" s="137"/>
      <c r="GU104" s="137"/>
      <c r="GV104" s="137"/>
      <c r="GW104" s="137"/>
      <c r="GX104" s="137"/>
      <c r="GY104" s="137"/>
      <c r="GZ104" s="137"/>
      <c r="HA104" s="137"/>
      <c r="HB104" s="137"/>
      <c r="HC104" s="137"/>
      <c r="HD104" s="137"/>
      <c r="HE104" s="137"/>
      <c r="HF104" s="137"/>
      <c r="HG104" s="137"/>
      <c r="HH104" s="137"/>
      <c r="HI104" s="137"/>
      <c r="HJ104" s="137"/>
      <c r="HK104" s="137"/>
      <c r="HL104" s="137"/>
      <c r="HM104" s="137"/>
      <c r="HN104" s="137"/>
      <c r="HO104" s="137"/>
      <c r="HP104" s="137"/>
      <c r="HQ104" s="137"/>
      <c r="HR104" s="137"/>
      <c r="HS104" s="137"/>
      <c r="HT104" s="137"/>
      <c r="HU104" s="137"/>
      <c r="HV104" s="137"/>
      <c r="HW104" s="137"/>
      <c r="HX104" s="137"/>
      <c r="HY104" s="137"/>
      <c r="HZ104" s="137"/>
      <c r="IA104" s="137"/>
      <c r="IB104" s="137"/>
      <c r="IC104" s="137"/>
      <c r="ID104" s="137"/>
      <c r="IE104" s="137"/>
      <c r="IF104" s="137"/>
      <c r="IG104" s="137"/>
      <c r="IH104" s="137"/>
      <c r="II104" s="137"/>
      <c r="IJ104" s="137"/>
      <c r="IK104" s="137"/>
      <c r="IL104" s="137"/>
      <c r="IM104" s="137"/>
      <c r="IN104" s="137"/>
      <c r="IO104" s="137"/>
      <c r="IP104" s="137"/>
      <c r="IQ104" s="137"/>
      <c r="IR104" s="137"/>
      <c r="IS104" s="137"/>
      <c r="IT104" s="137"/>
      <c r="IU104" s="137"/>
      <c r="IV104" s="137"/>
    </row>
    <row r="105" spans="1:256" ht="14.25" customHeight="1" x14ac:dyDescent="0.2">
      <c r="A105" s="188" t="str">
        <f>FormNumber</f>
        <v>F330-02</v>
      </c>
      <c r="B105" s="39"/>
      <c r="C105" s="39"/>
      <c r="D105" s="39"/>
      <c r="E105" s="39"/>
      <c r="F105" s="39"/>
      <c r="G105" s="39"/>
      <c r="H105" s="39"/>
      <c r="I105" s="39"/>
      <c r="J105" s="40"/>
      <c r="K105" s="40"/>
      <c r="L105" s="40"/>
      <c r="M105" s="283" t="str">
        <f>FormVersion</f>
        <v xml:space="preserve">2025-OCT  </v>
      </c>
      <c r="N105" s="283"/>
      <c r="O105" s="40"/>
      <c r="P105" s="38"/>
      <c r="Q105" s="40"/>
      <c r="R105" s="40"/>
      <c r="S105" s="40"/>
      <c r="T105" s="40"/>
      <c r="U105" s="40"/>
      <c r="V105" s="40"/>
      <c r="W105" s="40"/>
      <c r="X105" s="40"/>
      <c r="Y105" s="40"/>
      <c r="Z105" s="190" t="str">
        <f>"Section C - Schedule of Values Details, Page " &amp; AA75 &amp; " of " &amp; SVSLastPage</f>
        <v>Section C - Schedule of Values Details, Page 3 of 0</v>
      </c>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c r="CN105" s="137"/>
      <c r="CO105" s="137"/>
      <c r="CP105" s="137"/>
      <c r="CQ105" s="137"/>
      <c r="CR105" s="137"/>
      <c r="CS105" s="137"/>
      <c r="CT105" s="137"/>
      <c r="CU105" s="137"/>
      <c r="CV105" s="137"/>
      <c r="CW105" s="137"/>
      <c r="CX105" s="137"/>
      <c r="CY105" s="137"/>
      <c r="CZ105" s="137"/>
      <c r="DA105" s="137"/>
      <c r="DB105" s="137"/>
      <c r="DC105" s="137"/>
      <c r="DD105" s="137"/>
      <c r="DE105" s="137"/>
      <c r="DF105" s="137"/>
      <c r="DG105" s="137"/>
      <c r="DH105" s="137"/>
      <c r="DI105" s="137"/>
      <c r="DJ105" s="137"/>
      <c r="DK105" s="137"/>
      <c r="DL105" s="137"/>
      <c r="DM105" s="137"/>
      <c r="DN105" s="137"/>
      <c r="DO105" s="137"/>
      <c r="DP105" s="137"/>
      <c r="DQ105" s="137"/>
      <c r="DR105" s="137"/>
      <c r="DS105" s="137"/>
      <c r="DT105" s="137"/>
      <c r="DU105" s="137"/>
      <c r="DV105" s="137"/>
      <c r="DW105" s="137"/>
      <c r="DX105" s="137"/>
      <c r="DY105" s="137"/>
      <c r="DZ105" s="137"/>
      <c r="EA105" s="137"/>
      <c r="EB105" s="137"/>
      <c r="EC105" s="137"/>
      <c r="ED105" s="137"/>
      <c r="EE105" s="137"/>
      <c r="EF105" s="137"/>
      <c r="EG105" s="137"/>
      <c r="EH105" s="137"/>
      <c r="EI105" s="137"/>
      <c r="EJ105" s="137"/>
      <c r="EK105" s="137"/>
      <c r="EL105" s="137"/>
      <c r="EM105" s="137"/>
      <c r="EN105" s="137"/>
      <c r="EO105" s="137"/>
      <c r="EP105" s="137"/>
      <c r="EQ105" s="137"/>
      <c r="ER105" s="137"/>
      <c r="ES105" s="137"/>
      <c r="ET105" s="137"/>
      <c r="EU105" s="137"/>
      <c r="EV105" s="137"/>
      <c r="EW105" s="137"/>
      <c r="EX105" s="137"/>
      <c r="EY105" s="137"/>
      <c r="EZ105" s="137"/>
      <c r="FA105" s="137"/>
      <c r="FB105" s="137"/>
      <c r="FC105" s="137"/>
      <c r="FD105" s="137"/>
      <c r="FE105" s="137"/>
      <c r="FF105" s="137"/>
      <c r="FG105" s="137"/>
      <c r="FH105" s="137"/>
      <c r="FI105" s="137"/>
      <c r="FJ105" s="137"/>
      <c r="FK105" s="137"/>
      <c r="FL105" s="137"/>
      <c r="FM105" s="137"/>
      <c r="FN105" s="137"/>
      <c r="FO105" s="137"/>
      <c r="FP105" s="137"/>
      <c r="FQ105" s="137"/>
      <c r="FR105" s="137"/>
      <c r="FS105" s="137"/>
      <c r="FT105" s="137"/>
      <c r="FU105" s="137"/>
      <c r="FV105" s="137"/>
      <c r="FW105" s="137"/>
      <c r="FX105" s="137"/>
      <c r="FY105" s="137"/>
      <c r="FZ105" s="137"/>
      <c r="GA105" s="137"/>
      <c r="GB105" s="137"/>
      <c r="GC105" s="137"/>
      <c r="GD105" s="137"/>
      <c r="GE105" s="137"/>
      <c r="GF105" s="137"/>
      <c r="GG105" s="137"/>
      <c r="GH105" s="137"/>
      <c r="GI105" s="137"/>
      <c r="GJ105" s="137"/>
      <c r="GK105" s="137"/>
      <c r="GL105" s="137"/>
      <c r="GM105" s="137"/>
      <c r="GN105" s="137"/>
      <c r="GO105" s="137"/>
      <c r="GP105" s="137"/>
      <c r="GQ105" s="137"/>
      <c r="GR105" s="137"/>
      <c r="GS105" s="137"/>
      <c r="GT105" s="137"/>
      <c r="GU105" s="137"/>
      <c r="GV105" s="137"/>
      <c r="GW105" s="137"/>
      <c r="GX105" s="137"/>
      <c r="GY105" s="137"/>
      <c r="GZ105" s="137"/>
      <c r="HA105" s="137"/>
      <c r="HB105" s="137"/>
      <c r="HC105" s="137"/>
      <c r="HD105" s="137"/>
      <c r="HE105" s="137"/>
      <c r="HF105" s="137"/>
      <c r="HG105" s="137"/>
      <c r="HH105" s="137"/>
      <c r="HI105" s="137"/>
      <c r="HJ105" s="137"/>
      <c r="HK105" s="137"/>
      <c r="HL105" s="137"/>
      <c r="HM105" s="137"/>
      <c r="HN105" s="137"/>
      <c r="HO105" s="137"/>
      <c r="HP105" s="137"/>
      <c r="HQ105" s="137"/>
      <c r="HR105" s="137"/>
      <c r="HS105" s="137"/>
      <c r="HT105" s="137"/>
      <c r="HU105" s="137"/>
      <c r="HV105" s="137"/>
      <c r="HW105" s="137"/>
      <c r="HX105" s="137"/>
      <c r="HY105" s="137"/>
      <c r="HZ105" s="137"/>
      <c r="IA105" s="137"/>
      <c r="IB105" s="137"/>
      <c r="IC105" s="137"/>
      <c r="ID105" s="137"/>
      <c r="IE105" s="137"/>
      <c r="IF105" s="137"/>
      <c r="IG105" s="137"/>
      <c r="IH105" s="137"/>
      <c r="II105" s="137"/>
      <c r="IJ105" s="137"/>
      <c r="IK105" s="137"/>
      <c r="IL105" s="137"/>
      <c r="IM105" s="137"/>
      <c r="IN105" s="137"/>
      <c r="IO105" s="137"/>
      <c r="IP105" s="137"/>
      <c r="IQ105" s="137"/>
      <c r="IR105" s="137"/>
      <c r="IS105" s="137"/>
      <c r="IT105" s="137"/>
      <c r="IU105" s="137"/>
      <c r="IV105" s="137"/>
    </row>
    <row r="106" spans="1:256" ht="18" customHeight="1" x14ac:dyDescent="0.25">
      <c r="A106" s="2" t="s">
        <v>64</v>
      </c>
      <c r="B106" s="2"/>
      <c r="C106" s="2"/>
      <c r="D106" s="2"/>
      <c r="E106" s="2"/>
      <c r="F106" s="2"/>
      <c r="G106" s="290">
        <f>ContractorName</f>
        <v>0</v>
      </c>
      <c r="H106" s="290"/>
      <c r="I106" s="290"/>
      <c r="J106" s="290"/>
      <c r="K106" s="290"/>
      <c r="L106" s="290"/>
      <c r="M106" s="2"/>
      <c r="N106" s="2" t="s">
        <v>229</v>
      </c>
      <c r="O106" s="2"/>
      <c r="P106" s="2"/>
      <c r="Q106" s="320">
        <f>ContractNumber</f>
        <v>0</v>
      </c>
      <c r="R106" s="320"/>
      <c r="S106" s="320"/>
      <c r="T106" s="320"/>
      <c r="U106" s="320"/>
      <c r="W106" s="17" t="s">
        <v>118</v>
      </c>
      <c r="X106" s="2"/>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c r="CN106" s="137"/>
      <c r="CO106" s="137"/>
      <c r="CP106" s="137"/>
      <c r="CQ106" s="137"/>
      <c r="CR106" s="137"/>
      <c r="CS106" s="137"/>
      <c r="CT106" s="137"/>
      <c r="CU106" s="137"/>
      <c r="CV106" s="137"/>
      <c r="CW106" s="137"/>
      <c r="CX106" s="137"/>
      <c r="CY106" s="137"/>
      <c r="CZ106" s="137"/>
      <c r="DA106" s="137"/>
      <c r="DB106" s="137"/>
      <c r="DC106" s="137"/>
      <c r="DD106" s="137"/>
      <c r="DE106" s="137"/>
      <c r="DF106" s="137"/>
      <c r="DG106" s="137"/>
      <c r="DH106" s="137"/>
      <c r="DI106" s="137"/>
      <c r="DJ106" s="137"/>
      <c r="DK106" s="137"/>
      <c r="DL106" s="137"/>
      <c r="DM106" s="137"/>
      <c r="DN106" s="137"/>
      <c r="DO106" s="137"/>
      <c r="DP106" s="137"/>
      <c r="DQ106" s="137"/>
      <c r="DR106" s="137"/>
      <c r="DS106" s="137"/>
      <c r="DT106" s="137"/>
      <c r="DU106" s="137"/>
      <c r="DV106" s="137"/>
      <c r="DW106" s="137"/>
      <c r="DX106" s="137"/>
      <c r="DY106" s="137"/>
      <c r="DZ106" s="137"/>
      <c r="EA106" s="137"/>
      <c r="EB106" s="137"/>
      <c r="EC106" s="137"/>
      <c r="ED106" s="137"/>
      <c r="EE106" s="137"/>
      <c r="EF106" s="137"/>
      <c r="EG106" s="137"/>
      <c r="EH106" s="137"/>
      <c r="EI106" s="137"/>
      <c r="EJ106" s="137"/>
      <c r="EK106" s="137"/>
      <c r="EL106" s="137"/>
      <c r="EM106" s="137"/>
      <c r="EN106" s="137"/>
      <c r="EO106" s="137"/>
      <c r="EP106" s="137"/>
      <c r="EQ106" s="137"/>
      <c r="ER106" s="137"/>
      <c r="ES106" s="137"/>
      <c r="ET106" s="137"/>
      <c r="EU106" s="137"/>
      <c r="EV106" s="137"/>
      <c r="EW106" s="137"/>
      <c r="EX106" s="137"/>
      <c r="EY106" s="137"/>
      <c r="EZ106" s="137"/>
      <c r="FA106" s="137"/>
      <c r="FB106" s="137"/>
      <c r="FC106" s="137"/>
      <c r="FD106" s="137"/>
      <c r="FE106" s="137"/>
      <c r="FF106" s="137"/>
      <c r="FG106" s="137"/>
      <c r="FH106" s="137"/>
      <c r="FI106" s="137"/>
      <c r="FJ106" s="137"/>
      <c r="FK106" s="137"/>
      <c r="FL106" s="137"/>
      <c r="FM106" s="137"/>
      <c r="FN106" s="137"/>
      <c r="FO106" s="137"/>
      <c r="FP106" s="137"/>
      <c r="FQ106" s="137"/>
      <c r="FR106" s="137"/>
      <c r="FS106" s="137"/>
      <c r="FT106" s="137"/>
      <c r="FU106" s="137"/>
      <c r="FV106" s="137"/>
      <c r="FW106" s="137"/>
      <c r="FX106" s="137"/>
      <c r="FY106" s="137"/>
      <c r="FZ106" s="137"/>
      <c r="GA106" s="137"/>
      <c r="GB106" s="137"/>
      <c r="GC106" s="137"/>
      <c r="GD106" s="137"/>
      <c r="GE106" s="137"/>
      <c r="GF106" s="137"/>
      <c r="GG106" s="137"/>
      <c r="GH106" s="137"/>
      <c r="GI106" s="137"/>
      <c r="GJ106" s="137"/>
      <c r="GK106" s="137"/>
      <c r="GL106" s="137"/>
      <c r="GM106" s="137"/>
      <c r="GN106" s="137"/>
      <c r="GO106" s="137"/>
      <c r="GP106" s="137"/>
      <c r="GQ106" s="137"/>
      <c r="GR106" s="137"/>
      <c r="GS106" s="137"/>
      <c r="GT106" s="137"/>
      <c r="GU106" s="137"/>
      <c r="GV106" s="137"/>
      <c r="GW106" s="137"/>
      <c r="GX106" s="137"/>
      <c r="GY106" s="137"/>
      <c r="GZ106" s="137"/>
      <c r="HA106" s="137"/>
      <c r="HB106" s="137"/>
      <c r="HC106" s="137"/>
      <c r="HD106" s="137"/>
      <c r="HE106" s="137"/>
      <c r="HF106" s="137"/>
      <c r="HG106" s="137"/>
      <c r="HH106" s="137"/>
      <c r="HI106" s="137"/>
      <c r="HJ106" s="137"/>
      <c r="HK106" s="137"/>
      <c r="HL106" s="137"/>
      <c r="HM106" s="137"/>
      <c r="HN106" s="137"/>
      <c r="HO106" s="137"/>
      <c r="HP106" s="137"/>
      <c r="HQ106" s="137"/>
      <c r="HR106" s="137"/>
      <c r="HS106" s="137"/>
      <c r="HT106" s="137"/>
      <c r="HU106" s="137"/>
      <c r="HV106" s="137"/>
      <c r="HW106" s="137"/>
      <c r="HX106" s="137"/>
      <c r="HY106" s="137"/>
      <c r="HZ106" s="137"/>
      <c r="IA106" s="137"/>
      <c r="IB106" s="137"/>
      <c r="IC106" s="137"/>
      <c r="ID106" s="137"/>
      <c r="IE106" s="137"/>
      <c r="IF106" s="137"/>
      <c r="IG106" s="137"/>
      <c r="IH106" s="137"/>
      <c r="II106" s="137"/>
      <c r="IJ106" s="137"/>
      <c r="IK106" s="137"/>
      <c r="IL106" s="137"/>
      <c r="IM106" s="137"/>
      <c r="IN106" s="137"/>
      <c r="IO106" s="137"/>
      <c r="IP106" s="137"/>
      <c r="IQ106" s="137"/>
      <c r="IR106" s="137"/>
      <c r="IS106" s="137"/>
      <c r="IT106" s="137"/>
      <c r="IU106" s="137"/>
      <c r="IV106" s="137"/>
    </row>
    <row r="107" spans="1:256" ht="18" customHeight="1" thickBot="1" x14ac:dyDescent="0.3">
      <c r="A107" s="227" t="s">
        <v>38</v>
      </c>
      <c r="B107" s="227"/>
      <c r="C107" s="227"/>
      <c r="D107" s="227"/>
      <c r="E107" s="227"/>
      <c r="F107" s="227"/>
      <c r="G107" s="349">
        <f>ProjectName1</f>
        <v>0</v>
      </c>
      <c r="H107" s="349"/>
      <c r="I107" s="349"/>
      <c r="J107" s="349"/>
      <c r="K107" s="349"/>
      <c r="L107" s="349"/>
      <c r="M107" s="2"/>
      <c r="N107" s="227"/>
      <c r="O107" s="227"/>
      <c r="P107" s="2"/>
      <c r="Q107" s="227"/>
      <c r="R107" s="227"/>
      <c r="S107" s="227"/>
      <c r="T107" s="227"/>
      <c r="U107" s="227"/>
      <c r="V107" s="2"/>
      <c r="W107" s="7" t="s">
        <v>78</v>
      </c>
      <c r="X107" s="8"/>
      <c r="Y107" s="1"/>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c r="CN107" s="137"/>
      <c r="CO107" s="137"/>
      <c r="CP107" s="137"/>
      <c r="CQ107" s="137"/>
      <c r="CR107" s="137"/>
      <c r="CS107" s="137"/>
      <c r="CT107" s="137"/>
      <c r="CU107" s="137"/>
      <c r="CV107" s="137"/>
      <c r="CW107" s="137"/>
      <c r="CX107" s="137"/>
      <c r="CY107" s="137"/>
      <c r="CZ107" s="137"/>
      <c r="DA107" s="137"/>
      <c r="DB107" s="137"/>
      <c r="DC107" s="137"/>
      <c r="DD107" s="137"/>
      <c r="DE107" s="137"/>
      <c r="DF107" s="137"/>
      <c r="DG107" s="137"/>
      <c r="DH107" s="137"/>
      <c r="DI107" s="137"/>
      <c r="DJ107" s="137"/>
      <c r="DK107" s="137"/>
      <c r="DL107" s="137"/>
      <c r="DM107" s="137"/>
      <c r="DN107" s="137"/>
      <c r="DO107" s="137"/>
      <c r="DP107" s="137"/>
      <c r="DQ107" s="137"/>
      <c r="DR107" s="137"/>
      <c r="DS107" s="137"/>
      <c r="DT107" s="137"/>
      <c r="DU107" s="137"/>
      <c r="DV107" s="137"/>
      <c r="DW107" s="137"/>
      <c r="DX107" s="137"/>
      <c r="DY107" s="137"/>
      <c r="DZ107" s="137"/>
      <c r="EA107" s="137"/>
      <c r="EB107" s="137"/>
      <c r="EC107" s="137"/>
      <c r="ED107" s="137"/>
      <c r="EE107" s="137"/>
      <c r="EF107" s="137"/>
      <c r="EG107" s="137"/>
      <c r="EH107" s="137"/>
      <c r="EI107" s="137"/>
      <c r="EJ107" s="137"/>
      <c r="EK107" s="137"/>
      <c r="EL107" s="137"/>
      <c r="EM107" s="137"/>
      <c r="EN107" s="137"/>
      <c r="EO107" s="137"/>
      <c r="EP107" s="137"/>
      <c r="EQ107" s="137"/>
      <c r="ER107" s="137"/>
      <c r="ES107" s="137"/>
      <c r="ET107" s="137"/>
      <c r="EU107" s="137"/>
      <c r="EV107" s="137"/>
      <c r="EW107" s="137"/>
      <c r="EX107" s="137"/>
      <c r="EY107" s="137"/>
      <c r="EZ107" s="137"/>
      <c r="FA107" s="137"/>
      <c r="FB107" s="137"/>
      <c r="FC107" s="137"/>
      <c r="FD107" s="137"/>
      <c r="FE107" s="137"/>
      <c r="FF107" s="137"/>
      <c r="FG107" s="137"/>
      <c r="FH107" s="137"/>
      <c r="FI107" s="137"/>
      <c r="FJ107" s="137"/>
      <c r="FK107" s="137"/>
      <c r="FL107" s="137"/>
      <c r="FM107" s="137"/>
      <c r="FN107" s="137"/>
      <c r="FO107" s="137"/>
      <c r="FP107" s="137"/>
      <c r="FQ107" s="137"/>
      <c r="FR107" s="137"/>
      <c r="FS107" s="137"/>
      <c r="FT107" s="137"/>
      <c r="FU107" s="137"/>
      <c r="FV107" s="137"/>
      <c r="FW107" s="137"/>
      <c r="FX107" s="137"/>
      <c r="FY107" s="137"/>
      <c r="FZ107" s="137"/>
      <c r="GA107" s="137"/>
      <c r="GB107" s="137"/>
      <c r="GC107" s="137"/>
      <c r="GD107" s="137"/>
      <c r="GE107" s="137"/>
      <c r="GF107" s="137"/>
      <c r="GG107" s="137"/>
      <c r="GH107" s="137"/>
      <c r="GI107" s="137"/>
      <c r="GJ107" s="137"/>
      <c r="GK107" s="137"/>
      <c r="GL107" s="137"/>
      <c r="GM107" s="137"/>
      <c r="GN107" s="137"/>
      <c r="GO107" s="137"/>
      <c r="GP107" s="137"/>
      <c r="GQ107" s="137"/>
      <c r="GR107" s="137"/>
      <c r="GS107" s="137"/>
      <c r="GT107" s="137"/>
      <c r="GU107" s="137"/>
      <c r="GV107" s="137"/>
      <c r="GW107" s="137"/>
      <c r="GX107" s="137"/>
      <c r="GY107" s="137"/>
      <c r="GZ107" s="137"/>
      <c r="HA107" s="137"/>
      <c r="HB107" s="137"/>
      <c r="HC107" s="137"/>
      <c r="HD107" s="137"/>
      <c r="HE107" s="137"/>
      <c r="HF107" s="137"/>
      <c r="HG107" s="137"/>
      <c r="HH107" s="137"/>
      <c r="HI107" s="137"/>
      <c r="HJ107" s="137"/>
      <c r="HK107" s="137"/>
      <c r="HL107" s="137"/>
      <c r="HM107" s="137"/>
      <c r="HN107" s="137"/>
      <c r="HO107" s="137"/>
      <c r="HP107" s="137"/>
      <c r="HQ107" s="137"/>
      <c r="HR107" s="137"/>
      <c r="HS107" s="137"/>
      <c r="HT107" s="137"/>
      <c r="HU107" s="137"/>
      <c r="HV107" s="137"/>
      <c r="HW107" s="137"/>
      <c r="HX107" s="137"/>
      <c r="HY107" s="137"/>
      <c r="HZ107" s="137"/>
      <c r="IA107" s="137"/>
      <c r="IB107" s="137"/>
      <c r="IC107" s="137"/>
      <c r="ID107" s="137"/>
      <c r="IE107" s="137"/>
      <c r="IF107" s="137"/>
      <c r="IG107" s="137"/>
      <c r="IH107" s="137"/>
      <c r="II107" s="137"/>
      <c r="IJ107" s="137"/>
      <c r="IK107" s="137"/>
      <c r="IL107" s="137"/>
      <c r="IM107" s="137"/>
      <c r="IN107" s="137"/>
      <c r="IO107" s="137"/>
      <c r="IP107" s="137"/>
      <c r="IQ107" s="137"/>
      <c r="IR107" s="137"/>
      <c r="IS107" s="137"/>
      <c r="IT107" s="137"/>
      <c r="IU107" s="137"/>
      <c r="IV107" s="137"/>
    </row>
    <row r="108" spans="1:256" ht="18" customHeight="1" x14ac:dyDescent="0.2">
      <c r="A108" s="227"/>
      <c r="B108" s="227"/>
      <c r="C108" s="227"/>
      <c r="D108" s="227"/>
      <c r="E108" s="227"/>
      <c r="F108" s="227"/>
      <c r="G108" s="350">
        <f>ProjectName2</f>
        <v>0</v>
      </c>
      <c r="H108" s="350"/>
      <c r="I108" s="350"/>
      <c r="J108" s="350"/>
      <c r="K108" s="350"/>
      <c r="L108" s="350"/>
      <c r="M108" s="2"/>
      <c r="N108" s="2" t="s">
        <v>114</v>
      </c>
      <c r="O108" s="2"/>
      <c r="P108" s="2"/>
      <c r="Q108" s="320">
        <f>AlternateNumber</f>
        <v>0</v>
      </c>
      <c r="R108" s="320"/>
      <c r="S108" s="320"/>
      <c r="T108" s="320"/>
      <c r="U108" s="320"/>
      <c r="W108" s="3" t="s">
        <v>21</v>
      </c>
      <c r="Y108" s="223">
        <f>RequestNumber</f>
        <v>0</v>
      </c>
      <c r="Z108" s="321"/>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c r="CN108" s="137"/>
      <c r="CO108" s="137"/>
      <c r="CP108" s="137"/>
      <c r="CQ108" s="137"/>
      <c r="CR108" s="137"/>
      <c r="CS108" s="137"/>
      <c r="CT108" s="137"/>
      <c r="CU108" s="137"/>
      <c r="CV108" s="137"/>
      <c r="CW108" s="137"/>
      <c r="CX108" s="137"/>
      <c r="CY108" s="137"/>
      <c r="CZ108" s="137"/>
      <c r="DA108" s="137"/>
      <c r="DB108" s="137"/>
      <c r="DC108" s="137"/>
      <c r="DD108" s="137"/>
      <c r="DE108" s="137"/>
      <c r="DF108" s="137"/>
      <c r="DG108" s="137"/>
      <c r="DH108" s="137"/>
      <c r="DI108" s="137"/>
      <c r="DJ108" s="137"/>
      <c r="DK108" s="137"/>
      <c r="DL108" s="137"/>
      <c r="DM108" s="137"/>
      <c r="DN108" s="137"/>
      <c r="DO108" s="137"/>
      <c r="DP108" s="137"/>
      <c r="DQ108" s="137"/>
      <c r="DR108" s="137"/>
      <c r="DS108" s="137"/>
      <c r="DT108" s="137"/>
      <c r="DU108" s="137"/>
      <c r="DV108" s="137"/>
      <c r="DW108" s="137"/>
      <c r="DX108" s="137"/>
      <c r="DY108" s="137"/>
      <c r="DZ108" s="137"/>
      <c r="EA108" s="137"/>
      <c r="EB108" s="137"/>
      <c r="EC108" s="137"/>
      <c r="ED108" s="137"/>
      <c r="EE108" s="137"/>
      <c r="EF108" s="137"/>
      <c r="EG108" s="137"/>
      <c r="EH108" s="137"/>
      <c r="EI108" s="137"/>
      <c r="EJ108" s="137"/>
      <c r="EK108" s="137"/>
      <c r="EL108" s="137"/>
      <c r="EM108" s="137"/>
      <c r="EN108" s="137"/>
      <c r="EO108" s="137"/>
      <c r="EP108" s="137"/>
      <c r="EQ108" s="137"/>
      <c r="ER108" s="137"/>
      <c r="ES108" s="137"/>
      <c r="ET108" s="137"/>
      <c r="EU108" s="137"/>
      <c r="EV108" s="137"/>
      <c r="EW108" s="137"/>
      <c r="EX108" s="137"/>
      <c r="EY108" s="137"/>
      <c r="EZ108" s="137"/>
      <c r="FA108" s="137"/>
      <c r="FB108" s="137"/>
      <c r="FC108" s="137"/>
      <c r="FD108" s="137"/>
      <c r="FE108" s="137"/>
      <c r="FF108" s="137"/>
      <c r="FG108" s="137"/>
      <c r="FH108" s="137"/>
      <c r="FI108" s="137"/>
      <c r="FJ108" s="137"/>
      <c r="FK108" s="137"/>
      <c r="FL108" s="137"/>
      <c r="FM108" s="137"/>
      <c r="FN108" s="137"/>
      <c r="FO108" s="137"/>
      <c r="FP108" s="137"/>
      <c r="FQ108" s="137"/>
      <c r="FR108" s="137"/>
      <c r="FS108" s="137"/>
      <c r="FT108" s="137"/>
      <c r="FU108" s="137"/>
      <c r="FV108" s="137"/>
      <c r="FW108" s="137"/>
      <c r="FX108" s="137"/>
      <c r="FY108" s="137"/>
      <c r="FZ108" s="137"/>
      <c r="GA108" s="137"/>
      <c r="GB108" s="137"/>
      <c r="GC108" s="137"/>
      <c r="GD108" s="137"/>
      <c r="GE108" s="137"/>
      <c r="GF108" s="137"/>
      <c r="GG108" s="137"/>
      <c r="GH108" s="137"/>
      <c r="GI108" s="137"/>
      <c r="GJ108" s="137"/>
      <c r="GK108" s="137"/>
      <c r="GL108" s="137"/>
      <c r="GM108" s="137"/>
      <c r="GN108" s="137"/>
      <c r="GO108" s="137"/>
      <c r="GP108" s="137"/>
      <c r="GQ108" s="137"/>
      <c r="GR108" s="137"/>
      <c r="GS108" s="137"/>
      <c r="GT108" s="137"/>
      <c r="GU108" s="137"/>
      <c r="GV108" s="137"/>
      <c r="GW108" s="137"/>
      <c r="GX108" s="137"/>
      <c r="GY108" s="137"/>
      <c r="GZ108" s="137"/>
      <c r="HA108" s="137"/>
      <c r="HB108" s="137"/>
      <c r="HC108" s="137"/>
      <c r="HD108" s="137"/>
      <c r="HE108" s="137"/>
      <c r="HF108" s="137"/>
      <c r="HG108" s="137"/>
      <c r="HH108" s="137"/>
      <c r="HI108" s="137"/>
      <c r="HJ108" s="137"/>
      <c r="HK108" s="137"/>
      <c r="HL108" s="137"/>
      <c r="HM108" s="137"/>
      <c r="HN108" s="137"/>
      <c r="HO108" s="137"/>
      <c r="HP108" s="137"/>
      <c r="HQ108" s="137"/>
      <c r="HR108" s="137"/>
      <c r="HS108" s="137"/>
      <c r="HT108" s="137"/>
      <c r="HU108" s="137"/>
      <c r="HV108" s="137"/>
      <c r="HW108" s="137"/>
      <c r="HX108" s="137"/>
      <c r="HY108" s="137"/>
      <c r="HZ108" s="137"/>
      <c r="IA108" s="137"/>
      <c r="IB108" s="137"/>
      <c r="IC108" s="137"/>
      <c r="ID108" s="137"/>
      <c r="IE108" s="137"/>
      <c r="IF108" s="137"/>
      <c r="IG108" s="137"/>
      <c r="IH108" s="137"/>
      <c r="II108" s="137"/>
      <c r="IJ108" s="137"/>
      <c r="IK108" s="137"/>
      <c r="IL108" s="137"/>
      <c r="IM108" s="137"/>
      <c r="IN108" s="137"/>
      <c r="IO108" s="137"/>
      <c r="IP108" s="137"/>
      <c r="IQ108" s="137"/>
      <c r="IR108" s="137"/>
      <c r="IS108" s="137"/>
      <c r="IT108" s="137"/>
      <c r="IU108" s="137"/>
      <c r="IV108" s="137"/>
    </row>
    <row r="109" spans="1:256" ht="18" customHeight="1" x14ac:dyDescent="0.2">
      <c r="A109" s="2" t="s">
        <v>70</v>
      </c>
      <c r="B109" s="2"/>
      <c r="C109" s="2"/>
      <c r="D109" s="2"/>
      <c r="E109" s="2"/>
      <c r="F109" s="2"/>
      <c r="G109" s="324">
        <f>ProjectLocation</f>
        <v>0</v>
      </c>
      <c r="H109" s="324"/>
      <c r="I109" s="324"/>
      <c r="J109" s="324"/>
      <c r="K109" s="324"/>
      <c r="L109" s="324"/>
      <c r="M109" s="227"/>
      <c r="N109" s="227"/>
      <c r="O109" s="227"/>
      <c r="P109" s="227"/>
      <c r="Q109" s="227"/>
      <c r="R109" s="227"/>
      <c r="S109" s="227"/>
      <c r="T109" s="227"/>
      <c r="U109" s="227"/>
      <c r="V109" s="227"/>
      <c r="W109" s="2" t="s">
        <v>23</v>
      </c>
      <c r="X109" s="11">
        <f>X75+1</f>
        <v>5</v>
      </c>
      <c r="Y109" s="9" t="s">
        <v>22</v>
      </c>
      <c r="Z109" s="30">
        <f>LastPage</f>
        <v>1</v>
      </c>
      <c r="AA109">
        <f>AA75+1</f>
        <v>4</v>
      </c>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c r="CN109" s="137"/>
      <c r="CO109" s="137"/>
      <c r="CP109" s="137"/>
      <c r="CQ109" s="137"/>
      <c r="CR109" s="137"/>
      <c r="CS109" s="137"/>
      <c r="CT109" s="137"/>
      <c r="CU109" s="137"/>
      <c r="CV109" s="137"/>
      <c r="CW109" s="137"/>
      <c r="CX109" s="137"/>
      <c r="CY109" s="137"/>
      <c r="CZ109" s="137"/>
      <c r="DA109" s="137"/>
      <c r="DB109" s="137"/>
      <c r="DC109" s="137"/>
      <c r="DD109" s="137"/>
      <c r="DE109" s="137"/>
      <c r="DF109" s="137"/>
      <c r="DG109" s="137"/>
      <c r="DH109" s="137"/>
      <c r="DI109" s="137"/>
      <c r="DJ109" s="137"/>
      <c r="DK109" s="137"/>
      <c r="DL109" s="137"/>
      <c r="DM109" s="137"/>
      <c r="DN109" s="137"/>
      <c r="DO109" s="137"/>
      <c r="DP109" s="137"/>
      <c r="DQ109" s="137"/>
      <c r="DR109" s="137"/>
      <c r="DS109" s="137"/>
      <c r="DT109" s="137"/>
      <c r="DU109" s="137"/>
      <c r="DV109" s="137"/>
      <c r="DW109" s="137"/>
      <c r="DX109" s="137"/>
      <c r="DY109" s="137"/>
      <c r="DZ109" s="137"/>
      <c r="EA109" s="137"/>
      <c r="EB109" s="137"/>
      <c r="EC109" s="137"/>
      <c r="ED109" s="137"/>
      <c r="EE109" s="137"/>
      <c r="EF109" s="137"/>
      <c r="EG109" s="137"/>
      <c r="EH109" s="137"/>
      <c r="EI109" s="137"/>
      <c r="EJ109" s="137"/>
      <c r="EK109" s="137"/>
      <c r="EL109" s="137"/>
      <c r="EM109" s="137"/>
      <c r="EN109" s="137"/>
      <c r="EO109" s="137"/>
      <c r="EP109" s="137"/>
      <c r="EQ109" s="137"/>
      <c r="ER109" s="137"/>
      <c r="ES109" s="137"/>
      <c r="ET109" s="137"/>
      <c r="EU109" s="137"/>
      <c r="EV109" s="137"/>
      <c r="EW109" s="137"/>
      <c r="EX109" s="137"/>
      <c r="EY109" s="137"/>
      <c r="EZ109" s="137"/>
      <c r="FA109" s="137"/>
      <c r="FB109" s="137"/>
      <c r="FC109" s="137"/>
      <c r="FD109" s="137"/>
      <c r="FE109" s="137"/>
      <c r="FF109" s="137"/>
      <c r="FG109" s="137"/>
      <c r="FH109" s="137"/>
      <c r="FI109" s="137"/>
      <c r="FJ109" s="137"/>
      <c r="FK109" s="137"/>
      <c r="FL109" s="137"/>
      <c r="FM109" s="137"/>
      <c r="FN109" s="137"/>
      <c r="FO109" s="137"/>
      <c r="FP109" s="137"/>
      <c r="FQ109" s="137"/>
      <c r="FR109" s="137"/>
      <c r="FS109" s="137"/>
      <c r="FT109" s="137"/>
      <c r="FU109" s="137"/>
      <c r="FV109" s="137"/>
      <c r="FW109" s="137"/>
      <c r="FX109" s="137"/>
      <c r="FY109" s="137"/>
      <c r="FZ109" s="137"/>
      <c r="GA109" s="137"/>
      <c r="GB109" s="137"/>
      <c r="GC109" s="137"/>
      <c r="GD109" s="137"/>
      <c r="GE109" s="137"/>
      <c r="GF109" s="137"/>
      <c r="GG109" s="137"/>
      <c r="GH109" s="137"/>
      <c r="GI109" s="137"/>
      <c r="GJ109" s="137"/>
      <c r="GK109" s="137"/>
      <c r="GL109" s="137"/>
      <c r="GM109" s="137"/>
      <c r="GN109" s="137"/>
      <c r="GO109" s="137"/>
      <c r="GP109" s="137"/>
      <c r="GQ109" s="137"/>
      <c r="GR109" s="137"/>
      <c r="GS109" s="137"/>
      <c r="GT109" s="137"/>
      <c r="GU109" s="137"/>
      <c r="GV109" s="137"/>
      <c r="GW109" s="137"/>
      <c r="GX109" s="137"/>
      <c r="GY109" s="137"/>
      <c r="GZ109" s="137"/>
      <c r="HA109" s="137"/>
      <c r="HB109" s="137"/>
      <c r="HC109" s="137"/>
      <c r="HD109" s="137"/>
      <c r="HE109" s="137"/>
      <c r="HF109" s="137"/>
      <c r="HG109" s="137"/>
      <c r="HH109" s="137"/>
      <c r="HI109" s="137"/>
      <c r="HJ109" s="137"/>
      <c r="HK109" s="137"/>
      <c r="HL109" s="137"/>
      <c r="HM109" s="137"/>
      <c r="HN109" s="137"/>
      <c r="HO109" s="137"/>
      <c r="HP109" s="137"/>
      <c r="HQ109" s="137"/>
      <c r="HR109" s="137"/>
      <c r="HS109" s="137"/>
      <c r="HT109" s="137"/>
      <c r="HU109" s="137"/>
      <c r="HV109" s="137"/>
      <c r="HW109" s="137"/>
      <c r="HX109" s="137"/>
      <c r="HY109" s="137"/>
      <c r="HZ109" s="137"/>
      <c r="IA109" s="137"/>
      <c r="IB109" s="137"/>
      <c r="IC109" s="137"/>
      <c r="ID109" s="137"/>
      <c r="IE109" s="137"/>
      <c r="IF109" s="137"/>
      <c r="IG109" s="137"/>
      <c r="IH109" s="137"/>
      <c r="II109" s="137"/>
      <c r="IJ109" s="137"/>
      <c r="IK109" s="137"/>
      <c r="IL109" s="137"/>
      <c r="IM109" s="137"/>
      <c r="IN109" s="137"/>
      <c r="IO109" s="137"/>
      <c r="IP109" s="137"/>
      <c r="IQ109" s="137"/>
      <c r="IR109" s="137"/>
      <c r="IS109" s="137"/>
      <c r="IT109" s="137"/>
      <c r="IU109" s="137"/>
      <c r="IV109" s="137"/>
    </row>
    <row r="110" spans="1:256" ht="15" customHeight="1" thickBot="1" x14ac:dyDescent="0.25">
      <c r="A110" s="322"/>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7"/>
      <c r="DA110" s="137"/>
      <c r="DB110" s="137"/>
      <c r="DC110" s="137"/>
      <c r="DD110" s="137"/>
      <c r="DE110" s="137"/>
      <c r="DF110" s="137"/>
      <c r="DG110" s="137"/>
      <c r="DH110" s="137"/>
      <c r="DI110" s="137"/>
      <c r="DJ110" s="137"/>
      <c r="DK110" s="137"/>
      <c r="DL110" s="137"/>
      <c r="DM110" s="137"/>
      <c r="DN110" s="137"/>
      <c r="DO110" s="137"/>
      <c r="DP110" s="137"/>
      <c r="DQ110" s="137"/>
      <c r="DR110" s="137"/>
      <c r="DS110" s="137"/>
      <c r="DT110" s="137"/>
      <c r="DU110" s="137"/>
      <c r="DV110" s="137"/>
      <c r="DW110" s="137"/>
      <c r="DX110" s="137"/>
      <c r="DY110" s="137"/>
      <c r="DZ110" s="137"/>
      <c r="EA110" s="137"/>
      <c r="EB110" s="137"/>
      <c r="EC110" s="137"/>
      <c r="ED110" s="137"/>
      <c r="EE110" s="137"/>
      <c r="EF110" s="137"/>
      <c r="EG110" s="137"/>
      <c r="EH110" s="137"/>
      <c r="EI110" s="137"/>
      <c r="EJ110" s="137"/>
      <c r="EK110" s="137"/>
      <c r="EL110" s="137"/>
      <c r="EM110" s="137"/>
      <c r="EN110" s="137"/>
      <c r="EO110" s="137"/>
      <c r="EP110" s="137"/>
      <c r="EQ110" s="137"/>
      <c r="ER110" s="137"/>
      <c r="ES110" s="137"/>
      <c r="ET110" s="137"/>
      <c r="EU110" s="137"/>
      <c r="EV110" s="137"/>
      <c r="EW110" s="137"/>
      <c r="EX110" s="137"/>
      <c r="EY110" s="137"/>
      <c r="EZ110" s="137"/>
      <c r="FA110" s="137"/>
      <c r="FB110" s="137"/>
      <c r="FC110" s="137"/>
      <c r="FD110" s="137"/>
      <c r="FE110" s="137"/>
      <c r="FF110" s="137"/>
      <c r="FG110" s="137"/>
      <c r="FH110" s="137"/>
      <c r="FI110" s="137"/>
      <c r="FJ110" s="137"/>
      <c r="FK110" s="137"/>
      <c r="FL110" s="137"/>
      <c r="FM110" s="137"/>
      <c r="FN110" s="137"/>
      <c r="FO110" s="137"/>
      <c r="FP110" s="137"/>
      <c r="FQ110" s="137"/>
      <c r="FR110" s="137"/>
      <c r="FS110" s="137"/>
      <c r="FT110" s="137"/>
      <c r="FU110" s="137"/>
      <c r="FV110" s="137"/>
      <c r="FW110" s="137"/>
      <c r="FX110" s="137"/>
      <c r="FY110" s="137"/>
      <c r="FZ110" s="137"/>
      <c r="GA110" s="137"/>
      <c r="GB110" s="137"/>
      <c r="GC110" s="137"/>
      <c r="GD110" s="137"/>
      <c r="GE110" s="137"/>
      <c r="GF110" s="137"/>
      <c r="GG110" s="137"/>
      <c r="GH110" s="137"/>
      <c r="GI110" s="137"/>
      <c r="GJ110" s="137"/>
      <c r="GK110" s="137"/>
      <c r="GL110" s="137"/>
      <c r="GM110" s="137"/>
      <c r="GN110" s="137"/>
      <c r="GO110" s="137"/>
      <c r="GP110" s="137"/>
      <c r="GQ110" s="137"/>
      <c r="GR110" s="137"/>
      <c r="GS110" s="137"/>
      <c r="GT110" s="137"/>
      <c r="GU110" s="137"/>
      <c r="GV110" s="137"/>
      <c r="GW110" s="137"/>
      <c r="GX110" s="137"/>
      <c r="GY110" s="137"/>
      <c r="GZ110" s="137"/>
      <c r="HA110" s="137"/>
      <c r="HB110" s="137"/>
      <c r="HC110" s="137"/>
      <c r="HD110" s="137"/>
      <c r="HE110" s="137"/>
      <c r="HF110" s="137"/>
      <c r="HG110" s="137"/>
      <c r="HH110" s="137"/>
      <c r="HI110" s="137"/>
      <c r="HJ110" s="137"/>
      <c r="HK110" s="137"/>
      <c r="HL110" s="137"/>
      <c r="HM110" s="137"/>
      <c r="HN110" s="137"/>
      <c r="HO110" s="137"/>
      <c r="HP110" s="137"/>
      <c r="HQ110" s="137"/>
      <c r="HR110" s="137"/>
      <c r="HS110" s="137"/>
      <c r="HT110" s="137"/>
      <c r="HU110" s="137"/>
      <c r="HV110" s="137"/>
      <c r="HW110" s="137"/>
      <c r="HX110" s="137"/>
      <c r="HY110" s="137"/>
      <c r="HZ110" s="137"/>
      <c r="IA110" s="137"/>
      <c r="IB110" s="137"/>
      <c r="IC110" s="137"/>
      <c r="ID110" s="137"/>
      <c r="IE110" s="137"/>
      <c r="IF110" s="137"/>
      <c r="IG110" s="137"/>
      <c r="IH110" s="137"/>
      <c r="II110" s="137"/>
      <c r="IJ110" s="137"/>
      <c r="IK110" s="137"/>
      <c r="IL110" s="137"/>
      <c r="IM110" s="137"/>
      <c r="IN110" s="137"/>
      <c r="IO110" s="137"/>
      <c r="IP110" s="137"/>
      <c r="IQ110" s="137"/>
      <c r="IR110" s="137"/>
      <c r="IS110" s="137"/>
      <c r="IT110" s="137"/>
      <c r="IU110" s="137"/>
      <c r="IV110" s="137"/>
    </row>
    <row r="111" spans="1:256" x14ac:dyDescent="0.2">
      <c r="A111" s="15"/>
      <c r="B111" s="286" t="s">
        <v>50</v>
      </c>
      <c r="C111" s="286" t="s">
        <v>51</v>
      </c>
      <c r="D111" s="221"/>
      <c r="E111" s="221"/>
      <c r="F111" s="221"/>
      <c r="G111" s="221"/>
      <c r="H111" s="221"/>
      <c r="I111" s="323"/>
      <c r="J111" s="313" t="s">
        <v>107</v>
      </c>
      <c r="K111" s="313"/>
      <c r="L111" s="313"/>
      <c r="M111" s="313"/>
      <c r="N111" s="313"/>
      <c r="O111" s="314"/>
      <c r="P111" s="18"/>
      <c r="Q111" s="313" t="s">
        <v>40</v>
      </c>
      <c r="R111" s="313"/>
      <c r="S111" s="313"/>
      <c r="T111" s="313"/>
      <c r="U111" s="313"/>
      <c r="V111" s="313"/>
      <c r="W111" s="313"/>
      <c r="X111" s="313"/>
      <c r="Y111" s="313"/>
      <c r="Z111" s="313"/>
      <c r="AC111" s="332" t="s">
        <v>129</v>
      </c>
      <c r="AD111" s="333"/>
      <c r="AE111" s="334"/>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7"/>
      <c r="DA111" s="137"/>
      <c r="DB111" s="137"/>
      <c r="DC111" s="137"/>
      <c r="DD111" s="137"/>
      <c r="DE111" s="137"/>
      <c r="DF111" s="137"/>
      <c r="DG111" s="137"/>
      <c r="DH111" s="137"/>
      <c r="DI111" s="137"/>
      <c r="DJ111" s="137"/>
      <c r="DK111" s="137"/>
      <c r="DL111" s="137"/>
      <c r="DM111" s="137"/>
      <c r="DN111" s="137"/>
      <c r="DO111" s="137"/>
      <c r="DP111" s="137"/>
      <c r="DQ111" s="137"/>
      <c r="DR111" s="137"/>
      <c r="DS111" s="137"/>
      <c r="DT111" s="137"/>
      <c r="DU111" s="137"/>
      <c r="DV111" s="137"/>
      <c r="DW111" s="137"/>
      <c r="DX111" s="137"/>
      <c r="DY111" s="137"/>
      <c r="DZ111" s="137"/>
      <c r="EA111" s="137"/>
      <c r="EB111" s="137"/>
      <c r="EC111" s="137"/>
      <c r="ED111" s="137"/>
      <c r="EE111" s="137"/>
      <c r="EF111" s="137"/>
      <c r="EG111" s="137"/>
      <c r="EH111" s="137"/>
      <c r="EI111" s="137"/>
      <c r="EJ111" s="137"/>
      <c r="EK111" s="137"/>
      <c r="EL111" s="137"/>
      <c r="EM111" s="137"/>
      <c r="EN111" s="137"/>
      <c r="EO111" s="137"/>
      <c r="EP111" s="137"/>
      <c r="EQ111" s="137"/>
      <c r="ER111" s="137"/>
      <c r="ES111" s="137"/>
      <c r="ET111" s="137"/>
      <c r="EU111" s="137"/>
      <c r="EV111" s="137"/>
      <c r="EW111" s="137"/>
      <c r="EX111" s="137"/>
      <c r="EY111" s="137"/>
      <c r="EZ111" s="137"/>
      <c r="FA111" s="137"/>
      <c r="FB111" s="137"/>
      <c r="FC111" s="137"/>
      <c r="FD111" s="137"/>
      <c r="FE111" s="137"/>
      <c r="FF111" s="137"/>
      <c r="FG111" s="137"/>
      <c r="FH111" s="137"/>
      <c r="FI111" s="137"/>
      <c r="FJ111" s="137"/>
      <c r="FK111" s="137"/>
      <c r="FL111" s="137"/>
      <c r="FM111" s="137"/>
      <c r="FN111" s="137"/>
      <c r="FO111" s="137"/>
      <c r="FP111" s="137"/>
      <c r="FQ111" s="137"/>
      <c r="FR111" s="137"/>
      <c r="FS111" s="137"/>
      <c r="FT111" s="137"/>
      <c r="FU111" s="137"/>
      <c r="FV111" s="137"/>
      <c r="FW111" s="137"/>
      <c r="FX111" s="137"/>
      <c r="FY111" s="137"/>
      <c r="FZ111" s="137"/>
      <c r="GA111" s="137"/>
      <c r="GB111" s="137"/>
      <c r="GC111" s="137"/>
      <c r="GD111" s="137"/>
      <c r="GE111" s="137"/>
      <c r="GF111" s="137"/>
      <c r="GG111" s="137"/>
      <c r="GH111" s="137"/>
      <c r="GI111" s="137"/>
      <c r="GJ111" s="137"/>
      <c r="GK111" s="137"/>
      <c r="GL111" s="137"/>
      <c r="GM111" s="137"/>
      <c r="GN111" s="137"/>
      <c r="GO111" s="137"/>
      <c r="GP111" s="137"/>
      <c r="GQ111" s="137"/>
      <c r="GR111" s="137"/>
      <c r="GS111" s="137"/>
      <c r="GT111" s="137"/>
      <c r="GU111" s="137"/>
      <c r="GV111" s="137"/>
      <c r="GW111" s="137"/>
      <c r="GX111" s="137"/>
      <c r="GY111" s="137"/>
      <c r="GZ111" s="137"/>
      <c r="HA111" s="137"/>
      <c r="HB111" s="137"/>
      <c r="HC111" s="137"/>
      <c r="HD111" s="137"/>
      <c r="HE111" s="137"/>
      <c r="HF111" s="137"/>
      <c r="HG111" s="137"/>
      <c r="HH111" s="137"/>
      <c r="HI111" s="137"/>
      <c r="HJ111" s="137"/>
      <c r="HK111" s="137"/>
      <c r="HL111" s="137"/>
      <c r="HM111" s="137"/>
      <c r="HN111" s="137"/>
      <c r="HO111" s="137"/>
      <c r="HP111" s="137"/>
      <c r="HQ111" s="137"/>
      <c r="HR111" s="137"/>
      <c r="HS111" s="137"/>
      <c r="HT111" s="137"/>
      <c r="HU111" s="137"/>
      <c r="HV111" s="137"/>
      <c r="HW111" s="137"/>
      <c r="HX111" s="137"/>
      <c r="HY111" s="137"/>
      <c r="HZ111" s="137"/>
      <c r="IA111" s="137"/>
      <c r="IB111" s="137"/>
      <c r="IC111" s="137"/>
      <c r="ID111" s="137"/>
      <c r="IE111" s="137"/>
      <c r="IF111" s="137"/>
      <c r="IG111" s="137"/>
      <c r="IH111" s="137"/>
      <c r="II111" s="137"/>
      <c r="IJ111" s="137"/>
      <c r="IK111" s="137"/>
      <c r="IL111" s="137"/>
      <c r="IM111" s="137"/>
      <c r="IN111" s="137"/>
      <c r="IO111" s="137"/>
      <c r="IP111" s="137"/>
      <c r="IQ111" s="137"/>
      <c r="IR111" s="137"/>
      <c r="IS111" s="137"/>
      <c r="IT111" s="137"/>
      <c r="IU111" s="137"/>
      <c r="IV111" s="137"/>
    </row>
    <row r="112" spans="1:256" x14ac:dyDescent="0.2">
      <c r="A112" s="13" t="s">
        <v>29</v>
      </c>
      <c r="B112" s="287"/>
      <c r="C112" s="287"/>
      <c r="D112" s="223" t="s">
        <v>52</v>
      </c>
      <c r="E112" s="223"/>
      <c r="F112" s="223"/>
      <c r="G112" s="223"/>
      <c r="H112" s="223"/>
      <c r="I112" s="288"/>
      <c r="J112" s="289" t="s">
        <v>53</v>
      </c>
      <c r="K112" s="289"/>
      <c r="L112" s="289" t="s">
        <v>54</v>
      </c>
      <c r="M112" s="289"/>
      <c r="N112" s="289" t="s">
        <v>55</v>
      </c>
      <c r="O112" s="289"/>
      <c r="P112" s="97"/>
      <c r="Q112" s="317" t="s">
        <v>56</v>
      </c>
      <c r="R112" s="317"/>
      <c r="S112" s="317" t="s">
        <v>57</v>
      </c>
      <c r="T112" s="317"/>
      <c r="U112" s="317"/>
      <c r="V112" s="317"/>
      <c r="W112" s="317" t="s">
        <v>58</v>
      </c>
      <c r="X112" s="317"/>
      <c r="Y112" s="317" t="s">
        <v>164</v>
      </c>
      <c r="Z112" s="317"/>
      <c r="AC112" s="335"/>
      <c r="AD112" s="336"/>
      <c r="AE112" s="3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c r="CN112" s="137"/>
      <c r="CO112" s="137"/>
      <c r="CP112" s="137"/>
      <c r="CQ112" s="137"/>
      <c r="CR112" s="137"/>
      <c r="CS112" s="137"/>
      <c r="CT112" s="137"/>
      <c r="CU112" s="137"/>
      <c r="CV112" s="137"/>
      <c r="CW112" s="137"/>
      <c r="CX112" s="137"/>
      <c r="CY112" s="137"/>
      <c r="CZ112" s="137"/>
      <c r="DA112" s="137"/>
      <c r="DB112" s="137"/>
      <c r="DC112" s="137"/>
      <c r="DD112" s="137"/>
      <c r="DE112" s="137"/>
      <c r="DF112" s="137"/>
      <c r="DG112" s="137"/>
      <c r="DH112" s="137"/>
      <c r="DI112" s="137"/>
      <c r="DJ112" s="137"/>
      <c r="DK112" s="137"/>
      <c r="DL112" s="137"/>
      <c r="DM112" s="137"/>
      <c r="DN112" s="137"/>
      <c r="DO112" s="137"/>
      <c r="DP112" s="137"/>
      <c r="DQ112" s="137"/>
      <c r="DR112" s="137"/>
      <c r="DS112" s="137"/>
      <c r="DT112" s="137"/>
      <c r="DU112" s="137"/>
      <c r="DV112" s="137"/>
      <c r="DW112" s="137"/>
      <c r="DX112" s="137"/>
      <c r="DY112" s="137"/>
      <c r="DZ112" s="137"/>
      <c r="EA112" s="137"/>
      <c r="EB112" s="137"/>
      <c r="EC112" s="137"/>
      <c r="ED112" s="137"/>
      <c r="EE112" s="137"/>
      <c r="EF112" s="137"/>
      <c r="EG112" s="137"/>
      <c r="EH112" s="137"/>
      <c r="EI112" s="137"/>
      <c r="EJ112" s="137"/>
      <c r="EK112" s="137"/>
      <c r="EL112" s="137"/>
      <c r="EM112" s="137"/>
      <c r="EN112" s="137"/>
      <c r="EO112" s="137"/>
      <c r="EP112" s="137"/>
      <c r="EQ112" s="137"/>
      <c r="ER112" s="137"/>
      <c r="ES112" s="137"/>
      <c r="ET112" s="137"/>
      <c r="EU112" s="137"/>
      <c r="EV112" s="137"/>
      <c r="EW112" s="137"/>
      <c r="EX112" s="137"/>
      <c r="EY112" s="137"/>
      <c r="EZ112" s="137"/>
      <c r="FA112" s="137"/>
      <c r="FB112" s="137"/>
      <c r="FC112" s="137"/>
      <c r="FD112" s="137"/>
      <c r="FE112" s="137"/>
      <c r="FF112" s="137"/>
      <c r="FG112" s="137"/>
      <c r="FH112" s="137"/>
      <c r="FI112" s="137"/>
      <c r="FJ112" s="137"/>
      <c r="FK112" s="137"/>
      <c r="FL112" s="137"/>
      <c r="FM112" s="137"/>
      <c r="FN112" s="137"/>
      <c r="FO112" s="137"/>
      <c r="FP112" s="137"/>
      <c r="FQ112" s="137"/>
      <c r="FR112" s="137"/>
      <c r="FS112" s="137"/>
      <c r="FT112" s="137"/>
      <c r="FU112" s="137"/>
      <c r="FV112" s="137"/>
      <c r="FW112" s="137"/>
      <c r="FX112" s="137"/>
      <c r="FY112" s="137"/>
      <c r="FZ112" s="137"/>
      <c r="GA112" s="137"/>
      <c r="GB112" s="137"/>
      <c r="GC112" s="137"/>
      <c r="GD112" s="137"/>
      <c r="GE112" s="137"/>
      <c r="GF112" s="137"/>
      <c r="GG112" s="137"/>
      <c r="GH112" s="137"/>
      <c r="GI112" s="137"/>
      <c r="GJ112" s="137"/>
      <c r="GK112" s="137"/>
      <c r="GL112" s="137"/>
      <c r="GM112" s="137"/>
      <c r="GN112" s="137"/>
      <c r="GO112" s="137"/>
      <c r="GP112" s="137"/>
      <c r="GQ112" s="137"/>
      <c r="GR112" s="137"/>
      <c r="GS112" s="137"/>
      <c r="GT112" s="137"/>
      <c r="GU112" s="137"/>
      <c r="GV112" s="137"/>
      <c r="GW112" s="137"/>
      <c r="GX112" s="137"/>
      <c r="GY112" s="137"/>
      <c r="GZ112" s="137"/>
      <c r="HA112" s="137"/>
      <c r="HB112" s="137"/>
      <c r="HC112" s="137"/>
      <c r="HD112" s="137"/>
      <c r="HE112" s="137"/>
      <c r="HF112" s="137"/>
      <c r="HG112" s="137"/>
      <c r="HH112" s="137"/>
      <c r="HI112" s="137"/>
      <c r="HJ112" s="137"/>
      <c r="HK112" s="137"/>
      <c r="HL112" s="137"/>
      <c r="HM112" s="137"/>
      <c r="HN112" s="137"/>
      <c r="HO112" s="137"/>
      <c r="HP112" s="137"/>
      <c r="HQ112" s="137"/>
      <c r="HR112" s="137"/>
      <c r="HS112" s="137"/>
      <c r="HT112" s="137"/>
      <c r="HU112" s="137"/>
      <c r="HV112" s="137"/>
      <c r="HW112" s="137"/>
      <c r="HX112" s="137"/>
      <c r="HY112" s="137"/>
      <c r="HZ112" s="137"/>
      <c r="IA112" s="137"/>
      <c r="IB112" s="137"/>
      <c r="IC112" s="137"/>
      <c r="ID112" s="137"/>
      <c r="IE112" s="137"/>
      <c r="IF112" s="137"/>
      <c r="IG112" s="137"/>
      <c r="IH112" s="137"/>
      <c r="II112" s="137"/>
      <c r="IJ112" s="137"/>
      <c r="IK112" s="137"/>
      <c r="IL112" s="137"/>
      <c r="IM112" s="137"/>
      <c r="IN112" s="137"/>
      <c r="IO112" s="137"/>
      <c r="IP112" s="137"/>
      <c r="IQ112" s="137"/>
      <c r="IR112" s="137"/>
      <c r="IS112" s="137"/>
      <c r="IT112" s="137"/>
      <c r="IU112" s="137"/>
      <c r="IV112" s="137"/>
    </row>
    <row r="113" spans="1:256" ht="25.5" customHeight="1" x14ac:dyDescent="0.2">
      <c r="A113" s="13" t="s">
        <v>24</v>
      </c>
      <c r="B113" s="169" t="s">
        <v>162</v>
      </c>
      <c r="C113" s="164" t="s">
        <v>163</v>
      </c>
      <c r="D113" s="223" t="s">
        <v>25</v>
      </c>
      <c r="E113" s="223"/>
      <c r="F113" s="223"/>
      <c r="G113" s="223"/>
      <c r="H113" s="223"/>
      <c r="I113" s="288"/>
      <c r="J113" s="300" t="s">
        <v>82</v>
      </c>
      <c r="K113" s="300"/>
      <c r="L113" s="300" t="s">
        <v>83</v>
      </c>
      <c r="M113" s="300"/>
      <c r="N113" s="300" t="s">
        <v>79</v>
      </c>
      <c r="O113" s="300"/>
      <c r="P113" s="99"/>
      <c r="Q113" s="300" t="s">
        <v>85</v>
      </c>
      <c r="R113" s="300"/>
      <c r="S113" s="300" t="s">
        <v>84</v>
      </c>
      <c r="T113" s="300"/>
      <c r="U113" s="300"/>
      <c r="V113" s="300"/>
      <c r="W113" s="300" t="s">
        <v>80</v>
      </c>
      <c r="X113" s="300"/>
      <c r="Y113" s="300" t="s">
        <v>81</v>
      </c>
      <c r="Z113" s="300"/>
      <c r="AC113" s="86" t="s">
        <v>127</v>
      </c>
      <c r="AD113" s="87" t="s">
        <v>128</v>
      </c>
      <c r="AE113" s="88" t="s">
        <v>130</v>
      </c>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c r="CN113" s="137"/>
      <c r="CO113" s="137"/>
      <c r="CP113" s="137"/>
      <c r="CQ113" s="137"/>
      <c r="CR113" s="137"/>
      <c r="CS113" s="137"/>
      <c r="CT113" s="137"/>
      <c r="CU113" s="137"/>
      <c r="CV113" s="137"/>
      <c r="CW113" s="137"/>
      <c r="CX113" s="137"/>
      <c r="CY113" s="137"/>
      <c r="CZ113" s="137"/>
      <c r="DA113" s="137"/>
      <c r="DB113" s="137"/>
      <c r="DC113" s="137"/>
      <c r="DD113" s="137"/>
      <c r="DE113" s="137"/>
      <c r="DF113" s="137"/>
      <c r="DG113" s="137"/>
      <c r="DH113" s="137"/>
      <c r="DI113" s="137"/>
      <c r="DJ113" s="137"/>
      <c r="DK113" s="137"/>
      <c r="DL113" s="137"/>
      <c r="DM113" s="137"/>
      <c r="DN113" s="137"/>
      <c r="DO113" s="137"/>
      <c r="DP113" s="137"/>
      <c r="DQ113" s="137"/>
      <c r="DR113" s="137"/>
      <c r="DS113" s="137"/>
      <c r="DT113" s="137"/>
      <c r="DU113" s="137"/>
      <c r="DV113" s="137"/>
      <c r="DW113" s="137"/>
      <c r="DX113" s="137"/>
      <c r="DY113" s="137"/>
      <c r="DZ113" s="137"/>
      <c r="EA113" s="137"/>
      <c r="EB113" s="137"/>
      <c r="EC113" s="137"/>
      <c r="ED113" s="137"/>
      <c r="EE113" s="137"/>
      <c r="EF113" s="137"/>
      <c r="EG113" s="137"/>
      <c r="EH113" s="137"/>
      <c r="EI113" s="137"/>
      <c r="EJ113" s="137"/>
      <c r="EK113" s="137"/>
      <c r="EL113" s="137"/>
      <c r="EM113" s="137"/>
      <c r="EN113" s="137"/>
      <c r="EO113" s="137"/>
      <c r="EP113" s="137"/>
      <c r="EQ113" s="137"/>
      <c r="ER113" s="137"/>
      <c r="ES113" s="137"/>
      <c r="ET113" s="137"/>
      <c r="EU113" s="137"/>
      <c r="EV113" s="137"/>
      <c r="EW113" s="137"/>
      <c r="EX113" s="137"/>
      <c r="EY113" s="137"/>
      <c r="EZ113" s="137"/>
      <c r="FA113" s="137"/>
      <c r="FB113" s="137"/>
      <c r="FC113" s="137"/>
      <c r="FD113" s="137"/>
      <c r="FE113" s="137"/>
      <c r="FF113" s="137"/>
      <c r="FG113" s="137"/>
      <c r="FH113" s="137"/>
      <c r="FI113" s="137"/>
      <c r="FJ113" s="137"/>
      <c r="FK113" s="137"/>
      <c r="FL113" s="137"/>
      <c r="FM113" s="137"/>
      <c r="FN113" s="137"/>
      <c r="FO113" s="137"/>
      <c r="FP113" s="137"/>
      <c r="FQ113" s="137"/>
      <c r="FR113" s="137"/>
      <c r="FS113" s="137"/>
      <c r="FT113" s="137"/>
      <c r="FU113" s="137"/>
      <c r="FV113" s="137"/>
      <c r="FW113" s="137"/>
      <c r="FX113" s="137"/>
      <c r="FY113" s="137"/>
      <c r="FZ113" s="137"/>
      <c r="GA113" s="137"/>
      <c r="GB113" s="137"/>
      <c r="GC113" s="137"/>
      <c r="GD113" s="137"/>
      <c r="GE113" s="137"/>
      <c r="GF113" s="137"/>
      <c r="GG113" s="137"/>
      <c r="GH113" s="137"/>
      <c r="GI113" s="137"/>
      <c r="GJ113" s="137"/>
      <c r="GK113" s="137"/>
      <c r="GL113" s="137"/>
      <c r="GM113" s="137"/>
      <c r="GN113" s="137"/>
      <c r="GO113" s="137"/>
      <c r="GP113" s="137"/>
      <c r="GQ113" s="137"/>
      <c r="GR113" s="137"/>
      <c r="GS113" s="137"/>
      <c r="GT113" s="137"/>
      <c r="GU113" s="137"/>
      <c r="GV113" s="137"/>
      <c r="GW113" s="137"/>
      <c r="GX113" s="137"/>
      <c r="GY113" s="137"/>
      <c r="GZ113" s="137"/>
      <c r="HA113" s="137"/>
      <c r="HB113" s="137"/>
      <c r="HC113" s="137"/>
      <c r="HD113" s="137"/>
      <c r="HE113" s="137"/>
      <c r="HF113" s="137"/>
      <c r="HG113" s="137"/>
      <c r="HH113" s="137"/>
      <c r="HI113" s="137"/>
      <c r="HJ113" s="137"/>
      <c r="HK113" s="137"/>
      <c r="HL113" s="137"/>
      <c r="HM113" s="137"/>
      <c r="HN113" s="137"/>
      <c r="HO113" s="137"/>
      <c r="HP113" s="137"/>
      <c r="HQ113" s="137"/>
      <c r="HR113" s="137"/>
      <c r="HS113" s="137"/>
      <c r="HT113" s="137"/>
      <c r="HU113" s="137"/>
      <c r="HV113" s="137"/>
      <c r="HW113" s="137"/>
      <c r="HX113" s="137"/>
      <c r="HY113" s="137"/>
      <c r="HZ113" s="137"/>
      <c r="IA113" s="137"/>
      <c r="IB113" s="137"/>
      <c r="IC113" s="137"/>
      <c r="ID113" s="137"/>
      <c r="IE113" s="137"/>
      <c r="IF113" s="137"/>
      <c r="IG113" s="137"/>
      <c r="IH113" s="137"/>
      <c r="II113" s="137"/>
      <c r="IJ113" s="137"/>
      <c r="IK113" s="137"/>
      <c r="IL113" s="137"/>
      <c r="IM113" s="137"/>
      <c r="IN113" s="137"/>
      <c r="IO113" s="137"/>
      <c r="IP113" s="137"/>
      <c r="IQ113" s="137"/>
      <c r="IR113" s="137"/>
      <c r="IS113" s="137"/>
      <c r="IT113" s="137"/>
      <c r="IU113" s="137"/>
      <c r="IV113" s="137"/>
    </row>
    <row r="114" spans="1:256" ht="13.35" customHeight="1" x14ac:dyDescent="0.2">
      <c r="A114" s="23">
        <f>A102+1</f>
        <v>70</v>
      </c>
      <c r="B114" s="167">
        <f>'B - Schedule of Values Summary'!B114</f>
        <v>0</v>
      </c>
      <c r="C114" s="24">
        <f>'B - Schedule of Values Summary'!C114</f>
        <v>0</v>
      </c>
      <c r="D114" s="327">
        <f>'B - Schedule of Values Summary'!D114</f>
        <v>0</v>
      </c>
      <c r="E114" s="327"/>
      <c r="F114" s="327"/>
      <c r="G114" s="327"/>
      <c r="H114" s="327"/>
      <c r="I114" s="328"/>
      <c r="J114" s="338"/>
      <c r="K114" s="338"/>
      <c r="L114" s="338"/>
      <c r="M114" s="338"/>
      <c r="N114" s="304">
        <f>J114+L114</f>
        <v>0</v>
      </c>
      <c r="O114" s="304"/>
      <c r="P114" s="90"/>
      <c r="Q114" s="353">
        <f>IF(AC114=0,0,('B - Schedule of Values Summary'!J114*AC114)-J114)</f>
        <v>0</v>
      </c>
      <c r="R114" s="354"/>
      <c r="S114" s="301">
        <f>IF(AD114=0,0,('B - Schedule of Values Summary'!L114*AD114)-L114)</f>
        <v>0</v>
      </c>
      <c r="T114" s="339"/>
      <c r="U114" s="339"/>
      <c r="V114" s="302"/>
      <c r="W114" s="295">
        <f>J114+Q114</f>
        <v>0</v>
      </c>
      <c r="X114" s="295"/>
      <c r="Y114" s="295">
        <f>L114+S114</f>
        <v>0</v>
      </c>
      <c r="Z114" s="295"/>
      <c r="AC114" s="127"/>
      <c r="AD114" s="185"/>
      <c r="AE114" s="85">
        <f>'B - Schedule of Values Summary'!U114</f>
        <v>0</v>
      </c>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c r="CN114" s="137"/>
      <c r="CO114" s="137"/>
      <c r="CP114" s="137"/>
      <c r="CQ114" s="137"/>
      <c r="CR114" s="137"/>
      <c r="CS114" s="137"/>
      <c r="CT114" s="137"/>
      <c r="CU114" s="137"/>
      <c r="CV114" s="137"/>
      <c r="CW114" s="137"/>
      <c r="CX114" s="137"/>
      <c r="CY114" s="137"/>
      <c r="CZ114" s="137"/>
      <c r="DA114" s="137"/>
      <c r="DB114" s="137"/>
      <c r="DC114" s="137"/>
      <c r="DD114" s="137"/>
      <c r="DE114" s="137"/>
      <c r="DF114" s="137"/>
      <c r="DG114" s="137"/>
      <c r="DH114" s="137"/>
      <c r="DI114" s="137"/>
      <c r="DJ114" s="137"/>
      <c r="DK114" s="137"/>
      <c r="DL114" s="137"/>
      <c r="DM114" s="137"/>
      <c r="DN114" s="137"/>
      <c r="DO114" s="137"/>
      <c r="DP114" s="137"/>
      <c r="DQ114" s="137"/>
      <c r="DR114" s="137"/>
      <c r="DS114" s="137"/>
      <c r="DT114" s="137"/>
      <c r="DU114" s="137"/>
      <c r="DV114" s="137"/>
      <c r="DW114" s="137"/>
      <c r="DX114" s="137"/>
      <c r="DY114" s="137"/>
      <c r="DZ114" s="137"/>
      <c r="EA114" s="137"/>
      <c r="EB114" s="137"/>
      <c r="EC114" s="137"/>
      <c r="ED114" s="137"/>
      <c r="EE114" s="137"/>
      <c r="EF114" s="137"/>
      <c r="EG114" s="137"/>
      <c r="EH114" s="137"/>
      <c r="EI114" s="137"/>
      <c r="EJ114" s="137"/>
      <c r="EK114" s="137"/>
      <c r="EL114" s="137"/>
      <c r="EM114" s="137"/>
      <c r="EN114" s="137"/>
      <c r="EO114" s="137"/>
      <c r="EP114" s="137"/>
      <c r="EQ114" s="137"/>
      <c r="ER114" s="137"/>
      <c r="ES114" s="137"/>
      <c r="ET114" s="137"/>
      <c r="EU114" s="137"/>
      <c r="EV114" s="137"/>
      <c r="EW114" s="137"/>
      <c r="EX114" s="137"/>
      <c r="EY114" s="137"/>
      <c r="EZ114" s="137"/>
      <c r="FA114" s="137"/>
      <c r="FB114" s="137"/>
      <c r="FC114" s="137"/>
      <c r="FD114" s="137"/>
      <c r="FE114" s="137"/>
      <c r="FF114" s="137"/>
      <c r="FG114" s="137"/>
      <c r="FH114" s="137"/>
      <c r="FI114" s="137"/>
      <c r="FJ114" s="137"/>
      <c r="FK114" s="137"/>
      <c r="FL114" s="137"/>
      <c r="FM114" s="137"/>
      <c r="FN114" s="137"/>
      <c r="FO114" s="137"/>
      <c r="FP114" s="137"/>
      <c r="FQ114" s="137"/>
      <c r="FR114" s="137"/>
      <c r="FS114" s="137"/>
      <c r="FT114" s="137"/>
      <c r="FU114" s="137"/>
      <c r="FV114" s="137"/>
      <c r="FW114" s="137"/>
      <c r="FX114" s="137"/>
      <c r="FY114" s="137"/>
      <c r="FZ114" s="137"/>
      <c r="GA114" s="137"/>
      <c r="GB114" s="137"/>
      <c r="GC114" s="137"/>
      <c r="GD114" s="137"/>
      <c r="GE114" s="137"/>
      <c r="GF114" s="137"/>
      <c r="GG114" s="137"/>
      <c r="GH114" s="137"/>
      <c r="GI114" s="137"/>
      <c r="GJ114" s="137"/>
      <c r="GK114" s="137"/>
      <c r="GL114" s="137"/>
      <c r="GM114" s="137"/>
      <c r="GN114" s="137"/>
      <c r="GO114" s="137"/>
      <c r="GP114" s="137"/>
      <c r="GQ114" s="137"/>
      <c r="GR114" s="137"/>
      <c r="GS114" s="137"/>
      <c r="GT114" s="137"/>
      <c r="GU114" s="137"/>
      <c r="GV114" s="137"/>
      <c r="GW114" s="137"/>
      <c r="GX114" s="137"/>
      <c r="GY114" s="137"/>
      <c r="GZ114" s="137"/>
      <c r="HA114" s="137"/>
      <c r="HB114" s="137"/>
      <c r="HC114" s="137"/>
      <c r="HD114" s="137"/>
      <c r="HE114" s="137"/>
      <c r="HF114" s="137"/>
      <c r="HG114" s="137"/>
      <c r="HH114" s="137"/>
      <c r="HI114" s="137"/>
      <c r="HJ114" s="137"/>
      <c r="HK114" s="137"/>
      <c r="HL114" s="137"/>
      <c r="HM114" s="137"/>
      <c r="HN114" s="137"/>
      <c r="HO114" s="137"/>
      <c r="HP114" s="137"/>
      <c r="HQ114" s="137"/>
      <c r="HR114" s="137"/>
      <c r="HS114" s="137"/>
      <c r="HT114" s="137"/>
      <c r="HU114" s="137"/>
      <c r="HV114" s="137"/>
      <c r="HW114" s="137"/>
      <c r="HX114" s="137"/>
      <c r="HY114" s="137"/>
      <c r="HZ114" s="137"/>
      <c r="IA114" s="137"/>
      <c r="IB114" s="137"/>
      <c r="IC114" s="137"/>
      <c r="ID114" s="137"/>
      <c r="IE114" s="137"/>
      <c r="IF114" s="137"/>
      <c r="IG114" s="137"/>
      <c r="IH114" s="137"/>
      <c r="II114" s="137"/>
      <c r="IJ114" s="137"/>
      <c r="IK114" s="137"/>
      <c r="IL114" s="137"/>
      <c r="IM114" s="137"/>
      <c r="IN114" s="137"/>
      <c r="IO114" s="137"/>
      <c r="IP114" s="137"/>
      <c r="IQ114" s="137"/>
      <c r="IR114" s="137"/>
      <c r="IS114" s="137"/>
      <c r="IT114" s="137"/>
      <c r="IU114" s="137"/>
      <c r="IV114" s="137"/>
    </row>
    <row r="115" spans="1:256" ht="13.35" customHeight="1" x14ac:dyDescent="0.2">
      <c r="A115" s="24">
        <f>A114+1</f>
        <v>71</v>
      </c>
      <c r="B115" s="167">
        <f>'B - Schedule of Values Summary'!B115</f>
        <v>0</v>
      </c>
      <c r="C115" s="24">
        <f>'B - Schedule of Values Summary'!C115</f>
        <v>0</v>
      </c>
      <c r="D115" s="327">
        <f>'B - Schedule of Values Summary'!D115</f>
        <v>0</v>
      </c>
      <c r="E115" s="327"/>
      <c r="F115" s="327"/>
      <c r="G115" s="327"/>
      <c r="H115" s="327"/>
      <c r="I115" s="328"/>
      <c r="J115" s="338"/>
      <c r="K115" s="338"/>
      <c r="L115" s="338"/>
      <c r="M115" s="338"/>
      <c r="N115" s="295">
        <f t="shared" ref="N115:N136" si="12">J115+L115</f>
        <v>0</v>
      </c>
      <c r="O115" s="295"/>
      <c r="P115" s="90"/>
      <c r="Q115" s="301">
        <f>IF(AC115=0,0,('B - Schedule of Values Summary'!J115*AC115)-J115)</f>
        <v>0</v>
      </c>
      <c r="R115" s="302"/>
      <c r="S115" s="301">
        <f>IF(AD115=0,0,('B - Schedule of Values Summary'!L115*AD115)-L115)</f>
        <v>0</v>
      </c>
      <c r="T115" s="339"/>
      <c r="U115" s="339"/>
      <c r="V115" s="302"/>
      <c r="W115" s="295">
        <f t="shared" ref="W115:W136" si="13">J115+Q115</f>
        <v>0</v>
      </c>
      <c r="X115" s="295"/>
      <c r="Y115" s="295">
        <f t="shared" ref="Y115:Y136" si="14">L115+S115</f>
        <v>0</v>
      </c>
      <c r="Z115" s="295"/>
      <c r="AC115" s="127"/>
      <c r="AD115" s="185"/>
      <c r="AE115" s="85">
        <f>'B - Schedule of Values Summary'!U115</f>
        <v>0</v>
      </c>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c r="CN115" s="137"/>
      <c r="CO115" s="137"/>
      <c r="CP115" s="137"/>
      <c r="CQ115" s="137"/>
      <c r="CR115" s="137"/>
      <c r="CS115" s="137"/>
      <c r="CT115" s="137"/>
      <c r="CU115" s="137"/>
      <c r="CV115" s="137"/>
      <c r="CW115" s="137"/>
      <c r="CX115" s="137"/>
      <c r="CY115" s="137"/>
      <c r="CZ115" s="137"/>
      <c r="DA115" s="137"/>
      <c r="DB115" s="137"/>
      <c r="DC115" s="137"/>
      <c r="DD115" s="137"/>
      <c r="DE115" s="137"/>
      <c r="DF115" s="137"/>
      <c r="DG115" s="137"/>
      <c r="DH115" s="137"/>
      <c r="DI115" s="137"/>
      <c r="DJ115" s="137"/>
      <c r="DK115" s="137"/>
      <c r="DL115" s="137"/>
      <c r="DM115" s="137"/>
      <c r="DN115" s="137"/>
      <c r="DO115" s="137"/>
      <c r="DP115" s="137"/>
      <c r="DQ115" s="137"/>
      <c r="DR115" s="137"/>
      <c r="DS115" s="137"/>
      <c r="DT115" s="137"/>
      <c r="DU115" s="137"/>
      <c r="DV115" s="137"/>
      <c r="DW115" s="137"/>
      <c r="DX115" s="137"/>
      <c r="DY115" s="137"/>
      <c r="DZ115" s="137"/>
      <c r="EA115" s="137"/>
      <c r="EB115" s="137"/>
      <c r="EC115" s="137"/>
      <c r="ED115" s="137"/>
      <c r="EE115" s="137"/>
      <c r="EF115" s="137"/>
      <c r="EG115" s="137"/>
      <c r="EH115" s="137"/>
      <c r="EI115" s="137"/>
      <c r="EJ115" s="137"/>
      <c r="EK115" s="137"/>
      <c r="EL115" s="137"/>
      <c r="EM115" s="137"/>
      <c r="EN115" s="137"/>
      <c r="EO115" s="137"/>
      <c r="EP115" s="137"/>
      <c r="EQ115" s="137"/>
      <c r="ER115" s="137"/>
      <c r="ES115" s="137"/>
      <c r="ET115" s="137"/>
      <c r="EU115" s="137"/>
      <c r="EV115" s="137"/>
      <c r="EW115" s="137"/>
      <c r="EX115" s="137"/>
      <c r="EY115" s="137"/>
      <c r="EZ115" s="137"/>
      <c r="FA115" s="137"/>
      <c r="FB115" s="137"/>
      <c r="FC115" s="137"/>
      <c r="FD115" s="137"/>
      <c r="FE115" s="137"/>
      <c r="FF115" s="137"/>
      <c r="FG115" s="137"/>
      <c r="FH115" s="137"/>
      <c r="FI115" s="137"/>
      <c r="FJ115" s="137"/>
      <c r="FK115" s="137"/>
      <c r="FL115" s="137"/>
      <c r="FM115" s="137"/>
      <c r="FN115" s="137"/>
      <c r="FO115" s="137"/>
      <c r="FP115" s="137"/>
      <c r="FQ115" s="137"/>
      <c r="FR115" s="137"/>
      <c r="FS115" s="137"/>
      <c r="FT115" s="137"/>
      <c r="FU115" s="137"/>
      <c r="FV115" s="137"/>
      <c r="FW115" s="137"/>
      <c r="FX115" s="137"/>
      <c r="FY115" s="137"/>
      <c r="FZ115" s="137"/>
      <c r="GA115" s="137"/>
      <c r="GB115" s="137"/>
      <c r="GC115" s="137"/>
      <c r="GD115" s="137"/>
      <c r="GE115" s="137"/>
      <c r="GF115" s="137"/>
      <c r="GG115" s="137"/>
      <c r="GH115" s="137"/>
      <c r="GI115" s="137"/>
      <c r="GJ115" s="137"/>
      <c r="GK115" s="137"/>
      <c r="GL115" s="137"/>
      <c r="GM115" s="137"/>
      <c r="GN115" s="137"/>
      <c r="GO115" s="137"/>
      <c r="GP115" s="137"/>
      <c r="GQ115" s="137"/>
      <c r="GR115" s="137"/>
      <c r="GS115" s="137"/>
      <c r="GT115" s="137"/>
      <c r="GU115" s="137"/>
      <c r="GV115" s="137"/>
      <c r="GW115" s="137"/>
      <c r="GX115" s="137"/>
      <c r="GY115" s="137"/>
      <c r="GZ115" s="137"/>
      <c r="HA115" s="137"/>
      <c r="HB115" s="137"/>
      <c r="HC115" s="137"/>
      <c r="HD115" s="137"/>
      <c r="HE115" s="137"/>
      <c r="HF115" s="137"/>
      <c r="HG115" s="137"/>
      <c r="HH115" s="137"/>
      <c r="HI115" s="137"/>
      <c r="HJ115" s="137"/>
      <c r="HK115" s="137"/>
      <c r="HL115" s="137"/>
      <c r="HM115" s="137"/>
      <c r="HN115" s="137"/>
      <c r="HO115" s="137"/>
      <c r="HP115" s="137"/>
      <c r="HQ115" s="137"/>
      <c r="HR115" s="137"/>
      <c r="HS115" s="137"/>
      <c r="HT115" s="137"/>
      <c r="HU115" s="137"/>
      <c r="HV115" s="137"/>
      <c r="HW115" s="137"/>
      <c r="HX115" s="137"/>
      <c r="HY115" s="137"/>
      <c r="HZ115" s="137"/>
      <c r="IA115" s="137"/>
      <c r="IB115" s="137"/>
      <c r="IC115" s="137"/>
      <c r="ID115" s="137"/>
      <c r="IE115" s="137"/>
      <c r="IF115" s="137"/>
      <c r="IG115" s="137"/>
      <c r="IH115" s="137"/>
      <c r="II115" s="137"/>
      <c r="IJ115" s="137"/>
      <c r="IK115" s="137"/>
      <c r="IL115" s="137"/>
      <c r="IM115" s="137"/>
      <c r="IN115" s="137"/>
      <c r="IO115" s="137"/>
      <c r="IP115" s="137"/>
      <c r="IQ115" s="137"/>
      <c r="IR115" s="137"/>
      <c r="IS115" s="137"/>
      <c r="IT115" s="137"/>
      <c r="IU115" s="137"/>
      <c r="IV115" s="137"/>
    </row>
    <row r="116" spans="1:256" ht="13.35" customHeight="1" x14ac:dyDescent="0.2">
      <c r="A116" s="24">
        <f t="shared" ref="A116:A136" si="15">A115+1</f>
        <v>72</v>
      </c>
      <c r="B116" s="167">
        <f>'B - Schedule of Values Summary'!B116</f>
        <v>0</v>
      </c>
      <c r="C116" s="24">
        <f>'B - Schedule of Values Summary'!C116</f>
        <v>0</v>
      </c>
      <c r="D116" s="327">
        <f>'B - Schedule of Values Summary'!D116</f>
        <v>0</v>
      </c>
      <c r="E116" s="327"/>
      <c r="F116" s="327"/>
      <c r="G116" s="327"/>
      <c r="H116" s="327"/>
      <c r="I116" s="328"/>
      <c r="J116" s="338"/>
      <c r="K116" s="338"/>
      <c r="L116" s="338"/>
      <c r="M116" s="338"/>
      <c r="N116" s="295">
        <f t="shared" si="12"/>
        <v>0</v>
      </c>
      <c r="O116" s="295"/>
      <c r="P116" s="90"/>
      <c r="Q116" s="301">
        <f>IF(AC116=0,0,('B - Schedule of Values Summary'!J116*AC116)-J116)</f>
        <v>0</v>
      </c>
      <c r="R116" s="302"/>
      <c r="S116" s="301">
        <f>IF(AD116=0,0,('B - Schedule of Values Summary'!L116*AD116)-L116)</f>
        <v>0</v>
      </c>
      <c r="T116" s="339"/>
      <c r="U116" s="339"/>
      <c r="V116" s="302"/>
      <c r="W116" s="295">
        <f t="shared" si="13"/>
        <v>0</v>
      </c>
      <c r="X116" s="295"/>
      <c r="Y116" s="295">
        <f t="shared" si="14"/>
        <v>0</v>
      </c>
      <c r="Z116" s="295"/>
      <c r="AC116" s="127"/>
      <c r="AD116" s="185"/>
      <c r="AE116" s="85">
        <f>'B - Schedule of Values Summary'!U116</f>
        <v>0</v>
      </c>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c r="CN116" s="137"/>
      <c r="CO116" s="137"/>
      <c r="CP116" s="137"/>
      <c r="CQ116" s="137"/>
      <c r="CR116" s="137"/>
      <c r="CS116" s="137"/>
      <c r="CT116" s="137"/>
      <c r="CU116" s="137"/>
      <c r="CV116" s="137"/>
      <c r="CW116" s="137"/>
      <c r="CX116" s="137"/>
      <c r="CY116" s="137"/>
      <c r="CZ116" s="137"/>
      <c r="DA116" s="137"/>
      <c r="DB116" s="137"/>
      <c r="DC116" s="137"/>
      <c r="DD116" s="137"/>
      <c r="DE116" s="137"/>
      <c r="DF116" s="137"/>
      <c r="DG116" s="137"/>
      <c r="DH116" s="137"/>
      <c r="DI116" s="137"/>
      <c r="DJ116" s="137"/>
      <c r="DK116" s="137"/>
      <c r="DL116" s="137"/>
      <c r="DM116" s="137"/>
      <c r="DN116" s="137"/>
      <c r="DO116" s="137"/>
      <c r="DP116" s="137"/>
      <c r="DQ116" s="137"/>
      <c r="DR116" s="137"/>
      <c r="DS116" s="137"/>
      <c r="DT116" s="137"/>
      <c r="DU116" s="137"/>
      <c r="DV116" s="137"/>
      <c r="DW116" s="137"/>
      <c r="DX116" s="137"/>
      <c r="DY116" s="137"/>
      <c r="DZ116" s="137"/>
      <c r="EA116" s="137"/>
      <c r="EB116" s="137"/>
      <c r="EC116" s="137"/>
      <c r="ED116" s="137"/>
      <c r="EE116" s="137"/>
      <c r="EF116" s="137"/>
      <c r="EG116" s="137"/>
      <c r="EH116" s="137"/>
      <c r="EI116" s="137"/>
      <c r="EJ116" s="137"/>
      <c r="EK116" s="137"/>
      <c r="EL116" s="137"/>
      <c r="EM116" s="137"/>
      <c r="EN116" s="137"/>
      <c r="EO116" s="137"/>
      <c r="EP116" s="137"/>
      <c r="EQ116" s="137"/>
      <c r="ER116" s="137"/>
      <c r="ES116" s="137"/>
      <c r="ET116" s="137"/>
      <c r="EU116" s="137"/>
      <c r="EV116" s="137"/>
      <c r="EW116" s="137"/>
      <c r="EX116" s="137"/>
      <c r="EY116" s="137"/>
      <c r="EZ116" s="137"/>
      <c r="FA116" s="137"/>
      <c r="FB116" s="137"/>
      <c r="FC116" s="137"/>
      <c r="FD116" s="137"/>
      <c r="FE116" s="137"/>
      <c r="FF116" s="137"/>
      <c r="FG116" s="137"/>
      <c r="FH116" s="137"/>
      <c r="FI116" s="137"/>
      <c r="FJ116" s="137"/>
      <c r="FK116" s="137"/>
      <c r="FL116" s="137"/>
      <c r="FM116" s="137"/>
      <c r="FN116" s="137"/>
      <c r="FO116" s="137"/>
      <c r="FP116" s="137"/>
      <c r="FQ116" s="137"/>
      <c r="FR116" s="137"/>
      <c r="FS116" s="137"/>
      <c r="FT116" s="137"/>
      <c r="FU116" s="137"/>
      <c r="FV116" s="137"/>
      <c r="FW116" s="137"/>
      <c r="FX116" s="137"/>
      <c r="FY116" s="137"/>
      <c r="FZ116" s="137"/>
      <c r="GA116" s="137"/>
      <c r="GB116" s="137"/>
      <c r="GC116" s="137"/>
      <c r="GD116" s="137"/>
      <c r="GE116" s="137"/>
      <c r="GF116" s="137"/>
      <c r="GG116" s="137"/>
      <c r="GH116" s="137"/>
      <c r="GI116" s="137"/>
      <c r="GJ116" s="137"/>
      <c r="GK116" s="137"/>
      <c r="GL116" s="137"/>
      <c r="GM116" s="137"/>
      <c r="GN116" s="137"/>
      <c r="GO116" s="137"/>
      <c r="GP116" s="137"/>
      <c r="GQ116" s="137"/>
      <c r="GR116" s="137"/>
      <c r="GS116" s="137"/>
      <c r="GT116" s="137"/>
      <c r="GU116" s="137"/>
      <c r="GV116" s="137"/>
      <c r="GW116" s="137"/>
      <c r="GX116" s="137"/>
      <c r="GY116" s="137"/>
      <c r="GZ116" s="137"/>
      <c r="HA116" s="137"/>
      <c r="HB116" s="137"/>
      <c r="HC116" s="137"/>
      <c r="HD116" s="137"/>
      <c r="HE116" s="137"/>
      <c r="HF116" s="137"/>
      <c r="HG116" s="137"/>
      <c r="HH116" s="137"/>
      <c r="HI116" s="137"/>
      <c r="HJ116" s="137"/>
      <c r="HK116" s="137"/>
      <c r="HL116" s="137"/>
      <c r="HM116" s="137"/>
      <c r="HN116" s="137"/>
      <c r="HO116" s="137"/>
      <c r="HP116" s="137"/>
      <c r="HQ116" s="137"/>
      <c r="HR116" s="137"/>
      <c r="HS116" s="137"/>
      <c r="HT116" s="137"/>
      <c r="HU116" s="137"/>
      <c r="HV116" s="137"/>
      <c r="HW116" s="137"/>
      <c r="HX116" s="137"/>
      <c r="HY116" s="137"/>
      <c r="HZ116" s="137"/>
      <c r="IA116" s="137"/>
      <c r="IB116" s="137"/>
      <c r="IC116" s="137"/>
      <c r="ID116" s="137"/>
      <c r="IE116" s="137"/>
      <c r="IF116" s="137"/>
      <c r="IG116" s="137"/>
      <c r="IH116" s="137"/>
      <c r="II116" s="137"/>
      <c r="IJ116" s="137"/>
      <c r="IK116" s="137"/>
      <c r="IL116" s="137"/>
      <c r="IM116" s="137"/>
      <c r="IN116" s="137"/>
      <c r="IO116" s="137"/>
      <c r="IP116" s="137"/>
      <c r="IQ116" s="137"/>
      <c r="IR116" s="137"/>
      <c r="IS116" s="137"/>
      <c r="IT116" s="137"/>
      <c r="IU116" s="137"/>
      <c r="IV116" s="137"/>
    </row>
    <row r="117" spans="1:256" ht="13.35" customHeight="1" x14ac:dyDescent="0.2">
      <c r="A117" s="24">
        <f t="shared" si="15"/>
        <v>73</v>
      </c>
      <c r="B117" s="167">
        <f>'B - Schedule of Values Summary'!B117</f>
        <v>0</v>
      </c>
      <c r="C117" s="24">
        <f>'B - Schedule of Values Summary'!C117</f>
        <v>0</v>
      </c>
      <c r="D117" s="327">
        <f>'B - Schedule of Values Summary'!D117</f>
        <v>0</v>
      </c>
      <c r="E117" s="327"/>
      <c r="F117" s="327"/>
      <c r="G117" s="327"/>
      <c r="H117" s="327"/>
      <c r="I117" s="328"/>
      <c r="J117" s="338"/>
      <c r="K117" s="338"/>
      <c r="L117" s="338"/>
      <c r="M117" s="338"/>
      <c r="N117" s="295">
        <f t="shared" si="12"/>
        <v>0</v>
      </c>
      <c r="O117" s="295"/>
      <c r="P117" s="90"/>
      <c r="Q117" s="301">
        <f>IF(AC117=0,0,('B - Schedule of Values Summary'!J117*AC117)-J117)</f>
        <v>0</v>
      </c>
      <c r="R117" s="302"/>
      <c r="S117" s="301">
        <f>IF(AD117=0,0,('B - Schedule of Values Summary'!L117*AD117)-L117)</f>
        <v>0</v>
      </c>
      <c r="T117" s="339"/>
      <c r="U117" s="339"/>
      <c r="V117" s="302"/>
      <c r="W117" s="295">
        <f t="shared" si="13"/>
        <v>0</v>
      </c>
      <c r="X117" s="295"/>
      <c r="Y117" s="295">
        <f t="shared" si="14"/>
        <v>0</v>
      </c>
      <c r="Z117" s="295"/>
      <c r="AC117" s="127"/>
      <c r="AD117" s="185"/>
      <c r="AE117" s="85">
        <f>'B - Schedule of Values Summary'!U117</f>
        <v>0</v>
      </c>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c r="CN117" s="137"/>
      <c r="CO117" s="137"/>
      <c r="CP117" s="137"/>
      <c r="CQ117" s="137"/>
      <c r="CR117" s="137"/>
      <c r="CS117" s="137"/>
      <c r="CT117" s="137"/>
      <c r="CU117" s="137"/>
      <c r="CV117" s="137"/>
      <c r="CW117" s="137"/>
      <c r="CX117" s="137"/>
      <c r="CY117" s="137"/>
      <c r="CZ117" s="137"/>
      <c r="DA117" s="137"/>
      <c r="DB117" s="137"/>
      <c r="DC117" s="137"/>
      <c r="DD117" s="137"/>
      <c r="DE117" s="137"/>
      <c r="DF117" s="137"/>
      <c r="DG117" s="137"/>
      <c r="DH117" s="137"/>
      <c r="DI117" s="137"/>
      <c r="DJ117" s="137"/>
      <c r="DK117" s="137"/>
      <c r="DL117" s="137"/>
      <c r="DM117" s="137"/>
      <c r="DN117" s="137"/>
      <c r="DO117" s="137"/>
      <c r="DP117" s="137"/>
      <c r="DQ117" s="137"/>
      <c r="DR117" s="137"/>
      <c r="DS117" s="137"/>
      <c r="DT117" s="137"/>
      <c r="DU117" s="137"/>
      <c r="DV117" s="137"/>
      <c r="DW117" s="137"/>
      <c r="DX117" s="137"/>
      <c r="DY117" s="137"/>
      <c r="DZ117" s="137"/>
      <c r="EA117" s="137"/>
      <c r="EB117" s="137"/>
      <c r="EC117" s="137"/>
      <c r="ED117" s="137"/>
      <c r="EE117" s="137"/>
      <c r="EF117" s="137"/>
      <c r="EG117" s="137"/>
      <c r="EH117" s="137"/>
      <c r="EI117" s="137"/>
      <c r="EJ117" s="137"/>
      <c r="EK117" s="137"/>
      <c r="EL117" s="137"/>
      <c r="EM117" s="137"/>
      <c r="EN117" s="137"/>
      <c r="EO117" s="137"/>
      <c r="EP117" s="137"/>
      <c r="EQ117" s="137"/>
      <c r="ER117" s="137"/>
      <c r="ES117" s="137"/>
      <c r="ET117" s="137"/>
      <c r="EU117" s="137"/>
      <c r="EV117" s="137"/>
      <c r="EW117" s="137"/>
      <c r="EX117" s="137"/>
      <c r="EY117" s="137"/>
      <c r="EZ117" s="137"/>
      <c r="FA117" s="137"/>
      <c r="FB117" s="137"/>
      <c r="FC117" s="137"/>
      <c r="FD117" s="137"/>
      <c r="FE117" s="137"/>
      <c r="FF117" s="137"/>
      <c r="FG117" s="137"/>
      <c r="FH117" s="137"/>
      <c r="FI117" s="137"/>
      <c r="FJ117" s="137"/>
      <c r="FK117" s="137"/>
      <c r="FL117" s="137"/>
      <c r="FM117" s="137"/>
      <c r="FN117" s="137"/>
      <c r="FO117" s="137"/>
      <c r="FP117" s="137"/>
      <c r="FQ117" s="137"/>
      <c r="FR117" s="137"/>
      <c r="FS117" s="137"/>
      <c r="FT117" s="137"/>
      <c r="FU117" s="137"/>
      <c r="FV117" s="137"/>
      <c r="FW117" s="137"/>
      <c r="FX117" s="137"/>
      <c r="FY117" s="137"/>
      <c r="FZ117" s="137"/>
      <c r="GA117" s="137"/>
      <c r="GB117" s="137"/>
      <c r="GC117" s="137"/>
      <c r="GD117" s="137"/>
      <c r="GE117" s="137"/>
      <c r="GF117" s="137"/>
      <c r="GG117" s="137"/>
      <c r="GH117" s="137"/>
      <c r="GI117" s="137"/>
      <c r="GJ117" s="137"/>
      <c r="GK117" s="137"/>
      <c r="GL117" s="137"/>
      <c r="GM117" s="137"/>
      <c r="GN117" s="137"/>
      <c r="GO117" s="137"/>
      <c r="GP117" s="137"/>
      <c r="GQ117" s="137"/>
      <c r="GR117" s="137"/>
      <c r="GS117" s="137"/>
      <c r="GT117" s="137"/>
      <c r="GU117" s="137"/>
      <c r="GV117" s="137"/>
      <c r="GW117" s="137"/>
      <c r="GX117" s="137"/>
      <c r="GY117" s="137"/>
      <c r="GZ117" s="137"/>
      <c r="HA117" s="137"/>
      <c r="HB117" s="137"/>
      <c r="HC117" s="137"/>
      <c r="HD117" s="137"/>
      <c r="HE117" s="137"/>
      <c r="HF117" s="137"/>
      <c r="HG117" s="137"/>
      <c r="HH117" s="137"/>
      <c r="HI117" s="137"/>
      <c r="HJ117" s="137"/>
      <c r="HK117" s="137"/>
      <c r="HL117" s="137"/>
      <c r="HM117" s="137"/>
      <c r="HN117" s="137"/>
      <c r="HO117" s="137"/>
      <c r="HP117" s="137"/>
      <c r="HQ117" s="137"/>
      <c r="HR117" s="137"/>
      <c r="HS117" s="137"/>
      <c r="HT117" s="137"/>
      <c r="HU117" s="137"/>
      <c r="HV117" s="137"/>
      <c r="HW117" s="137"/>
      <c r="HX117" s="137"/>
      <c r="HY117" s="137"/>
      <c r="HZ117" s="137"/>
      <c r="IA117" s="137"/>
      <c r="IB117" s="137"/>
      <c r="IC117" s="137"/>
      <c r="ID117" s="137"/>
      <c r="IE117" s="137"/>
      <c r="IF117" s="137"/>
      <c r="IG117" s="137"/>
      <c r="IH117" s="137"/>
      <c r="II117" s="137"/>
      <c r="IJ117" s="137"/>
      <c r="IK117" s="137"/>
      <c r="IL117" s="137"/>
      <c r="IM117" s="137"/>
      <c r="IN117" s="137"/>
      <c r="IO117" s="137"/>
      <c r="IP117" s="137"/>
      <c r="IQ117" s="137"/>
      <c r="IR117" s="137"/>
      <c r="IS117" s="137"/>
      <c r="IT117" s="137"/>
      <c r="IU117" s="137"/>
      <c r="IV117" s="137"/>
    </row>
    <row r="118" spans="1:256" ht="13.35" customHeight="1" x14ac:dyDescent="0.2">
      <c r="A118" s="24">
        <f t="shared" si="15"/>
        <v>74</v>
      </c>
      <c r="B118" s="167">
        <f>'B - Schedule of Values Summary'!B118</f>
        <v>0</v>
      </c>
      <c r="C118" s="24">
        <f>'B - Schedule of Values Summary'!C118</f>
        <v>0</v>
      </c>
      <c r="D118" s="327">
        <f>'B - Schedule of Values Summary'!D118</f>
        <v>0</v>
      </c>
      <c r="E118" s="327"/>
      <c r="F118" s="327"/>
      <c r="G118" s="327"/>
      <c r="H118" s="327"/>
      <c r="I118" s="328"/>
      <c r="J118" s="338"/>
      <c r="K118" s="338"/>
      <c r="L118" s="338"/>
      <c r="M118" s="338"/>
      <c r="N118" s="295">
        <f t="shared" si="12"/>
        <v>0</v>
      </c>
      <c r="O118" s="295"/>
      <c r="P118" s="90"/>
      <c r="Q118" s="301">
        <f>IF(AC118=0,0,('B - Schedule of Values Summary'!J118*AC118)-J118)</f>
        <v>0</v>
      </c>
      <c r="R118" s="302"/>
      <c r="S118" s="301">
        <f>IF(AD118=0,0,('B - Schedule of Values Summary'!L118*AD118)-L118)</f>
        <v>0</v>
      </c>
      <c r="T118" s="339"/>
      <c r="U118" s="339"/>
      <c r="V118" s="302"/>
      <c r="W118" s="295">
        <f t="shared" si="13"/>
        <v>0</v>
      </c>
      <c r="X118" s="295"/>
      <c r="Y118" s="295">
        <f t="shared" si="14"/>
        <v>0</v>
      </c>
      <c r="Z118" s="295"/>
      <c r="AC118" s="127"/>
      <c r="AD118" s="185"/>
      <c r="AE118" s="85">
        <f>'B - Schedule of Values Summary'!U118</f>
        <v>0</v>
      </c>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c r="CN118" s="137"/>
      <c r="CO118" s="137"/>
      <c r="CP118" s="137"/>
      <c r="CQ118" s="137"/>
      <c r="CR118" s="137"/>
      <c r="CS118" s="137"/>
      <c r="CT118" s="137"/>
      <c r="CU118" s="137"/>
      <c r="CV118" s="137"/>
      <c r="CW118" s="137"/>
      <c r="CX118" s="137"/>
      <c r="CY118" s="137"/>
      <c r="CZ118" s="137"/>
      <c r="DA118" s="137"/>
      <c r="DB118" s="137"/>
      <c r="DC118" s="137"/>
      <c r="DD118" s="137"/>
      <c r="DE118" s="137"/>
      <c r="DF118" s="137"/>
      <c r="DG118" s="137"/>
      <c r="DH118" s="137"/>
      <c r="DI118" s="137"/>
      <c r="DJ118" s="137"/>
      <c r="DK118" s="137"/>
      <c r="DL118" s="137"/>
      <c r="DM118" s="137"/>
      <c r="DN118" s="137"/>
      <c r="DO118" s="137"/>
      <c r="DP118" s="137"/>
      <c r="DQ118" s="137"/>
      <c r="DR118" s="137"/>
      <c r="DS118" s="137"/>
      <c r="DT118" s="137"/>
      <c r="DU118" s="137"/>
      <c r="DV118" s="137"/>
      <c r="DW118" s="137"/>
      <c r="DX118" s="137"/>
      <c r="DY118" s="137"/>
      <c r="DZ118" s="137"/>
      <c r="EA118" s="137"/>
      <c r="EB118" s="137"/>
      <c r="EC118" s="137"/>
      <c r="ED118" s="137"/>
      <c r="EE118" s="137"/>
      <c r="EF118" s="137"/>
      <c r="EG118" s="137"/>
      <c r="EH118" s="137"/>
      <c r="EI118" s="137"/>
      <c r="EJ118" s="137"/>
      <c r="EK118" s="137"/>
      <c r="EL118" s="137"/>
      <c r="EM118" s="137"/>
      <c r="EN118" s="137"/>
      <c r="EO118" s="137"/>
      <c r="EP118" s="137"/>
      <c r="EQ118" s="137"/>
      <c r="ER118" s="137"/>
      <c r="ES118" s="137"/>
      <c r="ET118" s="137"/>
      <c r="EU118" s="137"/>
      <c r="EV118" s="137"/>
      <c r="EW118" s="137"/>
      <c r="EX118" s="137"/>
      <c r="EY118" s="137"/>
      <c r="EZ118" s="137"/>
      <c r="FA118" s="137"/>
      <c r="FB118" s="137"/>
      <c r="FC118" s="137"/>
      <c r="FD118" s="137"/>
      <c r="FE118" s="137"/>
      <c r="FF118" s="137"/>
      <c r="FG118" s="137"/>
      <c r="FH118" s="137"/>
      <c r="FI118" s="137"/>
      <c r="FJ118" s="137"/>
      <c r="FK118" s="137"/>
      <c r="FL118" s="137"/>
      <c r="FM118" s="137"/>
      <c r="FN118" s="137"/>
      <c r="FO118" s="137"/>
      <c r="FP118" s="137"/>
      <c r="FQ118" s="137"/>
      <c r="FR118" s="137"/>
      <c r="FS118" s="137"/>
      <c r="FT118" s="137"/>
      <c r="FU118" s="137"/>
      <c r="FV118" s="137"/>
      <c r="FW118" s="137"/>
      <c r="FX118" s="137"/>
      <c r="FY118" s="137"/>
      <c r="FZ118" s="137"/>
      <c r="GA118" s="137"/>
      <c r="GB118" s="137"/>
      <c r="GC118" s="137"/>
      <c r="GD118" s="137"/>
      <c r="GE118" s="137"/>
      <c r="GF118" s="137"/>
      <c r="GG118" s="137"/>
      <c r="GH118" s="137"/>
      <c r="GI118" s="137"/>
      <c r="GJ118" s="137"/>
      <c r="GK118" s="137"/>
      <c r="GL118" s="137"/>
      <c r="GM118" s="137"/>
      <c r="GN118" s="137"/>
      <c r="GO118" s="137"/>
      <c r="GP118" s="137"/>
      <c r="GQ118" s="137"/>
      <c r="GR118" s="137"/>
      <c r="GS118" s="137"/>
      <c r="GT118" s="137"/>
      <c r="GU118" s="137"/>
      <c r="GV118" s="137"/>
      <c r="GW118" s="137"/>
      <c r="GX118" s="137"/>
      <c r="GY118" s="137"/>
      <c r="GZ118" s="137"/>
      <c r="HA118" s="137"/>
      <c r="HB118" s="137"/>
      <c r="HC118" s="137"/>
      <c r="HD118" s="137"/>
      <c r="HE118" s="137"/>
      <c r="HF118" s="137"/>
      <c r="HG118" s="137"/>
      <c r="HH118" s="137"/>
      <c r="HI118" s="137"/>
      <c r="HJ118" s="137"/>
      <c r="HK118" s="137"/>
      <c r="HL118" s="137"/>
      <c r="HM118" s="137"/>
      <c r="HN118" s="137"/>
      <c r="HO118" s="137"/>
      <c r="HP118" s="137"/>
      <c r="HQ118" s="137"/>
      <c r="HR118" s="137"/>
      <c r="HS118" s="137"/>
      <c r="HT118" s="137"/>
      <c r="HU118" s="137"/>
      <c r="HV118" s="137"/>
      <c r="HW118" s="137"/>
      <c r="HX118" s="137"/>
      <c r="HY118" s="137"/>
      <c r="HZ118" s="137"/>
      <c r="IA118" s="137"/>
      <c r="IB118" s="137"/>
      <c r="IC118" s="137"/>
      <c r="ID118" s="137"/>
      <c r="IE118" s="137"/>
      <c r="IF118" s="137"/>
      <c r="IG118" s="137"/>
      <c r="IH118" s="137"/>
      <c r="II118" s="137"/>
      <c r="IJ118" s="137"/>
      <c r="IK118" s="137"/>
      <c r="IL118" s="137"/>
      <c r="IM118" s="137"/>
      <c r="IN118" s="137"/>
      <c r="IO118" s="137"/>
      <c r="IP118" s="137"/>
      <c r="IQ118" s="137"/>
      <c r="IR118" s="137"/>
      <c r="IS118" s="137"/>
      <c r="IT118" s="137"/>
      <c r="IU118" s="137"/>
      <c r="IV118" s="137"/>
    </row>
    <row r="119" spans="1:256" ht="13.35" customHeight="1" x14ac:dyDescent="0.2">
      <c r="A119" s="24">
        <f t="shared" si="15"/>
        <v>75</v>
      </c>
      <c r="B119" s="167">
        <f>'B - Schedule of Values Summary'!B119</f>
        <v>0</v>
      </c>
      <c r="C119" s="24">
        <f>'B - Schedule of Values Summary'!C119</f>
        <v>0</v>
      </c>
      <c r="D119" s="327">
        <f>'B - Schedule of Values Summary'!D119</f>
        <v>0</v>
      </c>
      <c r="E119" s="327"/>
      <c r="F119" s="327"/>
      <c r="G119" s="327"/>
      <c r="H119" s="327"/>
      <c r="I119" s="328"/>
      <c r="J119" s="338"/>
      <c r="K119" s="338"/>
      <c r="L119" s="338"/>
      <c r="M119" s="338"/>
      <c r="N119" s="295">
        <f t="shared" si="12"/>
        <v>0</v>
      </c>
      <c r="O119" s="295"/>
      <c r="P119" s="90"/>
      <c r="Q119" s="301">
        <f>IF(AC119=0,0,('B - Schedule of Values Summary'!J119*AC119)-J119)</f>
        <v>0</v>
      </c>
      <c r="R119" s="302"/>
      <c r="S119" s="301">
        <f>IF(AD119=0,0,('B - Schedule of Values Summary'!L119*AD119)-L119)</f>
        <v>0</v>
      </c>
      <c r="T119" s="339"/>
      <c r="U119" s="339"/>
      <c r="V119" s="302"/>
      <c r="W119" s="295">
        <f t="shared" si="13"/>
        <v>0</v>
      </c>
      <c r="X119" s="295"/>
      <c r="Y119" s="295">
        <f t="shared" si="14"/>
        <v>0</v>
      </c>
      <c r="Z119" s="295"/>
      <c r="AC119" s="127"/>
      <c r="AD119" s="185"/>
      <c r="AE119" s="85">
        <f>'B - Schedule of Values Summary'!U119</f>
        <v>0</v>
      </c>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c r="CN119" s="137"/>
      <c r="CO119" s="137"/>
      <c r="CP119" s="137"/>
      <c r="CQ119" s="137"/>
      <c r="CR119" s="137"/>
      <c r="CS119" s="137"/>
      <c r="CT119" s="137"/>
      <c r="CU119" s="137"/>
      <c r="CV119" s="137"/>
      <c r="CW119" s="137"/>
      <c r="CX119" s="137"/>
      <c r="CY119" s="137"/>
      <c r="CZ119" s="137"/>
      <c r="DA119" s="137"/>
      <c r="DB119" s="137"/>
      <c r="DC119" s="137"/>
      <c r="DD119" s="137"/>
      <c r="DE119" s="137"/>
      <c r="DF119" s="137"/>
      <c r="DG119" s="137"/>
      <c r="DH119" s="137"/>
      <c r="DI119" s="137"/>
      <c r="DJ119" s="137"/>
      <c r="DK119" s="137"/>
      <c r="DL119" s="137"/>
      <c r="DM119" s="137"/>
      <c r="DN119" s="137"/>
      <c r="DO119" s="137"/>
      <c r="DP119" s="137"/>
      <c r="DQ119" s="137"/>
      <c r="DR119" s="137"/>
      <c r="DS119" s="137"/>
      <c r="DT119" s="137"/>
      <c r="DU119" s="137"/>
      <c r="DV119" s="137"/>
      <c r="DW119" s="137"/>
      <c r="DX119" s="137"/>
      <c r="DY119" s="137"/>
      <c r="DZ119" s="137"/>
      <c r="EA119" s="137"/>
      <c r="EB119" s="137"/>
      <c r="EC119" s="137"/>
      <c r="ED119" s="137"/>
      <c r="EE119" s="137"/>
      <c r="EF119" s="137"/>
      <c r="EG119" s="137"/>
      <c r="EH119" s="137"/>
      <c r="EI119" s="137"/>
      <c r="EJ119" s="137"/>
      <c r="EK119" s="137"/>
      <c r="EL119" s="137"/>
      <c r="EM119" s="137"/>
      <c r="EN119" s="137"/>
      <c r="EO119" s="137"/>
      <c r="EP119" s="137"/>
      <c r="EQ119" s="137"/>
      <c r="ER119" s="137"/>
      <c r="ES119" s="137"/>
      <c r="ET119" s="137"/>
      <c r="EU119" s="137"/>
      <c r="EV119" s="137"/>
      <c r="EW119" s="137"/>
      <c r="EX119" s="137"/>
      <c r="EY119" s="137"/>
      <c r="EZ119" s="137"/>
      <c r="FA119" s="137"/>
      <c r="FB119" s="137"/>
      <c r="FC119" s="137"/>
      <c r="FD119" s="137"/>
      <c r="FE119" s="137"/>
      <c r="FF119" s="137"/>
      <c r="FG119" s="137"/>
      <c r="FH119" s="137"/>
      <c r="FI119" s="137"/>
      <c r="FJ119" s="137"/>
      <c r="FK119" s="137"/>
      <c r="FL119" s="137"/>
      <c r="FM119" s="137"/>
      <c r="FN119" s="137"/>
      <c r="FO119" s="137"/>
      <c r="FP119" s="137"/>
      <c r="FQ119" s="137"/>
      <c r="FR119" s="137"/>
      <c r="FS119" s="137"/>
      <c r="FT119" s="137"/>
      <c r="FU119" s="137"/>
      <c r="FV119" s="137"/>
      <c r="FW119" s="137"/>
      <c r="FX119" s="137"/>
      <c r="FY119" s="137"/>
      <c r="FZ119" s="137"/>
      <c r="GA119" s="137"/>
      <c r="GB119" s="137"/>
      <c r="GC119" s="137"/>
      <c r="GD119" s="137"/>
      <c r="GE119" s="137"/>
      <c r="GF119" s="137"/>
      <c r="GG119" s="137"/>
      <c r="GH119" s="137"/>
      <c r="GI119" s="137"/>
      <c r="GJ119" s="137"/>
      <c r="GK119" s="137"/>
      <c r="GL119" s="137"/>
      <c r="GM119" s="137"/>
      <c r="GN119" s="137"/>
      <c r="GO119" s="137"/>
      <c r="GP119" s="137"/>
      <c r="GQ119" s="137"/>
      <c r="GR119" s="137"/>
      <c r="GS119" s="137"/>
      <c r="GT119" s="137"/>
      <c r="GU119" s="137"/>
      <c r="GV119" s="137"/>
      <c r="GW119" s="137"/>
      <c r="GX119" s="137"/>
      <c r="GY119" s="137"/>
      <c r="GZ119" s="137"/>
      <c r="HA119" s="137"/>
      <c r="HB119" s="137"/>
      <c r="HC119" s="137"/>
      <c r="HD119" s="137"/>
      <c r="HE119" s="137"/>
      <c r="HF119" s="137"/>
      <c r="HG119" s="137"/>
      <c r="HH119" s="137"/>
      <c r="HI119" s="137"/>
      <c r="HJ119" s="137"/>
      <c r="HK119" s="137"/>
      <c r="HL119" s="137"/>
      <c r="HM119" s="137"/>
      <c r="HN119" s="137"/>
      <c r="HO119" s="137"/>
      <c r="HP119" s="137"/>
      <c r="HQ119" s="137"/>
      <c r="HR119" s="137"/>
      <c r="HS119" s="137"/>
      <c r="HT119" s="137"/>
      <c r="HU119" s="137"/>
      <c r="HV119" s="137"/>
      <c r="HW119" s="137"/>
      <c r="HX119" s="137"/>
      <c r="HY119" s="137"/>
      <c r="HZ119" s="137"/>
      <c r="IA119" s="137"/>
      <c r="IB119" s="137"/>
      <c r="IC119" s="137"/>
      <c r="ID119" s="137"/>
      <c r="IE119" s="137"/>
      <c r="IF119" s="137"/>
      <c r="IG119" s="137"/>
      <c r="IH119" s="137"/>
      <c r="II119" s="137"/>
      <c r="IJ119" s="137"/>
      <c r="IK119" s="137"/>
      <c r="IL119" s="137"/>
      <c r="IM119" s="137"/>
      <c r="IN119" s="137"/>
      <c r="IO119" s="137"/>
      <c r="IP119" s="137"/>
      <c r="IQ119" s="137"/>
      <c r="IR119" s="137"/>
      <c r="IS119" s="137"/>
      <c r="IT119" s="137"/>
      <c r="IU119" s="137"/>
      <c r="IV119" s="137"/>
    </row>
    <row r="120" spans="1:256" ht="13.35" customHeight="1" x14ac:dyDescent="0.2">
      <c r="A120" s="24">
        <f t="shared" si="15"/>
        <v>76</v>
      </c>
      <c r="B120" s="167">
        <f>'B - Schedule of Values Summary'!B120</f>
        <v>0</v>
      </c>
      <c r="C120" s="24">
        <f>'B - Schedule of Values Summary'!C120</f>
        <v>0</v>
      </c>
      <c r="D120" s="327">
        <f>'B - Schedule of Values Summary'!D120</f>
        <v>0</v>
      </c>
      <c r="E120" s="327"/>
      <c r="F120" s="327"/>
      <c r="G120" s="327"/>
      <c r="H120" s="327"/>
      <c r="I120" s="328"/>
      <c r="J120" s="338"/>
      <c r="K120" s="338"/>
      <c r="L120" s="338"/>
      <c r="M120" s="338"/>
      <c r="N120" s="295">
        <f t="shared" si="12"/>
        <v>0</v>
      </c>
      <c r="O120" s="295"/>
      <c r="P120" s="90"/>
      <c r="Q120" s="301">
        <f>IF(AC120=0,0,('B - Schedule of Values Summary'!J120*AC120)-J120)</f>
        <v>0</v>
      </c>
      <c r="R120" s="302"/>
      <c r="S120" s="301">
        <f>IF(AD120=0,0,('B - Schedule of Values Summary'!L120*AD120)-L120)</f>
        <v>0</v>
      </c>
      <c r="T120" s="339"/>
      <c r="U120" s="339"/>
      <c r="V120" s="302"/>
      <c r="W120" s="295">
        <f t="shared" si="13"/>
        <v>0</v>
      </c>
      <c r="X120" s="295"/>
      <c r="Y120" s="295">
        <f t="shared" si="14"/>
        <v>0</v>
      </c>
      <c r="Z120" s="295"/>
      <c r="AC120" s="127"/>
      <c r="AD120" s="185"/>
      <c r="AE120" s="85">
        <f>'B - Schedule of Values Summary'!U120</f>
        <v>0</v>
      </c>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Q120" s="137"/>
      <c r="CR120" s="137"/>
      <c r="CS120" s="137"/>
      <c r="CT120" s="137"/>
      <c r="CU120" s="137"/>
      <c r="CV120" s="137"/>
      <c r="CW120" s="137"/>
      <c r="CX120" s="137"/>
      <c r="CY120" s="137"/>
      <c r="CZ120" s="137"/>
      <c r="DA120" s="137"/>
      <c r="DB120" s="137"/>
      <c r="DC120" s="137"/>
      <c r="DD120" s="137"/>
      <c r="DE120" s="137"/>
      <c r="DF120" s="137"/>
      <c r="DG120" s="137"/>
      <c r="DH120" s="137"/>
      <c r="DI120" s="137"/>
      <c r="DJ120" s="137"/>
      <c r="DK120" s="137"/>
      <c r="DL120" s="137"/>
      <c r="DM120" s="137"/>
      <c r="DN120" s="137"/>
      <c r="DO120" s="137"/>
      <c r="DP120" s="137"/>
      <c r="DQ120" s="137"/>
      <c r="DR120" s="137"/>
      <c r="DS120" s="137"/>
      <c r="DT120" s="137"/>
      <c r="DU120" s="137"/>
      <c r="DV120" s="137"/>
      <c r="DW120" s="137"/>
      <c r="DX120" s="137"/>
      <c r="DY120" s="137"/>
      <c r="DZ120" s="137"/>
      <c r="EA120" s="137"/>
      <c r="EB120" s="137"/>
      <c r="EC120" s="137"/>
      <c r="ED120" s="137"/>
      <c r="EE120" s="137"/>
      <c r="EF120" s="137"/>
      <c r="EG120" s="137"/>
      <c r="EH120" s="137"/>
      <c r="EI120" s="137"/>
      <c r="EJ120" s="137"/>
      <c r="EK120" s="137"/>
      <c r="EL120" s="137"/>
      <c r="EM120" s="137"/>
      <c r="EN120" s="137"/>
      <c r="EO120" s="137"/>
      <c r="EP120" s="137"/>
      <c r="EQ120" s="137"/>
      <c r="ER120" s="137"/>
      <c r="ES120" s="137"/>
      <c r="ET120" s="137"/>
      <c r="EU120" s="137"/>
      <c r="EV120" s="137"/>
      <c r="EW120" s="137"/>
      <c r="EX120" s="137"/>
      <c r="EY120" s="137"/>
      <c r="EZ120" s="137"/>
      <c r="FA120" s="137"/>
      <c r="FB120" s="137"/>
      <c r="FC120" s="137"/>
      <c r="FD120" s="137"/>
      <c r="FE120" s="137"/>
      <c r="FF120" s="137"/>
      <c r="FG120" s="137"/>
      <c r="FH120" s="137"/>
      <c r="FI120" s="137"/>
      <c r="FJ120" s="137"/>
      <c r="FK120" s="137"/>
      <c r="FL120" s="137"/>
      <c r="FM120" s="137"/>
      <c r="FN120" s="137"/>
      <c r="FO120" s="137"/>
      <c r="FP120" s="137"/>
      <c r="FQ120" s="137"/>
      <c r="FR120" s="137"/>
      <c r="FS120" s="137"/>
      <c r="FT120" s="137"/>
      <c r="FU120" s="137"/>
      <c r="FV120" s="137"/>
      <c r="FW120" s="137"/>
      <c r="FX120" s="137"/>
      <c r="FY120" s="137"/>
      <c r="FZ120" s="137"/>
      <c r="GA120" s="137"/>
      <c r="GB120" s="137"/>
      <c r="GC120" s="137"/>
      <c r="GD120" s="137"/>
      <c r="GE120" s="137"/>
      <c r="GF120" s="137"/>
      <c r="GG120" s="137"/>
      <c r="GH120" s="137"/>
      <c r="GI120" s="137"/>
      <c r="GJ120" s="137"/>
      <c r="GK120" s="137"/>
      <c r="GL120" s="137"/>
      <c r="GM120" s="137"/>
      <c r="GN120" s="137"/>
      <c r="GO120" s="137"/>
      <c r="GP120" s="137"/>
      <c r="GQ120" s="137"/>
      <c r="GR120" s="137"/>
      <c r="GS120" s="137"/>
      <c r="GT120" s="137"/>
      <c r="GU120" s="137"/>
      <c r="GV120" s="137"/>
      <c r="GW120" s="137"/>
      <c r="GX120" s="137"/>
      <c r="GY120" s="137"/>
      <c r="GZ120" s="137"/>
      <c r="HA120" s="137"/>
      <c r="HB120" s="137"/>
      <c r="HC120" s="137"/>
      <c r="HD120" s="137"/>
      <c r="HE120" s="137"/>
      <c r="HF120" s="137"/>
      <c r="HG120" s="137"/>
      <c r="HH120" s="137"/>
      <c r="HI120" s="137"/>
      <c r="HJ120" s="137"/>
      <c r="HK120" s="137"/>
      <c r="HL120" s="137"/>
      <c r="HM120" s="137"/>
      <c r="HN120" s="137"/>
      <c r="HO120" s="137"/>
      <c r="HP120" s="137"/>
      <c r="HQ120" s="137"/>
      <c r="HR120" s="137"/>
      <c r="HS120" s="137"/>
      <c r="HT120" s="137"/>
      <c r="HU120" s="137"/>
      <c r="HV120" s="137"/>
      <c r="HW120" s="137"/>
      <c r="HX120" s="137"/>
      <c r="HY120" s="137"/>
      <c r="HZ120" s="137"/>
      <c r="IA120" s="137"/>
      <c r="IB120" s="137"/>
      <c r="IC120" s="137"/>
      <c r="ID120" s="137"/>
      <c r="IE120" s="137"/>
      <c r="IF120" s="137"/>
      <c r="IG120" s="137"/>
      <c r="IH120" s="137"/>
      <c r="II120" s="137"/>
      <c r="IJ120" s="137"/>
      <c r="IK120" s="137"/>
      <c r="IL120" s="137"/>
      <c r="IM120" s="137"/>
      <c r="IN120" s="137"/>
      <c r="IO120" s="137"/>
      <c r="IP120" s="137"/>
      <c r="IQ120" s="137"/>
      <c r="IR120" s="137"/>
      <c r="IS120" s="137"/>
      <c r="IT120" s="137"/>
      <c r="IU120" s="137"/>
      <c r="IV120" s="137"/>
    </row>
    <row r="121" spans="1:256" ht="13.35" customHeight="1" x14ac:dyDescent="0.2">
      <c r="A121" s="24">
        <f t="shared" si="15"/>
        <v>77</v>
      </c>
      <c r="B121" s="167">
        <f>'B - Schedule of Values Summary'!B121</f>
        <v>0</v>
      </c>
      <c r="C121" s="24">
        <f>'B - Schedule of Values Summary'!C121</f>
        <v>0</v>
      </c>
      <c r="D121" s="327">
        <f>'B - Schedule of Values Summary'!D121</f>
        <v>0</v>
      </c>
      <c r="E121" s="327"/>
      <c r="F121" s="327"/>
      <c r="G121" s="327"/>
      <c r="H121" s="327"/>
      <c r="I121" s="328"/>
      <c r="J121" s="338"/>
      <c r="K121" s="338"/>
      <c r="L121" s="338"/>
      <c r="M121" s="338"/>
      <c r="N121" s="295">
        <f t="shared" si="12"/>
        <v>0</v>
      </c>
      <c r="O121" s="295"/>
      <c r="P121" s="90"/>
      <c r="Q121" s="301">
        <f>IF(AC121=0,0,('B - Schedule of Values Summary'!J121*AC121)-J121)</f>
        <v>0</v>
      </c>
      <c r="R121" s="302"/>
      <c r="S121" s="301">
        <f>IF(AD121=0,0,('B - Schedule of Values Summary'!L121*AD121)-L121)</f>
        <v>0</v>
      </c>
      <c r="T121" s="339"/>
      <c r="U121" s="339"/>
      <c r="V121" s="302"/>
      <c r="W121" s="295">
        <f t="shared" si="13"/>
        <v>0</v>
      </c>
      <c r="X121" s="295"/>
      <c r="Y121" s="295">
        <f t="shared" si="14"/>
        <v>0</v>
      </c>
      <c r="Z121" s="295"/>
      <c r="AC121" s="127"/>
      <c r="AD121" s="185"/>
      <c r="AE121" s="85">
        <f>'B - Schedule of Values Summary'!U121</f>
        <v>0</v>
      </c>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Q121" s="137"/>
      <c r="CR121" s="137"/>
      <c r="CS121" s="137"/>
      <c r="CT121" s="137"/>
      <c r="CU121" s="137"/>
      <c r="CV121" s="137"/>
      <c r="CW121" s="137"/>
      <c r="CX121" s="137"/>
      <c r="CY121" s="137"/>
      <c r="CZ121" s="137"/>
      <c r="DA121" s="137"/>
      <c r="DB121" s="137"/>
      <c r="DC121" s="137"/>
      <c r="DD121" s="137"/>
      <c r="DE121" s="137"/>
      <c r="DF121" s="137"/>
      <c r="DG121" s="137"/>
      <c r="DH121" s="137"/>
      <c r="DI121" s="137"/>
      <c r="DJ121" s="137"/>
      <c r="DK121" s="137"/>
      <c r="DL121" s="137"/>
      <c r="DM121" s="137"/>
      <c r="DN121" s="137"/>
      <c r="DO121" s="137"/>
      <c r="DP121" s="137"/>
      <c r="DQ121" s="137"/>
      <c r="DR121" s="137"/>
      <c r="DS121" s="137"/>
      <c r="DT121" s="137"/>
      <c r="DU121" s="137"/>
      <c r="DV121" s="137"/>
      <c r="DW121" s="137"/>
      <c r="DX121" s="137"/>
      <c r="DY121" s="137"/>
      <c r="DZ121" s="137"/>
      <c r="EA121" s="137"/>
      <c r="EB121" s="137"/>
      <c r="EC121" s="137"/>
      <c r="ED121" s="137"/>
      <c r="EE121" s="137"/>
      <c r="EF121" s="137"/>
      <c r="EG121" s="137"/>
      <c r="EH121" s="137"/>
      <c r="EI121" s="137"/>
      <c r="EJ121" s="137"/>
      <c r="EK121" s="137"/>
      <c r="EL121" s="137"/>
      <c r="EM121" s="137"/>
      <c r="EN121" s="137"/>
      <c r="EO121" s="137"/>
      <c r="EP121" s="137"/>
      <c r="EQ121" s="137"/>
      <c r="ER121" s="137"/>
      <c r="ES121" s="137"/>
      <c r="ET121" s="137"/>
      <c r="EU121" s="137"/>
      <c r="EV121" s="137"/>
      <c r="EW121" s="137"/>
      <c r="EX121" s="137"/>
      <c r="EY121" s="137"/>
      <c r="EZ121" s="137"/>
      <c r="FA121" s="137"/>
      <c r="FB121" s="137"/>
      <c r="FC121" s="137"/>
      <c r="FD121" s="137"/>
      <c r="FE121" s="137"/>
      <c r="FF121" s="137"/>
      <c r="FG121" s="137"/>
      <c r="FH121" s="137"/>
      <c r="FI121" s="137"/>
      <c r="FJ121" s="137"/>
      <c r="FK121" s="137"/>
      <c r="FL121" s="137"/>
      <c r="FM121" s="137"/>
      <c r="FN121" s="137"/>
      <c r="FO121" s="137"/>
      <c r="FP121" s="137"/>
      <c r="FQ121" s="137"/>
      <c r="FR121" s="137"/>
      <c r="FS121" s="137"/>
      <c r="FT121" s="137"/>
      <c r="FU121" s="137"/>
      <c r="FV121" s="137"/>
      <c r="FW121" s="137"/>
      <c r="FX121" s="137"/>
      <c r="FY121" s="137"/>
      <c r="FZ121" s="137"/>
      <c r="GA121" s="137"/>
      <c r="GB121" s="137"/>
      <c r="GC121" s="137"/>
      <c r="GD121" s="137"/>
      <c r="GE121" s="137"/>
      <c r="GF121" s="137"/>
      <c r="GG121" s="137"/>
      <c r="GH121" s="137"/>
      <c r="GI121" s="137"/>
      <c r="GJ121" s="137"/>
      <c r="GK121" s="137"/>
      <c r="GL121" s="137"/>
      <c r="GM121" s="137"/>
      <c r="GN121" s="137"/>
      <c r="GO121" s="137"/>
      <c r="GP121" s="137"/>
      <c r="GQ121" s="137"/>
      <c r="GR121" s="137"/>
      <c r="GS121" s="137"/>
      <c r="GT121" s="137"/>
      <c r="GU121" s="137"/>
      <c r="GV121" s="137"/>
      <c r="GW121" s="137"/>
      <c r="GX121" s="137"/>
      <c r="GY121" s="137"/>
      <c r="GZ121" s="137"/>
      <c r="HA121" s="137"/>
      <c r="HB121" s="137"/>
      <c r="HC121" s="137"/>
      <c r="HD121" s="137"/>
      <c r="HE121" s="137"/>
      <c r="HF121" s="137"/>
      <c r="HG121" s="137"/>
      <c r="HH121" s="137"/>
      <c r="HI121" s="137"/>
      <c r="HJ121" s="137"/>
      <c r="HK121" s="137"/>
      <c r="HL121" s="137"/>
      <c r="HM121" s="137"/>
      <c r="HN121" s="137"/>
      <c r="HO121" s="137"/>
      <c r="HP121" s="137"/>
      <c r="HQ121" s="137"/>
      <c r="HR121" s="137"/>
      <c r="HS121" s="137"/>
      <c r="HT121" s="137"/>
      <c r="HU121" s="137"/>
      <c r="HV121" s="137"/>
      <c r="HW121" s="137"/>
      <c r="HX121" s="137"/>
      <c r="HY121" s="137"/>
      <c r="HZ121" s="137"/>
      <c r="IA121" s="137"/>
      <c r="IB121" s="137"/>
      <c r="IC121" s="137"/>
      <c r="ID121" s="137"/>
      <c r="IE121" s="137"/>
      <c r="IF121" s="137"/>
      <c r="IG121" s="137"/>
      <c r="IH121" s="137"/>
      <c r="II121" s="137"/>
      <c r="IJ121" s="137"/>
      <c r="IK121" s="137"/>
      <c r="IL121" s="137"/>
      <c r="IM121" s="137"/>
      <c r="IN121" s="137"/>
      <c r="IO121" s="137"/>
      <c r="IP121" s="137"/>
      <c r="IQ121" s="137"/>
      <c r="IR121" s="137"/>
      <c r="IS121" s="137"/>
      <c r="IT121" s="137"/>
      <c r="IU121" s="137"/>
      <c r="IV121" s="137"/>
    </row>
    <row r="122" spans="1:256" ht="13.35" customHeight="1" x14ac:dyDescent="0.2">
      <c r="A122" s="24">
        <f t="shared" si="15"/>
        <v>78</v>
      </c>
      <c r="B122" s="167">
        <f>'B - Schedule of Values Summary'!B122</f>
        <v>0</v>
      </c>
      <c r="C122" s="24">
        <f>'B - Schedule of Values Summary'!C122</f>
        <v>0</v>
      </c>
      <c r="D122" s="327">
        <f>'B - Schedule of Values Summary'!D122</f>
        <v>0</v>
      </c>
      <c r="E122" s="327"/>
      <c r="F122" s="327"/>
      <c r="G122" s="327"/>
      <c r="H122" s="327"/>
      <c r="I122" s="328"/>
      <c r="J122" s="338"/>
      <c r="K122" s="338"/>
      <c r="L122" s="338"/>
      <c r="M122" s="338"/>
      <c r="N122" s="295">
        <f t="shared" si="12"/>
        <v>0</v>
      </c>
      <c r="O122" s="295"/>
      <c r="P122" s="90"/>
      <c r="Q122" s="301">
        <f>IF(AC122=0,0,('B - Schedule of Values Summary'!J122*AC122)-J122)</f>
        <v>0</v>
      </c>
      <c r="R122" s="302"/>
      <c r="S122" s="301">
        <f>IF(AD122=0,0,('B - Schedule of Values Summary'!L122*AD122)-L122)</f>
        <v>0</v>
      </c>
      <c r="T122" s="339"/>
      <c r="U122" s="339"/>
      <c r="V122" s="302"/>
      <c r="W122" s="295">
        <f t="shared" si="13"/>
        <v>0</v>
      </c>
      <c r="X122" s="295"/>
      <c r="Y122" s="295">
        <f t="shared" si="14"/>
        <v>0</v>
      </c>
      <c r="Z122" s="295"/>
      <c r="AC122" s="127"/>
      <c r="AD122" s="185"/>
      <c r="AE122" s="85">
        <f>'B - Schedule of Values Summary'!U122</f>
        <v>0</v>
      </c>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c r="CN122" s="137"/>
      <c r="CO122" s="137"/>
      <c r="CP122" s="137"/>
      <c r="CQ122" s="137"/>
      <c r="CR122" s="137"/>
      <c r="CS122" s="137"/>
      <c r="CT122" s="137"/>
      <c r="CU122" s="137"/>
      <c r="CV122" s="137"/>
      <c r="CW122" s="137"/>
      <c r="CX122" s="137"/>
      <c r="CY122" s="137"/>
      <c r="CZ122" s="137"/>
      <c r="DA122" s="137"/>
      <c r="DB122" s="137"/>
      <c r="DC122" s="137"/>
      <c r="DD122" s="137"/>
      <c r="DE122" s="137"/>
      <c r="DF122" s="137"/>
      <c r="DG122" s="137"/>
      <c r="DH122" s="137"/>
      <c r="DI122" s="137"/>
      <c r="DJ122" s="137"/>
      <c r="DK122" s="137"/>
      <c r="DL122" s="137"/>
      <c r="DM122" s="137"/>
      <c r="DN122" s="137"/>
      <c r="DO122" s="137"/>
      <c r="DP122" s="137"/>
      <c r="DQ122" s="137"/>
      <c r="DR122" s="137"/>
      <c r="DS122" s="137"/>
      <c r="DT122" s="137"/>
      <c r="DU122" s="137"/>
      <c r="DV122" s="137"/>
      <c r="DW122" s="137"/>
      <c r="DX122" s="137"/>
      <c r="DY122" s="137"/>
      <c r="DZ122" s="137"/>
      <c r="EA122" s="137"/>
      <c r="EB122" s="137"/>
      <c r="EC122" s="137"/>
      <c r="ED122" s="137"/>
      <c r="EE122" s="137"/>
      <c r="EF122" s="137"/>
      <c r="EG122" s="137"/>
      <c r="EH122" s="137"/>
      <c r="EI122" s="137"/>
      <c r="EJ122" s="137"/>
      <c r="EK122" s="137"/>
      <c r="EL122" s="137"/>
      <c r="EM122" s="137"/>
      <c r="EN122" s="137"/>
      <c r="EO122" s="137"/>
      <c r="EP122" s="137"/>
      <c r="EQ122" s="137"/>
      <c r="ER122" s="137"/>
      <c r="ES122" s="137"/>
      <c r="ET122" s="137"/>
      <c r="EU122" s="137"/>
      <c r="EV122" s="137"/>
      <c r="EW122" s="137"/>
      <c r="EX122" s="137"/>
      <c r="EY122" s="137"/>
      <c r="EZ122" s="137"/>
      <c r="FA122" s="137"/>
      <c r="FB122" s="137"/>
      <c r="FC122" s="137"/>
      <c r="FD122" s="137"/>
      <c r="FE122" s="137"/>
      <c r="FF122" s="137"/>
      <c r="FG122" s="137"/>
      <c r="FH122" s="137"/>
      <c r="FI122" s="137"/>
      <c r="FJ122" s="137"/>
      <c r="FK122" s="137"/>
      <c r="FL122" s="137"/>
      <c r="FM122" s="137"/>
      <c r="FN122" s="137"/>
      <c r="FO122" s="137"/>
      <c r="FP122" s="137"/>
      <c r="FQ122" s="137"/>
      <c r="FR122" s="137"/>
      <c r="FS122" s="137"/>
      <c r="FT122" s="137"/>
      <c r="FU122" s="137"/>
      <c r="FV122" s="137"/>
      <c r="FW122" s="137"/>
      <c r="FX122" s="137"/>
      <c r="FY122" s="137"/>
      <c r="FZ122" s="137"/>
      <c r="GA122" s="137"/>
      <c r="GB122" s="137"/>
      <c r="GC122" s="137"/>
      <c r="GD122" s="137"/>
      <c r="GE122" s="137"/>
      <c r="GF122" s="137"/>
      <c r="GG122" s="137"/>
      <c r="GH122" s="137"/>
      <c r="GI122" s="137"/>
      <c r="GJ122" s="137"/>
      <c r="GK122" s="137"/>
      <c r="GL122" s="137"/>
      <c r="GM122" s="137"/>
      <c r="GN122" s="137"/>
      <c r="GO122" s="137"/>
      <c r="GP122" s="137"/>
      <c r="GQ122" s="137"/>
      <c r="GR122" s="137"/>
      <c r="GS122" s="137"/>
      <c r="GT122" s="137"/>
      <c r="GU122" s="137"/>
      <c r="GV122" s="137"/>
      <c r="GW122" s="137"/>
      <c r="GX122" s="137"/>
      <c r="GY122" s="137"/>
      <c r="GZ122" s="137"/>
      <c r="HA122" s="137"/>
      <c r="HB122" s="137"/>
      <c r="HC122" s="137"/>
      <c r="HD122" s="137"/>
      <c r="HE122" s="137"/>
      <c r="HF122" s="137"/>
      <c r="HG122" s="137"/>
      <c r="HH122" s="137"/>
      <c r="HI122" s="137"/>
      <c r="HJ122" s="137"/>
      <c r="HK122" s="137"/>
      <c r="HL122" s="137"/>
      <c r="HM122" s="137"/>
      <c r="HN122" s="137"/>
      <c r="HO122" s="137"/>
      <c r="HP122" s="137"/>
      <c r="HQ122" s="137"/>
      <c r="HR122" s="137"/>
      <c r="HS122" s="137"/>
      <c r="HT122" s="137"/>
      <c r="HU122" s="137"/>
      <c r="HV122" s="137"/>
      <c r="HW122" s="137"/>
      <c r="HX122" s="137"/>
      <c r="HY122" s="137"/>
      <c r="HZ122" s="137"/>
      <c r="IA122" s="137"/>
      <c r="IB122" s="137"/>
      <c r="IC122" s="137"/>
      <c r="ID122" s="137"/>
      <c r="IE122" s="137"/>
      <c r="IF122" s="137"/>
      <c r="IG122" s="137"/>
      <c r="IH122" s="137"/>
      <c r="II122" s="137"/>
      <c r="IJ122" s="137"/>
      <c r="IK122" s="137"/>
      <c r="IL122" s="137"/>
      <c r="IM122" s="137"/>
      <c r="IN122" s="137"/>
      <c r="IO122" s="137"/>
      <c r="IP122" s="137"/>
      <c r="IQ122" s="137"/>
      <c r="IR122" s="137"/>
      <c r="IS122" s="137"/>
      <c r="IT122" s="137"/>
      <c r="IU122" s="137"/>
      <c r="IV122" s="137"/>
    </row>
    <row r="123" spans="1:256" ht="13.35" customHeight="1" x14ac:dyDescent="0.2">
      <c r="A123" s="24">
        <f t="shared" si="15"/>
        <v>79</v>
      </c>
      <c r="B123" s="167">
        <f>'B - Schedule of Values Summary'!B123</f>
        <v>0</v>
      </c>
      <c r="C123" s="24">
        <f>'B - Schedule of Values Summary'!C123</f>
        <v>0</v>
      </c>
      <c r="D123" s="327">
        <f>'B - Schedule of Values Summary'!D123</f>
        <v>0</v>
      </c>
      <c r="E123" s="327"/>
      <c r="F123" s="327"/>
      <c r="G123" s="327"/>
      <c r="H123" s="327"/>
      <c r="I123" s="328"/>
      <c r="J123" s="338"/>
      <c r="K123" s="338"/>
      <c r="L123" s="338"/>
      <c r="M123" s="338"/>
      <c r="N123" s="295">
        <f t="shared" si="12"/>
        <v>0</v>
      </c>
      <c r="O123" s="295"/>
      <c r="P123" s="90"/>
      <c r="Q123" s="301">
        <f>IF(AC123=0,0,('B - Schedule of Values Summary'!J123*AC123)-J123)</f>
        <v>0</v>
      </c>
      <c r="R123" s="302"/>
      <c r="S123" s="301">
        <f>IF(AD123=0,0,('B - Schedule of Values Summary'!L123*AD123)-L123)</f>
        <v>0</v>
      </c>
      <c r="T123" s="339"/>
      <c r="U123" s="339"/>
      <c r="V123" s="302"/>
      <c r="W123" s="295">
        <f t="shared" si="13"/>
        <v>0</v>
      </c>
      <c r="X123" s="295"/>
      <c r="Y123" s="295">
        <f t="shared" si="14"/>
        <v>0</v>
      </c>
      <c r="Z123" s="295"/>
      <c r="AC123" s="127"/>
      <c r="AD123" s="185"/>
      <c r="AE123" s="85">
        <f>'B - Schedule of Values Summary'!U123</f>
        <v>0</v>
      </c>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37"/>
      <c r="CO123" s="137"/>
      <c r="CP123" s="137"/>
      <c r="CQ123" s="137"/>
      <c r="CR123" s="137"/>
      <c r="CS123" s="137"/>
      <c r="CT123" s="137"/>
      <c r="CU123" s="137"/>
      <c r="CV123" s="137"/>
      <c r="CW123" s="137"/>
      <c r="CX123" s="137"/>
      <c r="CY123" s="137"/>
      <c r="CZ123" s="137"/>
      <c r="DA123" s="137"/>
      <c r="DB123" s="137"/>
      <c r="DC123" s="137"/>
      <c r="DD123" s="137"/>
      <c r="DE123" s="137"/>
      <c r="DF123" s="137"/>
      <c r="DG123" s="137"/>
      <c r="DH123" s="137"/>
      <c r="DI123" s="137"/>
      <c r="DJ123" s="137"/>
      <c r="DK123" s="137"/>
      <c r="DL123" s="137"/>
      <c r="DM123" s="137"/>
      <c r="DN123" s="137"/>
      <c r="DO123" s="137"/>
      <c r="DP123" s="137"/>
      <c r="DQ123" s="137"/>
      <c r="DR123" s="137"/>
      <c r="DS123" s="137"/>
      <c r="DT123" s="137"/>
      <c r="DU123" s="137"/>
      <c r="DV123" s="137"/>
      <c r="DW123" s="137"/>
      <c r="DX123" s="137"/>
      <c r="DY123" s="137"/>
      <c r="DZ123" s="137"/>
      <c r="EA123" s="137"/>
      <c r="EB123" s="137"/>
      <c r="EC123" s="137"/>
      <c r="ED123" s="137"/>
      <c r="EE123" s="137"/>
      <c r="EF123" s="137"/>
      <c r="EG123" s="137"/>
      <c r="EH123" s="137"/>
      <c r="EI123" s="137"/>
      <c r="EJ123" s="137"/>
      <c r="EK123" s="137"/>
      <c r="EL123" s="137"/>
      <c r="EM123" s="137"/>
      <c r="EN123" s="137"/>
      <c r="EO123" s="137"/>
      <c r="EP123" s="137"/>
      <c r="EQ123" s="137"/>
      <c r="ER123" s="137"/>
      <c r="ES123" s="137"/>
      <c r="ET123" s="137"/>
      <c r="EU123" s="137"/>
      <c r="EV123" s="137"/>
      <c r="EW123" s="137"/>
      <c r="EX123" s="137"/>
      <c r="EY123" s="137"/>
      <c r="EZ123" s="137"/>
      <c r="FA123" s="137"/>
      <c r="FB123" s="137"/>
      <c r="FC123" s="137"/>
      <c r="FD123" s="137"/>
      <c r="FE123" s="137"/>
      <c r="FF123" s="137"/>
      <c r="FG123" s="137"/>
      <c r="FH123" s="137"/>
      <c r="FI123" s="137"/>
      <c r="FJ123" s="137"/>
      <c r="FK123" s="137"/>
      <c r="FL123" s="137"/>
      <c r="FM123" s="137"/>
      <c r="FN123" s="137"/>
      <c r="FO123" s="137"/>
      <c r="FP123" s="137"/>
      <c r="FQ123" s="137"/>
      <c r="FR123" s="137"/>
      <c r="FS123" s="137"/>
      <c r="FT123" s="137"/>
      <c r="FU123" s="137"/>
      <c r="FV123" s="137"/>
      <c r="FW123" s="137"/>
      <c r="FX123" s="137"/>
      <c r="FY123" s="137"/>
      <c r="FZ123" s="137"/>
      <c r="GA123" s="137"/>
      <c r="GB123" s="137"/>
      <c r="GC123" s="137"/>
      <c r="GD123" s="137"/>
      <c r="GE123" s="137"/>
      <c r="GF123" s="137"/>
      <c r="GG123" s="137"/>
      <c r="GH123" s="137"/>
      <c r="GI123" s="137"/>
      <c r="GJ123" s="137"/>
      <c r="GK123" s="137"/>
      <c r="GL123" s="137"/>
      <c r="GM123" s="137"/>
      <c r="GN123" s="137"/>
      <c r="GO123" s="137"/>
      <c r="GP123" s="137"/>
      <c r="GQ123" s="137"/>
      <c r="GR123" s="137"/>
      <c r="GS123" s="137"/>
      <c r="GT123" s="137"/>
      <c r="GU123" s="137"/>
      <c r="GV123" s="137"/>
      <c r="GW123" s="137"/>
      <c r="GX123" s="137"/>
      <c r="GY123" s="137"/>
      <c r="GZ123" s="137"/>
      <c r="HA123" s="137"/>
      <c r="HB123" s="137"/>
      <c r="HC123" s="137"/>
      <c r="HD123" s="137"/>
      <c r="HE123" s="137"/>
      <c r="HF123" s="137"/>
      <c r="HG123" s="137"/>
      <c r="HH123" s="137"/>
      <c r="HI123" s="137"/>
      <c r="HJ123" s="137"/>
      <c r="HK123" s="137"/>
      <c r="HL123" s="137"/>
      <c r="HM123" s="137"/>
      <c r="HN123" s="137"/>
      <c r="HO123" s="137"/>
      <c r="HP123" s="137"/>
      <c r="HQ123" s="137"/>
      <c r="HR123" s="137"/>
      <c r="HS123" s="137"/>
      <c r="HT123" s="137"/>
      <c r="HU123" s="137"/>
      <c r="HV123" s="137"/>
      <c r="HW123" s="137"/>
      <c r="HX123" s="137"/>
      <c r="HY123" s="137"/>
      <c r="HZ123" s="137"/>
      <c r="IA123" s="137"/>
      <c r="IB123" s="137"/>
      <c r="IC123" s="137"/>
      <c r="ID123" s="137"/>
      <c r="IE123" s="137"/>
      <c r="IF123" s="137"/>
      <c r="IG123" s="137"/>
      <c r="IH123" s="137"/>
      <c r="II123" s="137"/>
      <c r="IJ123" s="137"/>
      <c r="IK123" s="137"/>
      <c r="IL123" s="137"/>
      <c r="IM123" s="137"/>
      <c r="IN123" s="137"/>
      <c r="IO123" s="137"/>
      <c r="IP123" s="137"/>
      <c r="IQ123" s="137"/>
      <c r="IR123" s="137"/>
      <c r="IS123" s="137"/>
      <c r="IT123" s="137"/>
      <c r="IU123" s="137"/>
      <c r="IV123" s="137"/>
    </row>
    <row r="124" spans="1:256" ht="13.35" customHeight="1" x14ac:dyDescent="0.2">
      <c r="A124" s="24">
        <f t="shared" si="15"/>
        <v>80</v>
      </c>
      <c r="B124" s="167">
        <f>'B - Schedule of Values Summary'!B124</f>
        <v>0</v>
      </c>
      <c r="C124" s="24">
        <f>'B - Schedule of Values Summary'!C124</f>
        <v>0</v>
      </c>
      <c r="D124" s="327">
        <f>'B - Schedule of Values Summary'!D124</f>
        <v>0</v>
      </c>
      <c r="E124" s="327"/>
      <c r="F124" s="327"/>
      <c r="G124" s="327"/>
      <c r="H124" s="327"/>
      <c r="I124" s="328"/>
      <c r="J124" s="338"/>
      <c r="K124" s="338"/>
      <c r="L124" s="338"/>
      <c r="M124" s="338"/>
      <c r="N124" s="295">
        <f t="shared" si="12"/>
        <v>0</v>
      </c>
      <c r="O124" s="295"/>
      <c r="P124" s="90"/>
      <c r="Q124" s="301">
        <f>IF(AC124=0,0,('B - Schedule of Values Summary'!J124*AC124)-J124)</f>
        <v>0</v>
      </c>
      <c r="R124" s="302"/>
      <c r="S124" s="301">
        <f>IF(AD124=0,0,('B - Schedule of Values Summary'!L124*AD124)-L124)</f>
        <v>0</v>
      </c>
      <c r="T124" s="339"/>
      <c r="U124" s="339"/>
      <c r="V124" s="302"/>
      <c r="W124" s="295">
        <f t="shared" si="13"/>
        <v>0</v>
      </c>
      <c r="X124" s="295"/>
      <c r="Y124" s="295">
        <f t="shared" si="14"/>
        <v>0</v>
      </c>
      <c r="Z124" s="295"/>
      <c r="AC124" s="127"/>
      <c r="AD124" s="185"/>
      <c r="AE124" s="85">
        <f>'B - Schedule of Values Summary'!U124</f>
        <v>0</v>
      </c>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137"/>
      <c r="DT124" s="137"/>
      <c r="DU124" s="137"/>
      <c r="DV124" s="137"/>
      <c r="DW124" s="137"/>
      <c r="DX124" s="137"/>
      <c r="DY124" s="137"/>
      <c r="DZ124" s="137"/>
      <c r="EA124" s="137"/>
      <c r="EB124" s="137"/>
      <c r="EC124" s="137"/>
      <c r="ED124" s="137"/>
      <c r="EE124" s="137"/>
      <c r="EF124" s="137"/>
      <c r="EG124" s="137"/>
      <c r="EH124" s="137"/>
      <c r="EI124" s="137"/>
      <c r="EJ124" s="137"/>
      <c r="EK124" s="137"/>
      <c r="EL124" s="137"/>
      <c r="EM124" s="137"/>
      <c r="EN124" s="137"/>
      <c r="EO124" s="137"/>
      <c r="EP124" s="137"/>
      <c r="EQ124" s="137"/>
      <c r="ER124" s="137"/>
      <c r="ES124" s="137"/>
      <c r="ET124" s="137"/>
      <c r="EU124" s="137"/>
      <c r="EV124" s="137"/>
      <c r="EW124" s="137"/>
      <c r="EX124" s="137"/>
      <c r="EY124" s="137"/>
      <c r="EZ124" s="137"/>
      <c r="FA124" s="137"/>
      <c r="FB124" s="137"/>
      <c r="FC124" s="137"/>
      <c r="FD124" s="137"/>
      <c r="FE124" s="137"/>
      <c r="FF124" s="137"/>
      <c r="FG124" s="137"/>
      <c r="FH124" s="137"/>
      <c r="FI124" s="137"/>
      <c r="FJ124" s="137"/>
      <c r="FK124" s="137"/>
      <c r="FL124" s="137"/>
      <c r="FM124" s="137"/>
      <c r="FN124" s="137"/>
      <c r="FO124" s="137"/>
      <c r="FP124" s="137"/>
      <c r="FQ124" s="137"/>
      <c r="FR124" s="137"/>
      <c r="FS124" s="137"/>
      <c r="FT124" s="137"/>
      <c r="FU124" s="137"/>
      <c r="FV124" s="137"/>
      <c r="FW124" s="137"/>
      <c r="FX124" s="137"/>
      <c r="FY124" s="137"/>
      <c r="FZ124" s="137"/>
      <c r="GA124" s="137"/>
      <c r="GB124" s="137"/>
      <c r="GC124" s="137"/>
      <c r="GD124" s="137"/>
      <c r="GE124" s="137"/>
      <c r="GF124" s="137"/>
      <c r="GG124" s="137"/>
      <c r="GH124" s="137"/>
      <c r="GI124" s="137"/>
      <c r="GJ124" s="137"/>
      <c r="GK124" s="137"/>
      <c r="GL124" s="137"/>
      <c r="GM124" s="137"/>
      <c r="GN124" s="137"/>
      <c r="GO124" s="137"/>
      <c r="GP124" s="137"/>
      <c r="GQ124" s="137"/>
      <c r="GR124" s="137"/>
      <c r="GS124" s="137"/>
      <c r="GT124" s="137"/>
      <c r="GU124" s="137"/>
      <c r="GV124" s="137"/>
      <c r="GW124" s="137"/>
      <c r="GX124" s="137"/>
      <c r="GY124" s="137"/>
      <c r="GZ124" s="137"/>
      <c r="HA124" s="137"/>
      <c r="HB124" s="137"/>
      <c r="HC124" s="137"/>
      <c r="HD124" s="137"/>
      <c r="HE124" s="137"/>
      <c r="HF124" s="137"/>
      <c r="HG124" s="137"/>
      <c r="HH124" s="137"/>
      <c r="HI124" s="137"/>
      <c r="HJ124" s="137"/>
      <c r="HK124" s="137"/>
      <c r="HL124" s="137"/>
      <c r="HM124" s="137"/>
      <c r="HN124" s="137"/>
      <c r="HO124" s="137"/>
      <c r="HP124" s="137"/>
      <c r="HQ124" s="137"/>
      <c r="HR124" s="137"/>
      <c r="HS124" s="137"/>
      <c r="HT124" s="137"/>
      <c r="HU124" s="137"/>
      <c r="HV124" s="137"/>
      <c r="HW124" s="137"/>
      <c r="HX124" s="137"/>
      <c r="HY124" s="137"/>
      <c r="HZ124" s="137"/>
      <c r="IA124" s="137"/>
      <c r="IB124" s="137"/>
      <c r="IC124" s="137"/>
      <c r="ID124" s="137"/>
      <c r="IE124" s="137"/>
      <c r="IF124" s="137"/>
      <c r="IG124" s="137"/>
      <c r="IH124" s="137"/>
      <c r="II124" s="137"/>
      <c r="IJ124" s="137"/>
      <c r="IK124" s="137"/>
      <c r="IL124" s="137"/>
      <c r="IM124" s="137"/>
      <c r="IN124" s="137"/>
      <c r="IO124" s="137"/>
      <c r="IP124" s="137"/>
      <c r="IQ124" s="137"/>
      <c r="IR124" s="137"/>
      <c r="IS124" s="137"/>
      <c r="IT124" s="137"/>
      <c r="IU124" s="137"/>
      <c r="IV124" s="137"/>
    </row>
    <row r="125" spans="1:256" ht="13.35" customHeight="1" x14ac:dyDescent="0.2">
      <c r="A125" s="24">
        <f t="shared" si="15"/>
        <v>81</v>
      </c>
      <c r="B125" s="167">
        <f>'B - Schedule of Values Summary'!B125</f>
        <v>0</v>
      </c>
      <c r="C125" s="24">
        <f>'B - Schedule of Values Summary'!C125</f>
        <v>0</v>
      </c>
      <c r="D125" s="327">
        <f>'B - Schedule of Values Summary'!D125</f>
        <v>0</v>
      </c>
      <c r="E125" s="327"/>
      <c r="F125" s="327"/>
      <c r="G125" s="327"/>
      <c r="H125" s="327"/>
      <c r="I125" s="328"/>
      <c r="J125" s="338"/>
      <c r="K125" s="338"/>
      <c r="L125" s="338"/>
      <c r="M125" s="338"/>
      <c r="N125" s="295">
        <f t="shared" si="12"/>
        <v>0</v>
      </c>
      <c r="O125" s="295"/>
      <c r="P125" s="90"/>
      <c r="Q125" s="301">
        <f>IF(AC125=0,0,('B - Schedule of Values Summary'!J125*AC125)-J125)</f>
        <v>0</v>
      </c>
      <c r="R125" s="302"/>
      <c r="S125" s="301">
        <f>IF(AD125=0,0,('B - Schedule of Values Summary'!L125*AD125)-L125)</f>
        <v>0</v>
      </c>
      <c r="T125" s="339"/>
      <c r="U125" s="339"/>
      <c r="V125" s="302"/>
      <c r="W125" s="295">
        <f t="shared" si="13"/>
        <v>0</v>
      </c>
      <c r="X125" s="295"/>
      <c r="Y125" s="295">
        <f t="shared" si="14"/>
        <v>0</v>
      </c>
      <c r="Z125" s="295"/>
      <c r="AC125" s="127"/>
      <c r="AD125" s="185"/>
      <c r="AE125" s="85">
        <f>'B - Schedule of Values Summary'!U125</f>
        <v>0</v>
      </c>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c r="CN125" s="137"/>
      <c r="CO125" s="137"/>
      <c r="CP125" s="137"/>
      <c r="CQ125" s="137"/>
      <c r="CR125" s="137"/>
      <c r="CS125" s="137"/>
      <c r="CT125" s="137"/>
      <c r="CU125" s="137"/>
      <c r="CV125" s="137"/>
      <c r="CW125" s="137"/>
      <c r="CX125" s="137"/>
      <c r="CY125" s="137"/>
      <c r="CZ125" s="137"/>
      <c r="DA125" s="137"/>
      <c r="DB125" s="137"/>
      <c r="DC125" s="137"/>
      <c r="DD125" s="137"/>
      <c r="DE125" s="137"/>
      <c r="DF125" s="137"/>
      <c r="DG125" s="137"/>
      <c r="DH125" s="137"/>
      <c r="DI125" s="137"/>
      <c r="DJ125" s="137"/>
      <c r="DK125" s="137"/>
      <c r="DL125" s="137"/>
      <c r="DM125" s="137"/>
      <c r="DN125" s="137"/>
      <c r="DO125" s="137"/>
      <c r="DP125" s="137"/>
      <c r="DQ125" s="137"/>
      <c r="DR125" s="137"/>
      <c r="DS125" s="137"/>
      <c r="DT125" s="137"/>
      <c r="DU125" s="137"/>
      <c r="DV125" s="137"/>
      <c r="DW125" s="137"/>
      <c r="DX125" s="137"/>
      <c r="DY125" s="137"/>
      <c r="DZ125" s="137"/>
      <c r="EA125" s="137"/>
      <c r="EB125" s="137"/>
      <c r="EC125" s="137"/>
      <c r="ED125" s="137"/>
      <c r="EE125" s="137"/>
      <c r="EF125" s="137"/>
      <c r="EG125" s="137"/>
      <c r="EH125" s="137"/>
      <c r="EI125" s="137"/>
      <c r="EJ125" s="137"/>
      <c r="EK125" s="137"/>
      <c r="EL125" s="137"/>
      <c r="EM125" s="137"/>
      <c r="EN125" s="137"/>
      <c r="EO125" s="137"/>
      <c r="EP125" s="137"/>
      <c r="EQ125" s="137"/>
      <c r="ER125" s="137"/>
      <c r="ES125" s="137"/>
      <c r="ET125" s="137"/>
      <c r="EU125" s="137"/>
      <c r="EV125" s="137"/>
      <c r="EW125" s="137"/>
      <c r="EX125" s="137"/>
      <c r="EY125" s="137"/>
      <c r="EZ125" s="137"/>
      <c r="FA125" s="137"/>
      <c r="FB125" s="137"/>
      <c r="FC125" s="137"/>
      <c r="FD125" s="137"/>
      <c r="FE125" s="137"/>
      <c r="FF125" s="137"/>
      <c r="FG125" s="137"/>
      <c r="FH125" s="137"/>
      <c r="FI125" s="137"/>
      <c r="FJ125" s="137"/>
      <c r="FK125" s="137"/>
      <c r="FL125" s="137"/>
      <c r="FM125" s="137"/>
      <c r="FN125" s="137"/>
      <c r="FO125" s="137"/>
      <c r="FP125" s="137"/>
      <c r="FQ125" s="137"/>
      <c r="FR125" s="137"/>
      <c r="FS125" s="137"/>
      <c r="FT125" s="137"/>
      <c r="FU125" s="137"/>
      <c r="FV125" s="137"/>
      <c r="FW125" s="137"/>
      <c r="FX125" s="137"/>
      <c r="FY125" s="137"/>
      <c r="FZ125" s="137"/>
      <c r="GA125" s="137"/>
      <c r="GB125" s="137"/>
      <c r="GC125" s="137"/>
      <c r="GD125" s="137"/>
      <c r="GE125" s="137"/>
      <c r="GF125" s="137"/>
      <c r="GG125" s="137"/>
      <c r="GH125" s="137"/>
      <c r="GI125" s="137"/>
      <c r="GJ125" s="137"/>
      <c r="GK125" s="137"/>
      <c r="GL125" s="137"/>
      <c r="GM125" s="137"/>
      <c r="GN125" s="137"/>
      <c r="GO125" s="137"/>
      <c r="GP125" s="137"/>
      <c r="GQ125" s="137"/>
      <c r="GR125" s="137"/>
      <c r="GS125" s="137"/>
      <c r="GT125" s="137"/>
      <c r="GU125" s="137"/>
      <c r="GV125" s="137"/>
      <c r="GW125" s="137"/>
      <c r="GX125" s="137"/>
      <c r="GY125" s="137"/>
      <c r="GZ125" s="137"/>
      <c r="HA125" s="137"/>
      <c r="HB125" s="137"/>
      <c r="HC125" s="137"/>
      <c r="HD125" s="137"/>
      <c r="HE125" s="137"/>
      <c r="HF125" s="137"/>
      <c r="HG125" s="137"/>
      <c r="HH125" s="137"/>
      <c r="HI125" s="137"/>
      <c r="HJ125" s="137"/>
      <c r="HK125" s="137"/>
      <c r="HL125" s="137"/>
      <c r="HM125" s="137"/>
      <c r="HN125" s="137"/>
      <c r="HO125" s="137"/>
      <c r="HP125" s="137"/>
      <c r="HQ125" s="137"/>
      <c r="HR125" s="137"/>
      <c r="HS125" s="137"/>
      <c r="HT125" s="137"/>
      <c r="HU125" s="137"/>
      <c r="HV125" s="137"/>
      <c r="HW125" s="137"/>
      <c r="HX125" s="137"/>
      <c r="HY125" s="137"/>
      <c r="HZ125" s="137"/>
      <c r="IA125" s="137"/>
      <c r="IB125" s="137"/>
      <c r="IC125" s="137"/>
      <c r="ID125" s="137"/>
      <c r="IE125" s="137"/>
      <c r="IF125" s="137"/>
      <c r="IG125" s="137"/>
      <c r="IH125" s="137"/>
      <c r="II125" s="137"/>
      <c r="IJ125" s="137"/>
      <c r="IK125" s="137"/>
      <c r="IL125" s="137"/>
      <c r="IM125" s="137"/>
      <c r="IN125" s="137"/>
      <c r="IO125" s="137"/>
      <c r="IP125" s="137"/>
      <c r="IQ125" s="137"/>
      <c r="IR125" s="137"/>
      <c r="IS125" s="137"/>
      <c r="IT125" s="137"/>
      <c r="IU125" s="137"/>
      <c r="IV125" s="137"/>
    </row>
    <row r="126" spans="1:256" ht="13.35" customHeight="1" x14ac:dyDescent="0.2">
      <c r="A126" s="24">
        <f t="shared" si="15"/>
        <v>82</v>
      </c>
      <c r="B126" s="167">
        <f>'B - Schedule of Values Summary'!B126</f>
        <v>0</v>
      </c>
      <c r="C126" s="24">
        <f>'B - Schedule of Values Summary'!C126</f>
        <v>0</v>
      </c>
      <c r="D126" s="327">
        <f>'B - Schedule of Values Summary'!D126</f>
        <v>0</v>
      </c>
      <c r="E126" s="327"/>
      <c r="F126" s="327"/>
      <c r="G126" s="327"/>
      <c r="H126" s="327"/>
      <c r="I126" s="328"/>
      <c r="J126" s="338"/>
      <c r="K126" s="338"/>
      <c r="L126" s="338"/>
      <c r="M126" s="338"/>
      <c r="N126" s="295">
        <f t="shared" si="12"/>
        <v>0</v>
      </c>
      <c r="O126" s="295"/>
      <c r="P126" s="90"/>
      <c r="Q126" s="301">
        <f>IF(AC126=0,0,('B - Schedule of Values Summary'!J126*AC126)-J126)</f>
        <v>0</v>
      </c>
      <c r="R126" s="302"/>
      <c r="S126" s="301">
        <f>IF(AD126=0,0,('B - Schedule of Values Summary'!L126*AD126)-L126)</f>
        <v>0</v>
      </c>
      <c r="T126" s="339"/>
      <c r="U126" s="339"/>
      <c r="V126" s="302"/>
      <c r="W126" s="295">
        <f t="shared" si="13"/>
        <v>0</v>
      </c>
      <c r="X126" s="295"/>
      <c r="Y126" s="295">
        <f t="shared" si="14"/>
        <v>0</v>
      </c>
      <c r="Z126" s="295"/>
      <c r="AC126" s="127"/>
      <c r="AD126" s="185"/>
      <c r="AE126" s="85">
        <f>'B - Schedule of Values Summary'!U126</f>
        <v>0</v>
      </c>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c r="CN126" s="137"/>
      <c r="CO126" s="137"/>
      <c r="CP126" s="137"/>
      <c r="CQ126" s="137"/>
      <c r="CR126" s="137"/>
      <c r="CS126" s="137"/>
      <c r="CT126" s="137"/>
      <c r="CU126" s="137"/>
      <c r="CV126" s="137"/>
      <c r="CW126" s="137"/>
      <c r="CX126" s="137"/>
      <c r="CY126" s="137"/>
      <c r="CZ126" s="137"/>
      <c r="DA126" s="137"/>
      <c r="DB126" s="137"/>
      <c r="DC126" s="137"/>
      <c r="DD126" s="137"/>
      <c r="DE126" s="137"/>
      <c r="DF126" s="137"/>
      <c r="DG126" s="137"/>
      <c r="DH126" s="137"/>
      <c r="DI126" s="137"/>
      <c r="DJ126" s="137"/>
      <c r="DK126" s="137"/>
      <c r="DL126" s="137"/>
      <c r="DM126" s="137"/>
      <c r="DN126" s="137"/>
      <c r="DO126" s="137"/>
      <c r="DP126" s="137"/>
      <c r="DQ126" s="137"/>
      <c r="DR126" s="137"/>
      <c r="DS126" s="137"/>
      <c r="DT126" s="137"/>
      <c r="DU126" s="137"/>
      <c r="DV126" s="137"/>
      <c r="DW126" s="137"/>
      <c r="DX126" s="137"/>
      <c r="DY126" s="137"/>
      <c r="DZ126" s="137"/>
      <c r="EA126" s="137"/>
      <c r="EB126" s="137"/>
      <c r="EC126" s="137"/>
      <c r="ED126" s="137"/>
      <c r="EE126" s="137"/>
      <c r="EF126" s="137"/>
      <c r="EG126" s="137"/>
      <c r="EH126" s="137"/>
      <c r="EI126" s="137"/>
      <c r="EJ126" s="137"/>
      <c r="EK126" s="137"/>
      <c r="EL126" s="137"/>
      <c r="EM126" s="137"/>
      <c r="EN126" s="137"/>
      <c r="EO126" s="137"/>
      <c r="EP126" s="137"/>
      <c r="EQ126" s="137"/>
      <c r="ER126" s="137"/>
      <c r="ES126" s="137"/>
      <c r="ET126" s="137"/>
      <c r="EU126" s="137"/>
      <c r="EV126" s="137"/>
      <c r="EW126" s="137"/>
      <c r="EX126" s="137"/>
      <c r="EY126" s="137"/>
      <c r="EZ126" s="137"/>
      <c r="FA126" s="137"/>
      <c r="FB126" s="137"/>
      <c r="FC126" s="137"/>
      <c r="FD126" s="137"/>
      <c r="FE126" s="137"/>
      <c r="FF126" s="137"/>
      <c r="FG126" s="137"/>
      <c r="FH126" s="137"/>
      <c r="FI126" s="137"/>
      <c r="FJ126" s="137"/>
      <c r="FK126" s="137"/>
      <c r="FL126" s="137"/>
      <c r="FM126" s="137"/>
      <c r="FN126" s="137"/>
      <c r="FO126" s="137"/>
      <c r="FP126" s="137"/>
      <c r="FQ126" s="137"/>
      <c r="FR126" s="137"/>
      <c r="FS126" s="137"/>
      <c r="FT126" s="137"/>
      <c r="FU126" s="137"/>
      <c r="FV126" s="137"/>
      <c r="FW126" s="137"/>
      <c r="FX126" s="137"/>
      <c r="FY126" s="137"/>
      <c r="FZ126" s="137"/>
      <c r="GA126" s="137"/>
      <c r="GB126" s="137"/>
      <c r="GC126" s="137"/>
      <c r="GD126" s="137"/>
      <c r="GE126" s="137"/>
      <c r="GF126" s="137"/>
      <c r="GG126" s="137"/>
      <c r="GH126" s="137"/>
      <c r="GI126" s="137"/>
      <c r="GJ126" s="137"/>
      <c r="GK126" s="137"/>
      <c r="GL126" s="137"/>
      <c r="GM126" s="137"/>
      <c r="GN126" s="137"/>
      <c r="GO126" s="137"/>
      <c r="GP126" s="137"/>
      <c r="GQ126" s="137"/>
      <c r="GR126" s="137"/>
      <c r="GS126" s="137"/>
      <c r="GT126" s="137"/>
      <c r="GU126" s="137"/>
      <c r="GV126" s="137"/>
      <c r="GW126" s="137"/>
      <c r="GX126" s="137"/>
      <c r="GY126" s="137"/>
      <c r="GZ126" s="137"/>
      <c r="HA126" s="137"/>
      <c r="HB126" s="137"/>
      <c r="HC126" s="137"/>
      <c r="HD126" s="137"/>
      <c r="HE126" s="137"/>
      <c r="HF126" s="137"/>
      <c r="HG126" s="137"/>
      <c r="HH126" s="137"/>
      <c r="HI126" s="137"/>
      <c r="HJ126" s="137"/>
      <c r="HK126" s="137"/>
      <c r="HL126" s="137"/>
      <c r="HM126" s="137"/>
      <c r="HN126" s="137"/>
      <c r="HO126" s="137"/>
      <c r="HP126" s="137"/>
      <c r="HQ126" s="137"/>
      <c r="HR126" s="137"/>
      <c r="HS126" s="137"/>
      <c r="HT126" s="137"/>
      <c r="HU126" s="137"/>
      <c r="HV126" s="137"/>
      <c r="HW126" s="137"/>
      <c r="HX126" s="137"/>
      <c r="HY126" s="137"/>
      <c r="HZ126" s="137"/>
      <c r="IA126" s="137"/>
      <c r="IB126" s="137"/>
      <c r="IC126" s="137"/>
      <c r="ID126" s="137"/>
      <c r="IE126" s="137"/>
      <c r="IF126" s="137"/>
      <c r="IG126" s="137"/>
      <c r="IH126" s="137"/>
      <c r="II126" s="137"/>
      <c r="IJ126" s="137"/>
      <c r="IK126" s="137"/>
      <c r="IL126" s="137"/>
      <c r="IM126" s="137"/>
      <c r="IN126" s="137"/>
      <c r="IO126" s="137"/>
      <c r="IP126" s="137"/>
      <c r="IQ126" s="137"/>
      <c r="IR126" s="137"/>
      <c r="IS126" s="137"/>
      <c r="IT126" s="137"/>
      <c r="IU126" s="137"/>
      <c r="IV126" s="137"/>
    </row>
    <row r="127" spans="1:256" ht="13.35" customHeight="1" x14ac:dyDescent="0.2">
      <c r="A127" s="24">
        <f t="shared" si="15"/>
        <v>83</v>
      </c>
      <c r="B127" s="167">
        <f>'B - Schedule of Values Summary'!B127</f>
        <v>0</v>
      </c>
      <c r="C127" s="24">
        <f>'B - Schedule of Values Summary'!C127</f>
        <v>0</v>
      </c>
      <c r="D127" s="327">
        <f>'B - Schedule of Values Summary'!D127</f>
        <v>0</v>
      </c>
      <c r="E127" s="327"/>
      <c r="F127" s="327"/>
      <c r="G127" s="327"/>
      <c r="H127" s="327"/>
      <c r="I127" s="328"/>
      <c r="J127" s="338"/>
      <c r="K127" s="338"/>
      <c r="L127" s="338"/>
      <c r="M127" s="338"/>
      <c r="N127" s="295">
        <f t="shared" si="12"/>
        <v>0</v>
      </c>
      <c r="O127" s="295"/>
      <c r="P127" s="90"/>
      <c r="Q127" s="301">
        <f>IF(AC127=0,0,('B - Schedule of Values Summary'!J127*AC127)-J127)</f>
        <v>0</v>
      </c>
      <c r="R127" s="302"/>
      <c r="S127" s="301">
        <f>IF(AD127=0,0,('B - Schedule of Values Summary'!L127*AD127)-L127)</f>
        <v>0</v>
      </c>
      <c r="T127" s="339"/>
      <c r="U127" s="339"/>
      <c r="V127" s="302"/>
      <c r="W127" s="295">
        <f t="shared" si="13"/>
        <v>0</v>
      </c>
      <c r="X127" s="295"/>
      <c r="Y127" s="295">
        <f t="shared" si="14"/>
        <v>0</v>
      </c>
      <c r="Z127" s="295"/>
      <c r="AC127" s="127"/>
      <c r="AD127" s="185"/>
      <c r="AE127" s="85">
        <f>'B - Schedule of Values Summary'!U127</f>
        <v>0</v>
      </c>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c r="CN127" s="137"/>
      <c r="CO127" s="137"/>
      <c r="CP127" s="137"/>
      <c r="CQ127" s="137"/>
      <c r="CR127" s="137"/>
      <c r="CS127" s="137"/>
      <c r="CT127" s="137"/>
      <c r="CU127" s="137"/>
      <c r="CV127" s="137"/>
      <c r="CW127" s="137"/>
      <c r="CX127" s="137"/>
      <c r="CY127" s="137"/>
      <c r="CZ127" s="137"/>
      <c r="DA127" s="137"/>
      <c r="DB127" s="137"/>
      <c r="DC127" s="137"/>
      <c r="DD127" s="137"/>
      <c r="DE127" s="137"/>
      <c r="DF127" s="137"/>
      <c r="DG127" s="137"/>
      <c r="DH127" s="137"/>
      <c r="DI127" s="137"/>
      <c r="DJ127" s="137"/>
      <c r="DK127" s="137"/>
      <c r="DL127" s="137"/>
      <c r="DM127" s="137"/>
      <c r="DN127" s="137"/>
      <c r="DO127" s="137"/>
      <c r="DP127" s="137"/>
      <c r="DQ127" s="137"/>
      <c r="DR127" s="137"/>
      <c r="DS127" s="137"/>
      <c r="DT127" s="137"/>
      <c r="DU127" s="137"/>
      <c r="DV127" s="137"/>
      <c r="DW127" s="137"/>
      <c r="DX127" s="137"/>
      <c r="DY127" s="137"/>
      <c r="DZ127" s="137"/>
      <c r="EA127" s="137"/>
      <c r="EB127" s="137"/>
      <c r="EC127" s="137"/>
      <c r="ED127" s="137"/>
      <c r="EE127" s="137"/>
      <c r="EF127" s="137"/>
      <c r="EG127" s="137"/>
      <c r="EH127" s="137"/>
      <c r="EI127" s="137"/>
      <c r="EJ127" s="137"/>
      <c r="EK127" s="137"/>
      <c r="EL127" s="137"/>
      <c r="EM127" s="137"/>
      <c r="EN127" s="137"/>
      <c r="EO127" s="137"/>
      <c r="EP127" s="137"/>
      <c r="EQ127" s="137"/>
      <c r="ER127" s="137"/>
      <c r="ES127" s="137"/>
      <c r="ET127" s="137"/>
      <c r="EU127" s="137"/>
      <c r="EV127" s="137"/>
      <c r="EW127" s="137"/>
      <c r="EX127" s="137"/>
      <c r="EY127" s="137"/>
      <c r="EZ127" s="137"/>
      <c r="FA127" s="137"/>
      <c r="FB127" s="137"/>
      <c r="FC127" s="137"/>
      <c r="FD127" s="137"/>
      <c r="FE127" s="137"/>
      <c r="FF127" s="137"/>
      <c r="FG127" s="137"/>
      <c r="FH127" s="137"/>
      <c r="FI127" s="137"/>
      <c r="FJ127" s="137"/>
      <c r="FK127" s="137"/>
      <c r="FL127" s="137"/>
      <c r="FM127" s="137"/>
      <c r="FN127" s="137"/>
      <c r="FO127" s="137"/>
      <c r="FP127" s="137"/>
      <c r="FQ127" s="137"/>
      <c r="FR127" s="137"/>
      <c r="FS127" s="137"/>
      <c r="FT127" s="137"/>
      <c r="FU127" s="137"/>
      <c r="FV127" s="137"/>
      <c r="FW127" s="137"/>
      <c r="FX127" s="137"/>
      <c r="FY127" s="137"/>
      <c r="FZ127" s="137"/>
      <c r="GA127" s="137"/>
      <c r="GB127" s="137"/>
      <c r="GC127" s="137"/>
      <c r="GD127" s="137"/>
      <c r="GE127" s="137"/>
      <c r="GF127" s="137"/>
      <c r="GG127" s="137"/>
      <c r="GH127" s="137"/>
      <c r="GI127" s="137"/>
      <c r="GJ127" s="137"/>
      <c r="GK127" s="137"/>
      <c r="GL127" s="137"/>
      <c r="GM127" s="137"/>
      <c r="GN127" s="137"/>
      <c r="GO127" s="137"/>
      <c r="GP127" s="137"/>
      <c r="GQ127" s="137"/>
      <c r="GR127" s="137"/>
      <c r="GS127" s="137"/>
      <c r="GT127" s="137"/>
      <c r="GU127" s="137"/>
      <c r="GV127" s="137"/>
      <c r="GW127" s="137"/>
      <c r="GX127" s="137"/>
      <c r="GY127" s="137"/>
      <c r="GZ127" s="137"/>
      <c r="HA127" s="137"/>
      <c r="HB127" s="137"/>
      <c r="HC127" s="137"/>
      <c r="HD127" s="137"/>
      <c r="HE127" s="137"/>
      <c r="HF127" s="137"/>
      <c r="HG127" s="137"/>
      <c r="HH127" s="137"/>
      <c r="HI127" s="137"/>
      <c r="HJ127" s="137"/>
      <c r="HK127" s="137"/>
      <c r="HL127" s="137"/>
      <c r="HM127" s="137"/>
      <c r="HN127" s="137"/>
      <c r="HO127" s="137"/>
      <c r="HP127" s="137"/>
      <c r="HQ127" s="137"/>
      <c r="HR127" s="137"/>
      <c r="HS127" s="137"/>
      <c r="HT127" s="137"/>
      <c r="HU127" s="137"/>
      <c r="HV127" s="137"/>
      <c r="HW127" s="137"/>
      <c r="HX127" s="137"/>
      <c r="HY127" s="137"/>
      <c r="HZ127" s="137"/>
      <c r="IA127" s="137"/>
      <c r="IB127" s="137"/>
      <c r="IC127" s="137"/>
      <c r="ID127" s="137"/>
      <c r="IE127" s="137"/>
      <c r="IF127" s="137"/>
      <c r="IG127" s="137"/>
      <c r="IH127" s="137"/>
      <c r="II127" s="137"/>
      <c r="IJ127" s="137"/>
      <c r="IK127" s="137"/>
      <c r="IL127" s="137"/>
      <c r="IM127" s="137"/>
      <c r="IN127" s="137"/>
      <c r="IO127" s="137"/>
      <c r="IP127" s="137"/>
      <c r="IQ127" s="137"/>
      <c r="IR127" s="137"/>
      <c r="IS127" s="137"/>
      <c r="IT127" s="137"/>
      <c r="IU127" s="137"/>
      <c r="IV127" s="137"/>
    </row>
    <row r="128" spans="1:256" ht="13.35" customHeight="1" x14ac:dyDescent="0.2">
      <c r="A128" s="24">
        <f t="shared" si="15"/>
        <v>84</v>
      </c>
      <c r="B128" s="167">
        <f>'B - Schedule of Values Summary'!B128</f>
        <v>0</v>
      </c>
      <c r="C128" s="24">
        <f>'B - Schedule of Values Summary'!C128</f>
        <v>0</v>
      </c>
      <c r="D128" s="327">
        <f>'B - Schedule of Values Summary'!D128</f>
        <v>0</v>
      </c>
      <c r="E128" s="327"/>
      <c r="F128" s="327"/>
      <c r="G128" s="327"/>
      <c r="H128" s="327"/>
      <c r="I128" s="328"/>
      <c r="J128" s="338"/>
      <c r="K128" s="338"/>
      <c r="L128" s="338"/>
      <c r="M128" s="338"/>
      <c r="N128" s="295">
        <f t="shared" si="12"/>
        <v>0</v>
      </c>
      <c r="O128" s="295"/>
      <c r="P128" s="90"/>
      <c r="Q128" s="301">
        <f>IF(AC128=0,0,('B - Schedule of Values Summary'!J128*AC128)-J128)</f>
        <v>0</v>
      </c>
      <c r="R128" s="302"/>
      <c r="S128" s="301">
        <f>IF(AD128=0,0,('B - Schedule of Values Summary'!L128*AD128)-L128)</f>
        <v>0</v>
      </c>
      <c r="T128" s="339"/>
      <c r="U128" s="339"/>
      <c r="V128" s="302"/>
      <c r="W128" s="295">
        <f t="shared" si="13"/>
        <v>0</v>
      </c>
      <c r="X128" s="295"/>
      <c r="Y128" s="295">
        <f t="shared" si="14"/>
        <v>0</v>
      </c>
      <c r="Z128" s="295"/>
      <c r="AC128" s="127"/>
      <c r="AD128" s="185"/>
      <c r="AE128" s="85">
        <f>'B - Schedule of Values Summary'!U128</f>
        <v>0</v>
      </c>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c r="CN128" s="137"/>
      <c r="CO128" s="137"/>
      <c r="CP128" s="137"/>
      <c r="CQ128" s="137"/>
      <c r="CR128" s="137"/>
      <c r="CS128" s="137"/>
      <c r="CT128" s="137"/>
      <c r="CU128" s="137"/>
      <c r="CV128" s="137"/>
      <c r="CW128" s="137"/>
      <c r="CX128" s="137"/>
      <c r="CY128" s="137"/>
      <c r="CZ128" s="137"/>
      <c r="DA128" s="137"/>
      <c r="DB128" s="137"/>
      <c r="DC128" s="137"/>
      <c r="DD128" s="137"/>
      <c r="DE128" s="137"/>
      <c r="DF128" s="137"/>
      <c r="DG128" s="137"/>
      <c r="DH128" s="137"/>
      <c r="DI128" s="137"/>
      <c r="DJ128" s="137"/>
      <c r="DK128" s="137"/>
      <c r="DL128" s="137"/>
      <c r="DM128" s="137"/>
      <c r="DN128" s="137"/>
      <c r="DO128" s="137"/>
      <c r="DP128" s="137"/>
      <c r="DQ128" s="137"/>
      <c r="DR128" s="137"/>
      <c r="DS128" s="137"/>
      <c r="DT128" s="137"/>
      <c r="DU128" s="137"/>
      <c r="DV128" s="137"/>
      <c r="DW128" s="137"/>
      <c r="DX128" s="137"/>
      <c r="DY128" s="137"/>
      <c r="DZ128" s="137"/>
      <c r="EA128" s="137"/>
      <c r="EB128" s="137"/>
      <c r="EC128" s="137"/>
      <c r="ED128" s="137"/>
      <c r="EE128" s="137"/>
      <c r="EF128" s="137"/>
      <c r="EG128" s="137"/>
      <c r="EH128" s="137"/>
      <c r="EI128" s="137"/>
      <c r="EJ128" s="137"/>
      <c r="EK128" s="137"/>
      <c r="EL128" s="137"/>
      <c r="EM128" s="137"/>
      <c r="EN128" s="137"/>
      <c r="EO128" s="137"/>
      <c r="EP128" s="137"/>
      <c r="EQ128" s="137"/>
      <c r="ER128" s="137"/>
      <c r="ES128" s="137"/>
      <c r="ET128" s="137"/>
      <c r="EU128" s="137"/>
      <c r="EV128" s="137"/>
      <c r="EW128" s="137"/>
      <c r="EX128" s="137"/>
      <c r="EY128" s="137"/>
      <c r="EZ128" s="137"/>
      <c r="FA128" s="137"/>
      <c r="FB128" s="137"/>
      <c r="FC128" s="137"/>
      <c r="FD128" s="137"/>
      <c r="FE128" s="137"/>
      <c r="FF128" s="137"/>
      <c r="FG128" s="137"/>
      <c r="FH128" s="137"/>
      <c r="FI128" s="137"/>
      <c r="FJ128" s="137"/>
      <c r="FK128" s="137"/>
      <c r="FL128" s="137"/>
      <c r="FM128" s="137"/>
      <c r="FN128" s="137"/>
      <c r="FO128" s="137"/>
      <c r="FP128" s="137"/>
      <c r="FQ128" s="137"/>
      <c r="FR128" s="137"/>
      <c r="FS128" s="137"/>
      <c r="FT128" s="137"/>
      <c r="FU128" s="137"/>
      <c r="FV128" s="137"/>
      <c r="FW128" s="137"/>
      <c r="FX128" s="137"/>
      <c r="FY128" s="137"/>
      <c r="FZ128" s="137"/>
      <c r="GA128" s="137"/>
      <c r="GB128" s="137"/>
      <c r="GC128" s="137"/>
      <c r="GD128" s="137"/>
      <c r="GE128" s="137"/>
      <c r="GF128" s="137"/>
      <c r="GG128" s="137"/>
      <c r="GH128" s="137"/>
      <c r="GI128" s="137"/>
      <c r="GJ128" s="137"/>
      <c r="GK128" s="137"/>
      <c r="GL128" s="137"/>
      <c r="GM128" s="137"/>
      <c r="GN128" s="137"/>
      <c r="GO128" s="137"/>
      <c r="GP128" s="137"/>
      <c r="GQ128" s="137"/>
      <c r="GR128" s="137"/>
      <c r="GS128" s="137"/>
      <c r="GT128" s="137"/>
      <c r="GU128" s="137"/>
      <c r="GV128" s="137"/>
      <c r="GW128" s="137"/>
      <c r="GX128" s="137"/>
      <c r="GY128" s="137"/>
      <c r="GZ128" s="137"/>
      <c r="HA128" s="137"/>
      <c r="HB128" s="137"/>
      <c r="HC128" s="137"/>
      <c r="HD128" s="137"/>
      <c r="HE128" s="137"/>
      <c r="HF128" s="137"/>
      <c r="HG128" s="137"/>
      <c r="HH128" s="137"/>
      <c r="HI128" s="137"/>
      <c r="HJ128" s="137"/>
      <c r="HK128" s="137"/>
      <c r="HL128" s="137"/>
      <c r="HM128" s="137"/>
      <c r="HN128" s="137"/>
      <c r="HO128" s="137"/>
      <c r="HP128" s="137"/>
      <c r="HQ128" s="137"/>
      <c r="HR128" s="137"/>
      <c r="HS128" s="137"/>
      <c r="HT128" s="137"/>
      <c r="HU128" s="137"/>
      <c r="HV128" s="137"/>
      <c r="HW128" s="137"/>
      <c r="HX128" s="137"/>
      <c r="HY128" s="137"/>
      <c r="HZ128" s="137"/>
      <c r="IA128" s="137"/>
      <c r="IB128" s="137"/>
      <c r="IC128" s="137"/>
      <c r="ID128" s="137"/>
      <c r="IE128" s="137"/>
      <c r="IF128" s="137"/>
      <c r="IG128" s="137"/>
      <c r="IH128" s="137"/>
      <c r="II128" s="137"/>
      <c r="IJ128" s="137"/>
      <c r="IK128" s="137"/>
      <c r="IL128" s="137"/>
      <c r="IM128" s="137"/>
      <c r="IN128" s="137"/>
      <c r="IO128" s="137"/>
      <c r="IP128" s="137"/>
      <c r="IQ128" s="137"/>
      <c r="IR128" s="137"/>
      <c r="IS128" s="137"/>
      <c r="IT128" s="137"/>
      <c r="IU128" s="137"/>
      <c r="IV128" s="137"/>
    </row>
    <row r="129" spans="1:256" ht="13.35" customHeight="1" x14ac:dyDescent="0.2">
      <c r="A129" s="24">
        <f t="shared" si="15"/>
        <v>85</v>
      </c>
      <c r="B129" s="167">
        <f>'B - Schedule of Values Summary'!B129</f>
        <v>0</v>
      </c>
      <c r="C129" s="24">
        <f>'B - Schedule of Values Summary'!C129</f>
        <v>0</v>
      </c>
      <c r="D129" s="327">
        <f>'B - Schedule of Values Summary'!D129</f>
        <v>0</v>
      </c>
      <c r="E129" s="327"/>
      <c r="F129" s="327"/>
      <c r="G129" s="327"/>
      <c r="H129" s="327"/>
      <c r="I129" s="328"/>
      <c r="J129" s="338"/>
      <c r="K129" s="338"/>
      <c r="L129" s="338"/>
      <c r="M129" s="338"/>
      <c r="N129" s="295">
        <f t="shared" si="12"/>
        <v>0</v>
      </c>
      <c r="O129" s="295"/>
      <c r="P129" s="90"/>
      <c r="Q129" s="301">
        <f>IF(AC129=0,0,('B - Schedule of Values Summary'!J129*AC129)-J129)</f>
        <v>0</v>
      </c>
      <c r="R129" s="302"/>
      <c r="S129" s="301">
        <f>IF(AD129=0,0,('B - Schedule of Values Summary'!L129*AD129)-L129)</f>
        <v>0</v>
      </c>
      <c r="T129" s="339"/>
      <c r="U129" s="339"/>
      <c r="V129" s="302"/>
      <c r="W129" s="295">
        <f t="shared" si="13"/>
        <v>0</v>
      </c>
      <c r="X129" s="295"/>
      <c r="Y129" s="295">
        <f t="shared" si="14"/>
        <v>0</v>
      </c>
      <c r="Z129" s="295"/>
      <c r="AC129" s="127"/>
      <c r="AD129" s="185"/>
      <c r="AE129" s="85">
        <f>'B - Schedule of Values Summary'!U129</f>
        <v>0</v>
      </c>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c r="CN129" s="137"/>
      <c r="CO129" s="137"/>
      <c r="CP129" s="137"/>
      <c r="CQ129" s="137"/>
      <c r="CR129" s="137"/>
      <c r="CS129" s="137"/>
      <c r="CT129" s="137"/>
      <c r="CU129" s="137"/>
      <c r="CV129" s="137"/>
      <c r="CW129" s="137"/>
      <c r="CX129" s="137"/>
      <c r="CY129" s="137"/>
      <c r="CZ129" s="137"/>
      <c r="DA129" s="137"/>
      <c r="DB129" s="137"/>
      <c r="DC129" s="137"/>
      <c r="DD129" s="137"/>
      <c r="DE129" s="137"/>
      <c r="DF129" s="137"/>
      <c r="DG129" s="137"/>
      <c r="DH129" s="137"/>
      <c r="DI129" s="137"/>
      <c r="DJ129" s="137"/>
      <c r="DK129" s="137"/>
      <c r="DL129" s="137"/>
      <c r="DM129" s="137"/>
      <c r="DN129" s="137"/>
      <c r="DO129" s="137"/>
      <c r="DP129" s="137"/>
      <c r="DQ129" s="137"/>
      <c r="DR129" s="137"/>
      <c r="DS129" s="137"/>
      <c r="DT129" s="137"/>
      <c r="DU129" s="137"/>
      <c r="DV129" s="137"/>
      <c r="DW129" s="137"/>
      <c r="DX129" s="137"/>
      <c r="DY129" s="137"/>
      <c r="DZ129" s="137"/>
      <c r="EA129" s="137"/>
      <c r="EB129" s="137"/>
      <c r="EC129" s="137"/>
      <c r="ED129" s="137"/>
      <c r="EE129" s="137"/>
      <c r="EF129" s="137"/>
      <c r="EG129" s="137"/>
      <c r="EH129" s="137"/>
      <c r="EI129" s="137"/>
      <c r="EJ129" s="137"/>
      <c r="EK129" s="137"/>
      <c r="EL129" s="137"/>
      <c r="EM129" s="137"/>
      <c r="EN129" s="137"/>
      <c r="EO129" s="137"/>
      <c r="EP129" s="137"/>
      <c r="EQ129" s="137"/>
      <c r="ER129" s="137"/>
      <c r="ES129" s="137"/>
      <c r="ET129" s="137"/>
      <c r="EU129" s="137"/>
      <c r="EV129" s="137"/>
      <c r="EW129" s="137"/>
      <c r="EX129" s="137"/>
      <c r="EY129" s="137"/>
      <c r="EZ129" s="137"/>
      <c r="FA129" s="137"/>
      <c r="FB129" s="137"/>
      <c r="FC129" s="137"/>
      <c r="FD129" s="137"/>
      <c r="FE129" s="137"/>
      <c r="FF129" s="137"/>
      <c r="FG129" s="137"/>
      <c r="FH129" s="137"/>
      <c r="FI129" s="137"/>
      <c r="FJ129" s="137"/>
      <c r="FK129" s="137"/>
      <c r="FL129" s="137"/>
      <c r="FM129" s="137"/>
      <c r="FN129" s="137"/>
      <c r="FO129" s="137"/>
      <c r="FP129" s="137"/>
      <c r="FQ129" s="137"/>
      <c r="FR129" s="137"/>
      <c r="FS129" s="137"/>
      <c r="FT129" s="137"/>
      <c r="FU129" s="137"/>
      <c r="FV129" s="137"/>
      <c r="FW129" s="137"/>
      <c r="FX129" s="137"/>
      <c r="FY129" s="137"/>
      <c r="FZ129" s="137"/>
      <c r="GA129" s="137"/>
      <c r="GB129" s="137"/>
      <c r="GC129" s="137"/>
      <c r="GD129" s="137"/>
      <c r="GE129" s="137"/>
      <c r="GF129" s="137"/>
      <c r="GG129" s="137"/>
      <c r="GH129" s="137"/>
      <c r="GI129" s="137"/>
      <c r="GJ129" s="137"/>
      <c r="GK129" s="137"/>
      <c r="GL129" s="137"/>
      <c r="GM129" s="137"/>
      <c r="GN129" s="137"/>
      <c r="GO129" s="137"/>
      <c r="GP129" s="137"/>
      <c r="GQ129" s="137"/>
      <c r="GR129" s="137"/>
      <c r="GS129" s="137"/>
      <c r="GT129" s="137"/>
      <c r="GU129" s="137"/>
      <c r="GV129" s="137"/>
      <c r="GW129" s="137"/>
      <c r="GX129" s="137"/>
      <c r="GY129" s="137"/>
      <c r="GZ129" s="137"/>
      <c r="HA129" s="137"/>
      <c r="HB129" s="137"/>
      <c r="HC129" s="137"/>
      <c r="HD129" s="137"/>
      <c r="HE129" s="137"/>
      <c r="HF129" s="137"/>
      <c r="HG129" s="137"/>
      <c r="HH129" s="137"/>
      <c r="HI129" s="137"/>
      <c r="HJ129" s="137"/>
      <c r="HK129" s="137"/>
      <c r="HL129" s="137"/>
      <c r="HM129" s="137"/>
      <c r="HN129" s="137"/>
      <c r="HO129" s="137"/>
      <c r="HP129" s="137"/>
      <c r="HQ129" s="137"/>
      <c r="HR129" s="137"/>
      <c r="HS129" s="137"/>
      <c r="HT129" s="137"/>
      <c r="HU129" s="137"/>
      <c r="HV129" s="137"/>
      <c r="HW129" s="137"/>
      <c r="HX129" s="137"/>
      <c r="HY129" s="137"/>
      <c r="HZ129" s="137"/>
      <c r="IA129" s="137"/>
      <c r="IB129" s="137"/>
      <c r="IC129" s="137"/>
      <c r="ID129" s="137"/>
      <c r="IE129" s="137"/>
      <c r="IF129" s="137"/>
      <c r="IG129" s="137"/>
      <c r="IH129" s="137"/>
      <c r="II129" s="137"/>
      <c r="IJ129" s="137"/>
      <c r="IK129" s="137"/>
      <c r="IL129" s="137"/>
      <c r="IM129" s="137"/>
      <c r="IN129" s="137"/>
      <c r="IO129" s="137"/>
      <c r="IP129" s="137"/>
      <c r="IQ129" s="137"/>
      <c r="IR129" s="137"/>
      <c r="IS129" s="137"/>
      <c r="IT129" s="137"/>
      <c r="IU129" s="137"/>
      <c r="IV129" s="137"/>
    </row>
    <row r="130" spans="1:256" ht="13.35" customHeight="1" x14ac:dyDescent="0.2">
      <c r="A130" s="24">
        <f t="shared" si="15"/>
        <v>86</v>
      </c>
      <c r="B130" s="167">
        <f>'B - Schedule of Values Summary'!B130</f>
        <v>0</v>
      </c>
      <c r="C130" s="24">
        <f>'B - Schedule of Values Summary'!C130</f>
        <v>0</v>
      </c>
      <c r="D130" s="327">
        <f>'B - Schedule of Values Summary'!D130</f>
        <v>0</v>
      </c>
      <c r="E130" s="327"/>
      <c r="F130" s="327"/>
      <c r="G130" s="327"/>
      <c r="H130" s="327"/>
      <c r="I130" s="328"/>
      <c r="J130" s="338"/>
      <c r="K130" s="338"/>
      <c r="L130" s="338"/>
      <c r="M130" s="338"/>
      <c r="N130" s="295">
        <f t="shared" si="12"/>
        <v>0</v>
      </c>
      <c r="O130" s="295"/>
      <c r="P130" s="90"/>
      <c r="Q130" s="301">
        <f>IF(AC130=0,0,('B - Schedule of Values Summary'!J130*AC130)-J130)</f>
        <v>0</v>
      </c>
      <c r="R130" s="302"/>
      <c r="S130" s="301">
        <f>IF(AD130=0,0,('B - Schedule of Values Summary'!L130*AD130)-L130)</f>
        <v>0</v>
      </c>
      <c r="T130" s="339"/>
      <c r="U130" s="339"/>
      <c r="V130" s="302"/>
      <c r="W130" s="295">
        <f t="shared" si="13"/>
        <v>0</v>
      </c>
      <c r="X130" s="295"/>
      <c r="Y130" s="295">
        <f t="shared" si="14"/>
        <v>0</v>
      </c>
      <c r="Z130" s="295"/>
      <c r="AC130" s="127"/>
      <c r="AD130" s="185"/>
      <c r="AE130" s="85">
        <f>'B - Schedule of Values Summary'!U130</f>
        <v>0</v>
      </c>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c r="CN130" s="137"/>
      <c r="CO130" s="137"/>
      <c r="CP130" s="137"/>
      <c r="CQ130" s="137"/>
      <c r="CR130" s="137"/>
      <c r="CS130" s="137"/>
      <c r="CT130" s="137"/>
      <c r="CU130" s="137"/>
      <c r="CV130" s="137"/>
      <c r="CW130" s="137"/>
      <c r="CX130" s="137"/>
      <c r="CY130" s="137"/>
      <c r="CZ130" s="137"/>
      <c r="DA130" s="137"/>
      <c r="DB130" s="137"/>
      <c r="DC130" s="137"/>
      <c r="DD130" s="137"/>
      <c r="DE130" s="137"/>
      <c r="DF130" s="137"/>
      <c r="DG130" s="137"/>
      <c r="DH130" s="137"/>
      <c r="DI130" s="137"/>
      <c r="DJ130" s="137"/>
      <c r="DK130" s="137"/>
      <c r="DL130" s="137"/>
      <c r="DM130" s="137"/>
      <c r="DN130" s="137"/>
      <c r="DO130" s="137"/>
      <c r="DP130" s="137"/>
      <c r="DQ130" s="137"/>
      <c r="DR130" s="137"/>
      <c r="DS130" s="137"/>
      <c r="DT130" s="137"/>
      <c r="DU130" s="137"/>
      <c r="DV130" s="137"/>
      <c r="DW130" s="137"/>
      <c r="DX130" s="137"/>
      <c r="DY130" s="137"/>
      <c r="DZ130" s="137"/>
      <c r="EA130" s="137"/>
      <c r="EB130" s="137"/>
      <c r="EC130" s="137"/>
      <c r="ED130" s="137"/>
      <c r="EE130" s="137"/>
      <c r="EF130" s="137"/>
      <c r="EG130" s="137"/>
      <c r="EH130" s="137"/>
      <c r="EI130" s="137"/>
      <c r="EJ130" s="137"/>
      <c r="EK130" s="137"/>
      <c r="EL130" s="137"/>
      <c r="EM130" s="137"/>
      <c r="EN130" s="137"/>
      <c r="EO130" s="137"/>
      <c r="EP130" s="137"/>
      <c r="EQ130" s="137"/>
      <c r="ER130" s="137"/>
      <c r="ES130" s="137"/>
      <c r="ET130" s="137"/>
      <c r="EU130" s="137"/>
      <c r="EV130" s="137"/>
      <c r="EW130" s="137"/>
      <c r="EX130" s="137"/>
      <c r="EY130" s="137"/>
      <c r="EZ130" s="137"/>
      <c r="FA130" s="137"/>
      <c r="FB130" s="137"/>
      <c r="FC130" s="137"/>
      <c r="FD130" s="137"/>
      <c r="FE130" s="137"/>
      <c r="FF130" s="137"/>
      <c r="FG130" s="137"/>
      <c r="FH130" s="137"/>
      <c r="FI130" s="137"/>
      <c r="FJ130" s="137"/>
      <c r="FK130" s="137"/>
      <c r="FL130" s="137"/>
      <c r="FM130" s="137"/>
      <c r="FN130" s="137"/>
      <c r="FO130" s="137"/>
      <c r="FP130" s="137"/>
      <c r="FQ130" s="137"/>
      <c r="FR130" s="137"/>
      <c r="FS130" s="137"/>
      <c r="FT130" s="137"/>
      <c r="FU130" s="137"/>
      <c r="FV130" s="137"/>
      <c r="FW130" s="137"/>
      <c r="FX130" s="137"/>
      <c r="FY130" s="137"/>
      <c r="FZ130" s="137"/>
      <c r="GA130" s="137"/>
      <c r="GB130" s="137"/>
      <c r="GC130" s="137"/>
      <c r="GD130" s="137"/>
      <c r="GE130" s="137"/>
      <c r="GF130" s="137"/>
      <c r="GG130" s="137"/>
      <c r="GH130" s="137"/>
      <c r="GI130" s="137"/>
      <c r="GJ130" s="137"/>
      <c r="GK130" s="137"/>
      <c r="GL130" s="137"/>
      <c r="GM130" s="137"/>
      <c r="GN130" s="137"/>
      <c r="GO130" s="137"/>
      <c r="GP130" s="137"/>
      <c r="GQ130" s="137"/>
      <c r="GR130" s="137"/>
      <c r="GS130" s="137"/>
      <c r="GT130" s="137"/>
      <c r="GU130" s="137"/>
      <c r="GV130" s="137"/>
      <c r="GW130" s="137"/>
      <c r="GX130" s="137"/>
      <c r="GY130" s="137"/>
      <c r="GZ130" s="137"/>
      <c r="HA130" s="137"/>
      <c r="HB130" s="137"/>
      <c r="HC130" s="137"/>
      <c r="HD130" s="137"/>
      <c r="HE130" s="137"/>
      <c r="HF130" s="137"/>
      <c r="HG130" s="137"/>
      <c r="HH130" s="137"/>
      <c r="HI130" s="137"/>
      <c r="HJ130" s="137"/>
      <c r="HK130" s="137"/>
      <c r="HL130" s="137"/>
      <c r="HM130" s="137"/>
      <c r="HN130" s="137"/>
      <c r="HO130" s="137"/>
      <c r="HP130" s="137"/>
      <c r="HQ130" s="137"/>
      <c r="HR130" s="137"/>
      <c r="HS130" s="137"/>
      <c r="HT130" s="137"/>
      <c r="HU130" s="137"/>
      <c r="HV130" s="137"/>
      <c r="HW130" s="137"/>
      <c r="HX130" s="137"/>
      <c r="HY130" s="137"/>
      <c r="HZ130" s="137"/>
      <c r="IA130" s="137"/>
      <c r="IB130" s="137"/>
      <c r="IC130" s="137"/>
      <c r="ID130" s="137"/>
      <c r="IE130" s="137"/>
      <c r="IF130" s="137"/>
      <c r="IG130" s="137"/>
      <c r="IH130" s="137"/>
      <c r="II130" s="137"/>
      <c r="IJ130" s="137"/>
      <c r="IK130" s="137"/>
      <c r="IL130" s="137"/>
      <c r="IM130" s="137"/>
      <c r="IN130" s="137"/>
      <c r="IO130" s="137"/>
      <c r="IP130" s="137"/>
      <c r="IQ130" s="137"/>
      <c r="IR130" s="137"/>
      <c r="IS130" s="137"/>
      <c r="IT130" s="137"/>
      <c r="IU130" s="137"/>
      <c r="IV130" s="137"/>
    </row>
    <row r="131" spans="1:256" ht="13.35" customHeight="1" x14ac:dyDescent="0.2">
      <c r="A131" s="24">
        <f t="shared" si="15"/>
        <v>87</v>
      </c>
      <c r="B131" s="167">
        <f>'B - Schedule of Values Summary'!B131</f>
        <v>0</v>
      </c>
      <c r="C131" s="24">
        <f>'B - Schedule of Values Summary'!C131</f>
        <v>0</v>
      </c>
      <c r="D131" s="327">
        <f>'B - Schedule of Values Summary'!D131</f>
        <v>0</v>
      </c>
      <c r="E131" s="327"/>
      <c r="F131" s="327"/>
      <c r="G131" s="327"/>
      <c r="H131" s="327"/>
      <c r="I131" s="328"/>
      <c r="J131" s="338"/>
      <c r="K131" s="338"/>
      <c r="L131" s="338"/>
      <c r="M131" s="338"/>
      <c r="N131" s="295">
        <f t="shared" si="12"/>
        <v>0</v>
      </c>
      <c r="O131" s="295"/>
      <c r="P131" s="90"/>
      <c r="Q131" s="301">
        <f>IF(AC131=0,0,('B - Schedule of Values Summary'!J131*AC131)-J131)</f>
        <v>0</v>
      </c>
      <c r="R131" s="302"/>
      <c r="S131" s="301">
        <f>IF(AD131=0,0,('B - Schedule of Values Summary'!L131*AD131)-L131)</f>
        <v>0</v>
      </c>
      <c r="T131" s="339"/>
      <c r="U131" s="339"/>
      <c r="V131" s="302"/>
      <c r="W131" s="295">
        <f t="shared" si="13"/>
        <v>0</v>
      </c>
      <c r="X131" s="295"/>
      <c r="Y131" s="295">
        <f t="shared" si="14"/>
        <v>0</v>
      </c>
      <c r="Z131" s="295"/>
      <c r="AC131" s="127"/>
      <c r="AD131" s="185"/>
      <c r="AE131" s="85">
        <f>'B - Schedule of Values Summary'!U131</f>
        <v>0</v>
      </c>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c r="CN131" s="137"/>
      <c r="CO131" s="137"/>
      <c r="CP131" s="137"/>
      <c r="CQ131" s="137"/>
      <c r="CR131" s="137"/>
      <c r="CS131" s="137"/>
      <c r="CT131" s="137"/>
      <c r="CU131" s="137"/>
      <c r="CV131" s="137"/>
      <c r="CW131" s="137"/>
      <c r="CX131" s="137"/>
      <c r="CY131" s="137"/>
      <c r="CZ131" s="137"/>
      <c r="DA131" s="137"/>
      <c r="DB131" s="137"/>
      <c r="DC131" s="137"/>
      <c r="DD131" s="137"/>
      <c r="DE131" s="137"/>
      <c r="DF131" s="137"/>
      <c r="DG131" s="137"/>
      <c r="DH131" s="137"/>
      <c r="DI131" s="137"/>
      <c r="DJ131" s="137"/>
      <c r="DK131" s="137"/>
      <c r="DL131" s="137"/>
      <c r="DM131" s="137"/>
      <c r="DN131" s="137"/>
      <c r="DO131" s="137"/>
      <c r="DP131" s="137"/>
      <c r="DQ131" s="137"/>
      <c r="DR131" s="137"/>
      <c r="DS131" s="137"/>
      <c r="DT131" s="137"/>
      <c r="DU131" s="137"/>
      <c r="DV131" s="137"/>
      <c r="DW131" s="137"/>
      <c r="DX131" s="137"/>
      <c r="DY131" s="137"/>
      <c r="DZ131" s="137"/>
      <c r="EA131" s="137"/>
      <c r="EB131" s="137"/>
      <c r="EC131" s="137"/>
      <c r="ED131" s="137"/>
      <c r="EE131" s="137"/>
      <c r="EF131" s="137"/>
      <c r="EG131" s="137"/>
      <c r="EH131" s="137"/>
      <c r="EI131" s="137"/>
      <c r="EJ131" s="137"/>
      <c r="EK131" s="137"/>
      <c r="EL131" s="137"/>
      <c r="EM131" s="137"/>
      <c r="EN131" s="137"/>
      <c r="EO131" s="137"/>
      <c r="EP131" s="137"/>
      <c r="EQ131" s="137"/>
      <c r="ER131" s="137"/>
      <c r="ES131" s="137"/>
      <c r="ET131" s="137"/>
      <c r="EU131" s="137"/>
      <c r="EV131" s="137"/>
      <c r="EW131" s="137"/>
      <c r="EX131" s="137"/>
      <c r="EY131" s="137"/>
      <c r="EZ131" s="137"/>
      <c r="FA131" s="137"/>
      <c r="FB131" s="137"/>
      <c r="FC131" s="137"/>
      <c r="FD131" s="137"/>
      <c r="FE131" s="137"/>
      <c r="FF131" s="137"/>
      <c r="FG131" s="137"/>
      <c r="FH131" s="137"/>
      <c r="FI131" s="137"/>
      <c r="FJ131" s="137"/>
      <c r="FK131" s="137"/>
      <c r="FL131" s="137"/>
      <c r="FM131" s="137"/>
      <c r="FN131" s="137"/>
      <c r="FO131" s="137"/>
      <c r="FP131" s="137"/>
      <c r="FQ131" s="137"/>
      <c r="FR131" s="137"/>
      <c r="FS131" s="137"/>
      <c r="FT131" s="137"/>
      <c r="FU131" s="137"/>
      <c r="FV131" s="137"/>
      <c r="FW131" s="137"/>
      <c r="FX131" s="137"/>
      <c r="FY131" s="137"/>
      <c r="FZ131" s="137"/>
      <c r="GA131" s="137"/>
      <c r="GB131" s="137"/>
      <c r="GC131" s="137"/>
      <c r="GD131" s="137"/>
      <c r="GE131" s="137"/>
      <c r="GF131" s="137"/>
      <c r="GG131" s="137"/>
      <c r="GH131" s="137"/>
      <c r="GI131" s="137"/>
      <c r="GJ131" s="137"/>
      <c r="GK131" s="137"/>
      <c r="GL131" s="137"/>
      <c r="GM131" s="137"/>
      <c r="GN131" s="137"/>
      <c r="GO131" s="137"/>
      <c r="GP131" s="137"/>
      <c r="GQ131" s="137"/>
      <c r="GR131" s="137"/>
      <c r="GS131" s="137"/>
      <c r="GT131" s="137"/>
      <c r="GU131" s="137"/>
      <c r="GV131" s="137"/>
      <c r="GW131" s="137"/>
      <c r="GX131" s="137"/>
      <c r="GY131" s="137"/>
      <c r="GZ131" s="137"/>
      <c r="HA131" s="137"/>
      <c r="HB131" s="137"/>
      <c r="HC131" s="137"/>
      <c r="HD131" s="137"/>
      <c r="HE131" s="137"/>
      <c r="HF131" s="137"/>
      <c r="HG131" s="137"/>
      <c r="HH131" s="137"/>
      <c r="HI131" s="137"/>
      <c r="HJ131" s="137"/>
      <c r="HK131" s="137"/>
      <c r="HL131" s="137"/>
      <c r="HM131" s="137"/>
      <c r="HN131" s="137"/>
      <c r="HO131" s="137"/>
      <c r="HP131" s="137"/>
      <c r="HQ131" s="137"/>
      <c r="HR131" s="137"/>
      <c r="HS131" s="137"/>
      <c r="HT131" s="137"/>
      <c r="HU131" s="137"/>
      <c r="HV131" s="137"/>
      <c r="HW131" s="137"/>
      <c r="HX131" s="137"/>
      <c r="HY131" s="137"/>
      <c r="HZ131" s="137"/>
      <c r="IA131" s="137"/>
      <c r="IB131" s="137"/>
      <c r="IC131" s="137"/>
      <c r="ID131" s="137"/>
      <c r="IE131" s="137"/>
      <c r="IF131" s="137"/>
      <c r="IG131" s="137"/>
      <c r="IH131" s="137"/>
      <c r="II131" s="137"/>
      <c r="IJ131" s="137"/>
      <c r="IK131" s="137"/>
      <c r="IL131" s="137"/>
      <c r="IM131" s="137"/>
      <c r="IN131" s="137"/>
      <c r="IO131" s="137"/>
      <c r="IP131" s="137"/>
      <c r="IQ131" s="137"/>
      <c r="IR131" s="137"/>
      <c r="IS131" s="137"/>
      <c r="IT131" s="137"/>
      <c r="IU131" s="137"/>
      <c r="IV131" s="137"/>
    </row>
    <row r="132" spans="1:256" ht="13.35" customHeight="1" x14ac:dyDescent="0.2">
      <c r="A132" s="24">
        <f t="shared" si="15"/>
        <v>88</v>
      </c>
      <c r="B132" s="167">
        <f>'B - Schedule of Values Summary'!B132</f>
        <v>0</v>
      </c>
      <c r="C132" s="24">
        <f>'B - Schedule of Values Summary'!C132</f>
        <v>0</v>
      </c>
      <c r="D132" s="327">
        <f>'B - Schedule of Values Summary'!D132</f>
        <v>0</v>
      </c>
      <c r="E132" s="327"/>
      <c r="F132" s="327"/>
      <c r="G132" s="327"/>
      <c r="H132" s="327"/>
      <c r="I132" s="328"/>
      <c r="J132" s="338"/>
      <c r="K132" s="338"/>
      <c r="L132" s="338"/>
      <c r="M132" s="338"/>
      <c r="N132" s="295">
        <f t="shared" si="12"/>
        <v>0</v>
      </c>
      <c r="O132" s="295"/>
      <c r="P132" s="90"/>
      <c r="Q132" s="301">
        <f>IF(AC132=0,0,('B - Schedule of Values Summary'!J132*AC132)-J132)</f>
        <v>0</v>
      </c>
      <c r="R132" s="302"/>
      <c r="S132" s="301">
        <f>IF(AD132=0,0,('B - Schedule of Values Summary'!L132*AD132)-L132)</f>
        <v>0</v>
      </c>
      <c r="T132" s="339"/>
      <c r="U132" s="339"/>
      <c r="V132" s="302"/>
      <c r="W132" s="295">
        <f t="shared" si="13"/>
        <v>0</v>
      </c>
      <c r="X132" s="295"/>
      <c r="Y132" s="295">
        <f t="shared" si="14"/>
        <v>0</v>
      </c>
      <c r="Z132" s="295"/>
      <c r="AC132" s="127"/>
      <c r="AD132" s="185"/>
      <c r="AE132" s="85">
        <f>'B - Schedule of Values Summary'!U132</f>
        <v>0</v>
      </c>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c r="CN132" s="137"/>
      <c r="CO132" s="137"/>
      <c r="CP132" s="137"/>
      <c r="CQ132" s="137"/>
      <c r="CR132" s="137"/>
      <c r="CS132" s="137"/>
      <c r="CT132" s="137"/>
      <c r="CU132" s="137"/>
      <c r="CV132" s="137"/>
      <c r="CW132" s="137"/>
      <c r="CX132" s="137"/>
      <c r="CY132" s="137"/>
      <c r="CZ132" s="137"/>
      <c r="DA132" s="137"/>
      <c r="DB132" s="137"/>
      <c r="DC132" s="137"/>
      <c r="DD132" s="137"/>
      <c r="DE132" s="137"/>
      <c r="DF132" s="137"/>
      <c r="DG132" s="137"/>
      <c r="DH132" s="137"/>
      <c r="DI132" s="137"/>
      <c r="DJ132" s="137"/>
      <c r="DK132" s="137"/>
      <c r="DL132" s="137"/>
      <c r="DM132" s="137"/>
      <c r="DN132" s="137"/>
      <c r="DO132" s="137"/>
      <c r="DP132" s="137"/>
      <c r="DQ132" s="137"/>
      <c r="DR132" s="137"/>
      <c r="DS132" s="137"/>
      <c r="DT132" s="137"/>
      <c r="DU132" s="137"/>
      <c r="DV132" s="137"/>
      <c r="DW132" s="137"/>
      <c r="DX132" s="137"/>
      <c r="DY132" s="137"/>
      <c r="DZ132" s="137"/>
      <c r="EA132" s="137"/>
      <c r="EB132" s="137"/>
      <c r="EC132" s="137"/>
      <c r="ED132" s="137"/>
      <c r="EE132" s="137"/>
      <c r="EF132" s="137"/>
      <c r="EG132" s="137"/>
      <c r="EH132" s="137"/>
      <c r="EI132" s="137"/>
      <c r="EJ132" s="137"/>
      <c r="EK132" s="137"/>
      <c r="EL132" s="137"/>
      <c r="EM132" s="137"/>
      <c r="EN132" s="137"/>
      <c r="EO132" s="137"/>
      <c r="EP132" s="137"/>
      <c r="EQ132" s="137"/>
      <c r="ER132" s="137"/>
      <c r="ES132" s="137"/>
      <c r="ET132" s="137"/>
      <c r="EU132" s="137"/>
      <c r="EV132" s="137"/>
      <c r="EW132" s="137"/>
      <c r="EX132" s="137"/>
      <c r="EY132" s="137"/>
      <c r="EZ132" s="137"/>
      <c r="FA132" s="137"/>
      <c r="FB132" s="137"/>
      <c r="FC132" s="137"/>
      <c r="FD132" s="137"/>
      <c r="FE132" s="137"/>
      <c r="FF132" s="137"/>
      <c r="FG132" s="137"/>
      <c r="FH132" s="137"/>
      <c r="FI132" s="137"/>
      <c r="FJ132" s="137"/>
      <c r="FK132" s="137"/>
      <c r="FL132" s="137"/>
      <c r="FM132" s="137"/>
      <c r="FN132" s="137"/>
      <c r="FO132" s="137"/>
      <c r="FP132" s="137"/>
      <c r="FQ132" s="137"/>
      <c r="FR132" s="137"/>
      <c r="FS132" s="137"/>
      <c r="FT132" s="137"/>
      <c r="FU132" s="137"/>
      <c r="FV132" s="137"/>
      <c r="FW132" s="137"/>
      <c r="FX132" s="137"/>
      <c r="FY132" s="137"/>
      <c r="FZ132" s="137"/>
      <c r="GA132" s="137"/>
      <c r="GB132" s="137"/>
      <c r="GC132" s="137"/>
      <c r="GD132" s="137"/>
      <c r="GE132" s="137"/>
      <c r="GF132" s="137"/>
      <c r="GG132" s="137"/>
      <c r="GH132" s="137"/>
      <c r="GI132" s="137"/>
      <c r="GJ132" s="137"/>
      <c r="GK132" s="137"/>
      <c r="GL132" s="137"/>
      <c r="GM132" s="137"/>
      <c r="GN132" s="137"/>
      <c r="GO132" s="137"/>
      <c r="GP132" s="137"/>
      <c r="GQ132" s="137"/>
      <c r="GR132" s="137"/>
      <c r="GS132" s="137"/>
      <c r="GT132" s="137"/>
      <c r="GU132" s="137"/>
      <c r="GV132" s="137"/>
      <c r="GW132" s="137"/>
      <c r="GX132" s="137"/>
      <c r="GY132" s="137"/>
      <c r="GZ132" s="137"/>
      <c r="HA132" s="137"/>
      <c r="HB132" s="137"/>
      <c r="HC132" s="137"/>
      <c r="HD132" s="137"/>
      <c r="HE132" s="137"/>
      <c r="HF132" s="137"/>
      <c r="HG132" s="137"/>
      <c r="HH132" s="137"/>
      <c r="HI132" s="137"/>
      <c r="HJ132" s="137"/>
      <c r="HK132" s="137"/>
      <c r="HL132" s="137"/>
      <c r="HM132" s="137"/>
      <c r="HN132" s="137"/>
      <c r="HO132" s="137"/>
      <c r="HP132" s="137"/>
      <c r="HQ132" s="137"/>
      <c r="HR132" s="137"/>
      <c r="HS132" s="137"/>
      <c r="HT132" s="137"/>
      <c r="HU132" s="137"/>
      <c r="HV132" s="137"/>
      <c r="HW132" s="137"/>
      <c r="HX132" s="137"/>
      <c r="HY132" s="137"/>
      <c r="HZ132" s="137"/>
      <c r="IA132" s="137"/>
      <c r="IB132" s="137"/>
      <c r="IC132" s="137"/>
      <c r="ID132" s="137"/>
      <c r="IE132" s="137"/>
      <c r="IF132" s="137"/>
      <c r="IG132" s="137"/>
      <c r="IH132" s="137"/>
      <c r="II132" s="137"/>
      <c r="IJ132" s="137"/>
      <c r="IK132" s="137"/>
      <c r="IL132" s="137"/>
      <c r="IM132" s="137"/>
      <c r="IN132" s="137"/>
      <c r="IO132" s="137"/>
      <c r="IP132" s="137"/>
      <c r="IQ132" s="137"/>
      <c r="IR132" s="137"/>
      <c r="IS132" s="137"/>
      <c r="IT132" s="137"/>
      <c r="IU132" s="137"/>
      <c r="IV132" s="137"/>
    </row>
    <row r="133" spans="1:256" ht="13.35" customHeight="1" x14ac:dyDescent="0.2">
      <c r="A133" s="24">
        <f t="shared" si="15"/>
        <v>89</v>
      </c>
      <c r="B133" s="167">
        <f>'B - Schedule of Values Summary'!B133</f>
        <v>0</v>
      </c>
      <c r="C133" s="24">
        <f>'B - Schedule of Values Summary'!C133</f>
        <v>0</v>
      </c>
      <c r="D133" s="327">
        <f>'B - Schedule of Values Summary'!D133</f>
        <v>0</v>
      </c>
      <c r="E133" s="327"/>
      <c r="F133" s="327"/>
      <c r="G133" s="327"/>
      <c r="H133" s="327"/>
      <c r="I133" s="328"/>
      <c r="J133" s="338"/>
      <c r="K133" s="338"/>
      <c r="L133" s="338"/>
      <c r="M133" s="338"/>
      <c r="N133" s="295">
        <f t="shared" si="12"/>
        <v>0</v>
      </c>
      <c r="O133" s="295"/>
      <c r="P133" s="90"/>
      <c r="Q133" s="301">
        <f>IF(AC133=0,0,('B - Schedule of Values Summary'!J133*AC133)-J133)</f>
        <v>0</v>
      </c>
      <c r="R133" s="302"/>
      <c r="S133" s="301">
        <f>IF(AD133=0,0,('B - Schedule of Values Summary'!L133*AD133)-L133)</f>
        <v>0</v>
      </c>
      <c r="T133" s="339"/>
      <c r="U133" s="339"/>
      <c r="V133" s="302"/>
      <c r="W133" s="295">
        <f t="shared" si="13"/>
        <v>0</v>
      </c>
      <c r="X133" s="295"/>
      <c r="Y133" s="295">
        <f t="shared" si="14"/>
        <v>0</v>
      </c>
      <c r="Z133" s="295"/>
      <c r="AC133" s="127"/>
      <c r="AD133" s="185"/>
      <c r="AE133" s="85">
        <f>'B - Schedule of Values Summary'!U133</f>
        <v>0</v>
      </c>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c r="CN133" s="137"/>
      <c r="CO133" s="137"/>
      <c r="CP133" s="137"/>
      <c r="CQ133" s="137"/>
      <c r="CR133" s="137"/>
      <c r="CS133" s="137"/>
      <c r="CT133" s="137"/>
      <c r="CU133" s="137"/>
      <c r="CV133" s="137"/>
      <c r="CW133" s="137"/>
      <c r="CX133" s="137"/>
      <c r="CY133" s="137"/>
      <c r="CZ133" s="137"/>
      <c r="DA133" s="137"/>
      <c r="DB133" s="137"/>
      <c r="DC133" s="137"/>
      <c r="DD133" s="137"/>
      <c r="DE133" s="137"/>
      <c r="DF133" s="137"/>
      <c r="DG133" s="137"/>
      <c r="DH133" s="137"/>
      <c r="DI133" s="137"/>
      <c r="DJ133" s="137"/>
      <c r="DK133" s="137"/>
      <c r="DL133" s="137"/>
      <c r="DM133" s="137"/>
      <c r="DN133" s="137"/>
      <c r="DO133" s="137"/>
      <c r="DP133" s="137"/>
      <c r="DQ133" s="137"/>
      <c r="DR133" s="137"/>
      <c r="DS133" s="137"/>
      <c r="DT133" s="137"/>
      <c r="DU133" s="137"/>
      <c r="DV133" s="137"/>
      <c r="DW133" s="137"/>
      <c r="DX133" s="137"/>
      <c r="DY133" s="137"/>
      <c r="DZ133" s="137"/>
      <c r="EA133" s="137"/>
      <c r="EB133" s="137"/>
      <c r="EC133" s="137"/>
      <c r="ED133" s="137"/>
      <c r="EE133" s="137"/>
      <c r="EF133" s="137"/>
      <c r="EG133" s="137"/>
      <c r="EH133" s="137"/>
      <c r="EI133" s="137"/>
      <c r="EJ133" s="137"/>
      <c r="EK133" s="137"/>
      <c r="EL133" s="137"/>
      <c r="EM133" s="137"/>
      <c r="EN133" s="137"/>
      <c r="EO133" s="137"/>
      <c r="EP133" s="137"/>
      <c r="EQ133" s="137"/>
      <c r="ER133" s="137"/>
      <c r="ES133" s="137"/>
      <c r="ET133" s="137"/>
      <c r="EU133" s="137"/>
      <c r="EV133" s="137"/>
      <c r="EW133" s="137"/>
      <c r="EX133" s="137"/>
      <c r="EY133" s="137"/>
      <c r="EZ133" s="137"/>
      <c r="FA133" s="137"/>
      <c r="FB133" s="137"/>
      <c r="FC133" s="137"/>
      <c r="FD133" s="137"/>
      <c r="FE133" s="137"/>
      <c r="FF133" s="137"/>
      <c r="FG133" s="137"/>
      <c r="FH133" s="137"/>
      <c r="FI133" s="137"/>
      <c r="FJ133" s="137"/>
      <c r="FK133" s="137"/>
      <c r="FL133" s="137"/>
      <c r="FM133" s="137"/>
      <c r="FN133" s="137"/>
      <c r="FO133" s="137"/>
      <c r="FP133" s="137"/>
      <c r="FQ133" s="137"/>
      <c r="FR133" s="137"/>
      <c r="FS133" s="137"/>
      <c r="FT133" s="137"/>
      <c r="FU133" s="137"/>
      <c r="FV133" s="137"/>
      <c r="FW133" s="137"/>
      <c r="FX133" s="137"/>
      <c r="FY133" s="137"/>
      <c r="FZ133" s="137"/>
      <c r="GA133" s="137"/>
      <c r="GB133" s="137"/>
      <c r="GC133" s="137"/>
      <c r="GD133" s="137"/>
      <c r="GE133" s="137"/>
      <c r="GF133" s="137"/>
      <c r="GG133" s="137"/>
      <c r="GH133" s="137"/>
      <c r="GI133" s="137"/>
      <c r="GJ133" s="137"/>
      <c r="GK133" s="137"/>
      <c r="GL133" s="137"/>
      <c r="GM133" s="137"/>
      <c r="GN133" s="137"/>
      <c r="GO133" s="137"/>
      <c r="GP133" s="137"/>
      <c r="GQ133" s="137"/>
      <c r="GR133" s="137"/>
      <c r="GS133" s="137"/>
      <c r="GT133" s="137"/>
      <c r="GU133" s="137"/>
      <c r="GV133" s="137"/>
      <c r="GW133" s="137"/>
      <c r="GX133" s="137"/>
      <c r="GY133" s="137"/>
      <c r="GZ133" s="137"/>
      <c r="HA133" s="137"/>
      <c r="HB133" s="137"/>
      <c r="HC133" s="137"/>
      <c r="HD133" s="137"/>
      <c r="HE133" s="137"/>
      <c r="HF133" s="137"/>
      <c r="HG133" s="137"/>
      <c r="HH133" s="137"/>
      <c r="HI133" s="137"/>
      <c r="HJ133" s="137"/>
      <c r="HK133" s="137"/>
      <c r="HL133" s="137"/>
      <c r="HM133" s="137"/>
      <c r="HN133" s="137"/>
      <c r="HO133" s="137"/>
      <c r="HP133" s="137"/>
      <c r="HQ133" s="137"/>
      <c r="HR133" s="137"/>
      <c r="HS133" s="137"/>
      <c r="HT133" s="137"/>
      <c r="HU133" s="137"/>
      <c r="HV133" s="137"/>
      <c r="HW133" s="137"/>
      <c r="HX133" s="137"/>
      <c r="HY133" s="137"/>
      <c r="HZ133" s="137"/>
      <c r="IA133" s="137"/>
      <c r="IB133" s="137"/>
      <c r="IC133" s="137"/>
      <c r="ID133" s="137"/>
      <c r="IE133" s="137"/>
      <c r="IF133" s="137"/>
      <c r="IG133" s="137"/>
      <c r="IH133" s="137"/>
      <c r="II133" s="137"/>
      <c r="IJ133" s="137"/>
      <c r="IK133" s="137"/>
      <c r="IL133" s="137"/>
      <c r="IM133" s="137"/>
      <c r="IN133" s="137"/>
      <c r="IO133" s="137"/>
      <c r="IP133" s="137"/>
      <c r="IQ133" s="137"/>
      <c r="IR133" s="137"/>
      <c r="IS133" s="137"/>
      <c r="IT133" s="137"/>
      <c r="IU133" s="137"/>
      <c r="IV133" s="137"/>
    </row>
    <row r="134" spans="1:256" ht="13.35" customHeight="1" x14ac:dyDescent="0.2">
      <c r="A134" s="24">
        <f t="shared" si="15"/>
        <v>90</v>
      </c>
      <c r="B134" s="167">
        <f>'B - Schedule of Values Summary'!B134</f>
        <v>0</v>
      </c>
      <c r="C134" s="24">
        <f>'B - Schedule of Values Summary'!C134</f>
        <v>0</v>
      </c>
      <c r="D134" s="327">
        <f>'B - Schedule of Values Summary'!D134</f>
        <v>0</v>
      </c>
      <c r="E134" s="327"/>
      <c r="F134" s="327"/>
      <c r="G134" s="327"/>
      <c r="H134" s="327"/>
      <c r="I134" s="328"/>
      <c r="J134" s="338"/>
      <c r="K134" s="338"/>
      <c r="L134" s="338"/>
      <c r="M134" s="338"/>
      <c r="N134" s="295">
        <f t="shared" si="12"/>
        <v>0</v>
      </c>
      <c r="O134" s="295"/>
      <c r="P134" s="90"/>
      <c r="Q134" s="301">
        <f>IF(AC134=0,0,('B - Schedule of Values Summary'!J134*AC134)-J134)</f>
        <v>0</v>
      </c>
      <c r="R134" s="302"/>
      <c r="S134" s="301">
        <f>IF(AD134=0,0,('B - Schedule of Values Summary'!L134*AD134)-L134)</f>
        <v>0</v>
      </c>
      <c r="T134" s="339"/>
      <c r="U134" s="339"/>
      <c r="V134" s="302"/>
      <c r="W134" s="295">
        <f t="shared" si="13"/>
        <v>0</v>
      </c>
      <c r="X134" s="295"/>
      <c r="Y134" s="295">
        <f t="shared" si="14"/>
        <v>0</v>
      </c>
      <c r="Z134" s="295"/>
      <c r="AC134" s="127"/>
      <c r="AD134" s="185"/>
      <c r="AE134" s="85">
        <f>'B - Schedule of Values Summary'!U134</f>
        <v>0</v>
      </c>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c r="CN134" s="137"/>
      <c r="CO134" s="137"/>
      <c r="CP134" s="137"/>
      <c r="CQ134" s="137"/>
      <c r="CR134" s="137"/>
      <c r="CS134" s="137"/>
      <c r="CT134" s="137"/>
      <c r="CU134" s="137"/>
      <c r="CV134" s="137"/>
      <c r="CW134" s="137"/>
      <c r="CX134" s="137"/>
      <c r="CY134" s="137"/>
      <c r="CZ134" s="137"/>
      <c r="DA134" s="137"/>
      <c r="DB134" s="137"/>
      <c r="DC134" s="137"/>
      <c r="DD134" s="137"/>
      <c r="DE134" s="137"/>
      <c r="DF134" s="137"/>
      <c r="DG134" s="137"/>
      <c r="DH134" s="137"/>
      <c r="DI134" s="137"/>
      <c r="DJ134" s="137"/>
      <c r="DK134" s="137"/>
      <c r="DL134" s="137"/>
      <c r="DM134" s="137"/>
      <c r="DN134" s="137"/>
      <c r="DO134" s="137"/>
      <c r="DP134" s="137"/>
      <c r="DQ134" s="137"/>
      <c r="DR134" s="137"/>
      <c r="DS134" s="137"/>
      <c r="DT134" s="137"/>
      <c r="DU134" s="137"/>
      <c r="DV134" s="137"/>
      <c r="DW134" s="137"/>
      <c r="DX134" s="137"/>
      <c r="DY134" s="137"/>
      <c r="DZ134" s="137"/>
      <c r="EA134" s="137"/>
      <c r="EB134" s="137"/>
      <c r="EC134" s="137"/>
      <c r="ED134" s="137"/>
      <c r="EE134" s="137"/>
      <c r="EF134" s="137"/>
      <c r="EG134" s="137"/>
      <c r="EH134" s="137"/>
      <c r="EI134" s="137"/>
      <c r="EJ134" s="137"/>
      <c r="EK134" s="137"/>
      <c r="EL134" s="137"/>
      <c r="EM134" s="137"/>
      <c r="EN134" s="137"/>
      <c r="EO134" s="137"/>
      <c r="EP134" s="137"/>
      <c r="EQ134" s="137"/>
      <c r="ER134" s="137"/>
      <c r="ES134" s="137"/>
      <c r="ET134" s="137"/>
      <c r="EU134" s="137"/>
      <c r="EV134" s="137"/>
      <c r="EW134" s="137"/>
      <c r="EX134" s="137"/>
      <c r="EY134" s="137"/>
      <c r="EZ134" s="137"/>
      <c r="FA134" s="137"/>
      <c r="FB134" s="137"/>
      <c r="FC134" s="137"/>
      <c r="FD134" s="137"/>
      <c r="FE134" s="137"/>
      <c r="FF134" s="137"/>
      <c r="FG134" s="137"/>
      <c r="FH134" s="137"/>
      <c r="FI134" s="137"/>
      <c r="FJ134" s="137"/>
      <c r="FK134" s="137"/>
      <c r="FL134" s="137"/>
      <c r="FM134" s="137"/>
      <c r="FN134" s="137"/>
      <c r="FO134" s="137"/>
      <c r="FP134" s="137"/>
      <c r="FQ134" s="137"/>
      <c r="FR134" s="137"/>
      <c r="FS134" s="137"/>
      <c r="FT134" s="137"/>
      <c r="FU134" s="137"/>
      <c r="FV134" s="137"/>
      <c r="FW134" s="137"/>
      <c r="FX134" s="137"/>
      <c r="FY134" s="137"/>
      <c r="FZ134" s="137"/>
      <c r="GA134" s="137"/>
      <c r="GB134" s="137"/>
      <c r="GC134" s="137"/>
      <c r="GD134" s="137"/>
      <c r="GE134" s="137"/>
      <c r="GF134" s="137"/>
      <c r="GG134" s="137"/>
      <c r="GH134" s="137"/>
      <c r="GI134" s="137"/>
      <c r="GJ134" s="137"/>
      <c r="GK134" s="137"/>
      <c r="GL134" s="137"/>
      <c r="GM134" s="137"/>
      <c r="GN134" s="137"/>
      <c r="GO134" s="137"/>
      <c r="GP134" s="137"/>
      <c r="GQ134" s="137"/>
      <c r="GR134" s="137"/>
      <c r="GS134" s="137"/>
      <c r="GT134" s="137"/>
      <c r="GU134" s="137"/>
      <c r="GV134" s="137"/>
      <c r="GW134" s="137"/>
      <c r="GX134" s="137"/>
      <c r="GY134" s="137"/>
      <c r="GZ134" s="137"/>
      <c r="HA134" s="137"/>
      <c r="HB134" s="137"/>
      <c r="HC134" s="137"/>
      <c r="HD134" s="137"/>
      <c r="HE134" s="137"/>
      <c r="HF134" s="137"/>
      <c r="HG134" s="137"/>
      <c r="HH134" s="137"/>
      <c r="HI134" s="137"/>
      <c r="HJ134" s="137"/>
      <c r="HK134" s="137"/>
      <c r="HL134" s="137"/>
      <c r="HM134" s="137"/>
      <c r="HN134" s="137"/>
      <c r="HO134" s="137"/>
      <c r="HP134" s="137"/>
      <c r="HQ134" s="137"/>
      <c r="HR134" s="137"/>
      <c r="HS134" s="137"/>
      <c r="HT134" s="137"/>
      <c r="HU134" s="137"/>
      <c r="HV134" s="137"/>
      <c r="HW134" s="137"/>
      <c r="HX134" s="137"/>
      <c r="HY134" s="137"/>
      <c r="HZ134" s="137"/>
      <c r="IA134" s="137"/>
      <c r="IB134" s="137"/>
      <c r="IC134" s="137"/>
      <c r="ID134" s="137"/>
      <c r="IE134" s="137"/>
      <c r="IF134" s="137"/>
      <c r="IG134" s="137"/>
      <c r="IH134" s="137"/>
      <c r="II134" s="137"/>
      <c r="IJ134" s="137"/>
      <c r="IK134" s="137"/>
      <c r="IL134" s="137"/>
      <c r="IM134" s="137"/>
      <c r="IN134" s="137"/>
      <c r="IO134" s="137"/>
      <c r="IP134" s="137"/>
      <c r="IQ134" s="137"/>
      <c r="IR134" s="137"/>
      <c r="IS134" s="137"/>
      <c r="IT134" s="137"/>
      <c r="IU134" s="137"/>
      <c r="IV134" s="137"/>
    </row>
    <row r="135" spans="1:256" ht="13.35" customHeight="1" x14ac:dyDescent="0.2">
      <c r="A135" s="24">
        <f t="shared" si="15"/>
        <v>91</v>
      </c>
      <c r="B135" s="167">
        <f>'B - Schedule of Values Summary'!B135</f>
        <v>0</v>
      </c>
      <c r="C135" s="24">
        <f>'B - Schedule of Values Summary'!C135</f>
        <v>0</v>
      </c>
      <c r="D135" s="327">
        <f>'B - Schedule of Values Summary'!D135</f>
        <v>0</v>
      </c>
      <c r="E135" s="327"/>
      <c r="F135" s="327"/>
      <c r="G135" s="327"/>
      <c r="H135" s="327"/>
      <c r="I135" s="328"/>
      <c r="J135" s="338"/>
      <c r="K135" s="338"/>
      <c r="L135" s="338"/>
      <c r="M135" s="338"/>
      <c r="N135" s="295">
        <f t="shared" si="12"/>
        <v>0</v>
      </c>
      <c r="O135" s="295"/>
      <c r="P135" s="90"/>
      <c r="Q135" s="301">
        <f>IF(AC135=0,0,('B - Schedule of Values Summary'!J135*AC135)-J135)</f>
        <v>0</v>
      </c>
      <c r="R135" s="302"/>
      <c r="S135" s="301">
        <f>IF(AD135=0,0,('B - Schedule of Values Summary'!L135*AD135)-L135)</f>
        <v>0</v>
      </c>
      <c r="T135" s="339"/>
      <c r="U135" s="339"/>
      <c r="V135" s="302"/>
      <c r="W135" s="295">
        <f t="shared" si="13"/>
        <v>0</v>
      </c>
      <c r="X135" s="295"/>
      <c r="Y135" s="295">
        <f t="shared" si="14"/>
        <v>0</v>
      </c>
      <c r="Z135" s="295"/>
      <c r="AC135" s="127"/>
      <c r="AD135" s="185"/>
      <c r="AE135" s="85">
        <f>'B - Schedule of Values Summary'!U135</f>
        <v>0</v>
      </c>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c r="CN135" s="137"/>
      <c r="CO135" s="137"/>
      <c r="CP135" s="137"/>
      <c r="CQ135" s="137"/>
      <c r="CR135" s="137"/>
      <c r="CS135" s="137"/>
      <c r="CT135" s="137"/>
      <c r="CU135" s="137"/>
      <c r="CV135" s="137"/>
      <c r="CW135" s="137"/>
      <c r="CX135" s="137"/>
      <c r="CY135" s="137"/>
      <c r="CZ135" s="137"/>
      <c r="DA135" s="137"/>
      <c r="DB135" s="137"/>
      <c r="DC135" s="137"/>
      <c r="DD135" s="137"/>
      <c r="DE135" s="137"/>
      <c r="DF135" s="137"/>
      <c r="DG135" s="137"/>
      <c r="DH135" s="137"/>
      <c r="DI135" s="137"/>
      <c r="DJ135" s="137"/>
      <c r="DK135" s="137"/>
      <c r="DL135" s="137"/>
      <c r="DM135" s="137"/>
      <c r="DN135" s="137"/>
      <c r="DO135" s="137"/>
      <c r="DP135" s="137"/>
      <c r="DQ135" s="137"/>
      <c r="DR135" s="137"/>
      <c r="DS135" s="137"/>
      <c r="DT135" s="137"/>
      <c r="DU135" s="137"/>
      <c r="DV135" s="137"/>
      <c r="DW135" s="137"/>
      <c r="DX135" s="137"/>
      <c r="DY135" s="137"/>
      <c r="DZ135" s="137"/>
      <c r="EA135" s="137"/>
      <c r="EB135" s="137"/>
      <c r="EC135" s="137"/>
      <c r="ED135" s="137"/>
      <c r="EE135" s="137"/>
      <c r="EF135" s="137"/>
      <c r="EG135" s="137"/>
      <c r="EH135" s="137"/>
      <c r="EI135" s="137"/>
      <c r="EJ135" s="137"/>
      <c r="EK135" s="137"/>
      <c r="EL135" s="137"/>
      <c r="EM135" s="137"/>
      <c r="EN135" s="137"/>
      <c r="EO135" s="137"/>
      <c r="EP135" s="137"/>
      <c r="EQ135" s="137"/>
      <c r="ER135" s="137"/>
      <c r="ES135" s="137"/>
      <c r="ET135" s="137"/>
      <c r="EU135" s="137"/>
      <c r="EV135" s="137"/>
      <c r="EW135" s="137"/>
      <c r="EX135" s="137"/>
      <c r="EY135" s="137"/>
      <c r="EZ135" s="137"/>
      <c r="FA135" s="137"/>
      <c r="FB135" s="137"/>
      <c r="FC135" s="137"/>
      <c r="FD135" s="137"/>
      <c r="FE135" s="137"/>
      <c r="FF135" s="137"/>
      <c r="FG135" s="137"/>
      <c r="FH135" s="137"/>
      <c r="FI135" s="137"/>
      <c r="FJ135" s="137"/>
      <c r="FK135" s="137"/>
      <c r="FL135" s="137"/>
      <c r="FM135" s="137"/>
      <c r="FN135" s="137"/>
      <c r="FO135" s="137"/>
      <c r="FP135" s="137"/>
      <c r="FQ135" s="137"/>
      <c r="FR135" s="137"/>
      <c r="FS135" s="137"/>
      <c r="FT135" s="137"/>
      <c r="FU135" s="137"/>
      <c r="FV135" s="137"/>
      <c r="FW135" s="137"/>
      <c r="FX135" s="137"/>
      <c r="FY135" s="137"/>
      <c r="FZ135" s="137"/>
      <c r="GA135" s="137"/>
      <c r="GB135" s="137"/>
      <c r="GC135" s="137"/>
      <c r="GD135" s="137"/>
      <c r="GE135" s="137"/>
      <c r="GF135" s="137"/>
      <c r="GG135" s="137"/>
      <c r="GH135" s="137"/>
      <c r="GI135" s="137"/>
      <c r="GJ135" s="137"/>
      <c r="GK135" s="137"/>
      <c r="GL135" s="137"/>
      <c r="GM135" s="137"/>
      <c r="GN135" s="137"/>
      <c r="GO135" s="137"/>
      <c r="GP135" s="137"/>
      <c r="GQ135" s="137"/>
      <c r="GR135" s="137"/>
      <c r="GS135" s="137"/>
      <c r="GT135" s="137"/>
      <c r="GU135" s="137"/>
      <c r="GV135" s="137"/>
      <c r="GW135" s="137"/>
      <c r="GX135" s="137"/>
      <c r="GY135" s="137"/>
      <c r="GZ135" s="137"/>
      <c r="HA135" s="137"/>
      <c r="HB135" s="137"/>
      <c r="HC135" s="137"/>
      <c r="HD135" s="137"/>
      <c r="HE135" s="137"/>
      <c r="HF135" s="137"/>
      <c r="HG135" s="137"/>
      <c r="HH135" s="137"/>
      <c r="HI135" s="137"/>
      <c r="HJ135" s="137"/>
      <c r="HK135" s="137"/>
      <c r="HL135" s="137"/>
      <c r="HM135" s="137"/>
      <c r="HN135" s="137"/>
      <c r="HO135" s="137"/>
      <c r="HP135" s="137"/>
      <c r="HQ135" s="137"/>
      <c r="HR135" s="137"/>
      <c r="HS135" s="137"/>
      <c r="HT135" s="137"/>
      <c r="HU135" s="137"/>
      <c r="HV135" s="137"/>
      <c r="HW135" s="137"/>
      <c r="HX135" s="137"/>
      <c r="HY135" s="137"/>
      <c r="HZ135" s="137"/>
      <c r="IA135" s="137"/>
      <c r="IB135" s="137"/>
      <c r="IC135" s="137"/>
      <c r="ID135" s="137"/>
      <c r="IE135" s="137"/>
      <c r="IF135" s="137"/>
      <c r="IG135" s="137"/>
      <c r="IH135" s="137"/>
      <c r="II135" s="137"/>
      <c r="IJ135" s="137"/>
      <c r="IK135" s="137"/>
      <c r="IL135" s="137"/>
      <c r="IM135" s="137"/>
      <c r="IN135" s="137"/>
      <c r="IO135" s="137"/>
      <c r="IP135" s="137"/>
      <c r="IQ135" s="137"/>
      <c r="IR135" s="137"/>
      <c r="IS135" s="137"/>
      <c r="IT135" s="137"/>
      <c r="IU135" s="137"/>
      <c r="IV135" s="137"/>
    </row>
    <row r="136" spans="1:256" ht="13.35" customHeight="1" thickBot="1" x14ac:dyDescent="0.25">
      <c r="A136" s="24">
        <f t="shared" si="15"/>
        <v>92</v>
      </c>
      <c r="B136" s="167">
        <f>'B - Schedule of Values Summary'!B136</f>
        <v>0</v>
      </c>
      <c r="C136" s="24">
        <f>'B - Schedule of Values Summary'!C136</f>
        <v>0</v>
      </c>
      <c r="D136" s="347">
        <f>'B - Schedule of Values Summary'!D136</f>
        <v>0</v>
      </c>
      <c r="E136" s="347"/>
      <c r="F136" s="347"/>
      <c r="G136" s="347"/>
      <c r="H136" s="347"/>
      <c r="I136" s="348"/>
      <c r="J136" s="340"/>
      <c r="K136" s="340"/>
      <c r="L136" s="340"/>
      <c r="M136" s="340"/>
      <c r="N136" s="341">
        <f t="shared" si="12"/>
        <v>0</v>
      </c>
      <c r="O136" s="341"/>
      <c r="P136" s="90"/>
      <c r="Q136" s="301">
        <f>IF(AC136=0,0,('B - Schedule of Values Summary'!J136*AC136)-J136)</f>
        <v>0</v>
      </c>
      <c r="R136" s="302"/>
      <c r="S136" s="301">
        <f>IF(AD136=0,0,('B - Schedule of Values Summary'!L136*AD136)-L136)</f>
        <v>0</v>
      </c>
      <c r="T136" s="339"/>
      <c r="U136" s="339"/>
      <c r="V136" s="302"/>
      <c r="W136" s="342">
        <f t="shared" si="13"/>
        <v>0</v>
      </c>
      <c r="X136" s="342"/>
      <c r="Y136" s="341">
        <f t="shared" si="14"/>
        <v>0</v>
      </c>
      <c r="Z136" s="341"/>
      <c r="AC136" s="129"/>
      <c r="AD136" s="186"/>
      <c r="AE136" s="89">
        <f>'B - Schedule of Values Summary'!U136</f>
        <v>0</v>
      </c>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c r="CN136" s="137"/>
      <c r="CO136" s="137"/>
      <c r="CP136" s="137"/>
      <c r="CQ136" s="137"/>
      <c r="CR136" s="137"/>
      <c r="CS136" s="137"/>
      <c r="CT136" s="137"/>
      <c r="CU136" s="137"/>
      <c r="CV136" s="137"/>
      <c r="CW136" s="137"/>
      <c r="CX136" s="137"/>
      <c r="CY136" s="137"/>
      <c r="CZ136" s="137"/>
      <c r="DA136" s="137"/>
      <c r="DB136" s="137"/>
      <c r="DC136" s="137"/>
      <c r="DD136" s="137"/>
      <c r="DE136" s="137"/>
      <c r="DF136" s="137"/>
      <c r="DG136" s="137"/>
      <c r="DH136" s="137"/>
      <c r="DI136" s="137"/>
      <c r="DJ136" s="137"/>
      <c r="DK136" s="137"/>
      <c r="DL136" s="137"/>
      <c r="DM136" s="137"/>
      <c r="DN136" s="137"/>
      <c r="DO136" s="137"/>
      <c r="DP136" s="137"/>
      <c r="DQ136" s="137"/>
      <c r="DR136" s="137"/>
      <c r="DS136" s="137"/>
      <c r="DT136" s="137"/>
      <c r="DU136" s="137"/>
      <c r="DV136" s="137"/>
      <c r="DW136" s="137"/>
      <c r="DX136" s="137"/>
      <c r="DY136" s="137"/>
      <c r="DZ136" s="137"/>
      <c r="EA136" s="137"/>
      <c r="EB136" s="137"/>
      <c r="EC136" s="137"/>
      <c r="ED136" s="137"/>
      <c r="EE136" s="137"/>
      <c r="EF136" s="137"/>
      <c r="EG136" s="137"/>
      <c r="EH136" s="137"/>
      <c r="EI136" s="137"/>
      <c r="EJ136" s="137"/>
      <c r="EK136" s="137"/>
      <c r="EL136" s="137"/>
      <c r="EM136" s="137"/>
      <c r="EN136" s="137"/>
      <c r="EO136" s="137"/>
      <c r="EP136" s="137"/>
      <c r="EQ136" s="137"/>
      <c r="ER136" s="137"/>
      <c r="ES136" s="137"/>
      <c r="ET136" s="137"/>
      <c r="EU136" s="137"/>
      <c r="EV136" s="137"/>
      <c r="EW136" s="137"/>
      <c r="EX136" s="137"/>
      <c r="EY136" s="137"/>
      <c r="EZ136" s="137"/>
      <c r="FA136" s="137"/>
      <c r="FB136" s="137"/>
      <c r="FC136" s="137"/>
      <c r="FD136" s="137"/>
      <c r="FE136" s="137"/>
      <c r="FF136" s="137"/>
      <c r="FG136" s="137"/>
      <c r="FH136" s="137"/>
      <c r="FI136" s="137"/>
      <c r="FJ136" s="137"/>
      <c r="FK136" s="137"/>
      <c r="FL136" s="137"/>
      <c r="FM136" s="137"/>
      <c r="FN136" s="137"/>
      <c r="FO136" s="137"/>
      <c r="FP136" s="137"/>
      <c r="FQ136" s="137"/>
      <c r="FR136" s="137"/>
      <c r="FS136" s="137"/>
      <c r="FT136" s="137"/>
      <c r="FU136" s="137"/>
      <c r="FV136" s="137"/>
      <c r="FW136" s="137"/>
      <c r="FX136" s="137"/>
      <c r="FY136" s="137"/>
      <c r="FZ136" s="137"/>
      <c r="GA136" s="137"/>
      <c r="GB136" s="137"/>
      <c r="GC136" s="137"/>
      <c r="GD136" s="137"/>
      <c r="GE136" s="137"/>
      <c r="GF136" s="137"/>
      <c r="GG136" s="137"/>
      <c r="GH136" s="137"/>
      <c r="GI136" s="137"/>
      <c r="GJ136" s="137"/>
      <c r="GK136" s="137"/>
      <c r="GL136" s="137"/>
      <c r="GM136" s="137"/>
      <c r="GN136" s="137"/>
      <c r="GO136" s="137"/>
      <c r="GP136" s="137"/>
      <c r="GQ136" s="137"/>
      <c r="GR136" s="137"/>
      <c r="GS136" s="137"/>
      <c r="GT136" s="137"/>
      <c r="GU136" s="137"/>
      <c r="GV136" s="137"/>
      <c r="GW136" s="137"/>
      <c r="GX136" s="137"/>
      <c r="GY136" s="137"/>
      <c r="GZ136" s="137"/>
      <c r="HA136" s="137"/>
      <c r="HB136" s="137"/>
      <c r="HC136" s="137"/>
      <c r="HD136" s="137"/>
      <c r="HE136" s="137"/>
      <c r="HF136" s="137"/>
      <c r="HG136" s="137"/>
      <c r="HH136" s="137"/>
      <c r="HI136" s="137"/>
      <c r="HJ136" s="137"/>
      <c r="HK136" s="137"/>
      <c r="HL136" s="137"/>
      <c r="HM136" s="137"/>
      <c r="HN136" s="137"/>
      <c r="HO136" s="137"/>
      <c r="HP136" s="137"/>
      <c r="HQ136" s="137"/>
      <c r="HR136" s="137"/>
      <c r="HS136" s="137"/>
      <c r="HT136" s="137"/>
      <c r="HU136" s="137"/>
      <c r="HV136" s="137"/>
      <c r="HW136" s="137"/>
      <c r="HX136" s="137"/>
      <c r="HY136" s="137"/>
      <c r="HZ136" s="137"/>
      <c r="IA136" s="137"/>
      <c r="IB136" s="137"/>
      <c r="IC136" s="137"/>
      <c r="ID136" s="137"/>
      <c r="IE136" s="137"/>
      <c r="IF136" s="137"/>
      <c r="IG136" s="137"/>
      <c r="IH136" s="137"/>
      <c r="II136" s="137"/>
      <c r="IJ136" s="137"/>
      <c r="IK136" s="137"/>
      <c r="IL136" s="137"/>
      <c r="IM136" s="137"/>
      <c r="IN136" s="137"/>
      <c r="IO136" s="137"/>
      <c r="IP136" s="137"/>
      <c r="IQ136" s="137"/>
      <c r="IR136" s="137"/>
      <c r="IS136" s="137"/>
      <c r="IT136" s="137"/>
      <c r="IU136" s="137"/>
      <c r="IV136" s="137"/>
    </row>
    <row r="137" spans="1:256" s="137" customFormat="1" x14ac:dyDescent="0.2">
      <c r="A137" s="296" t="s">
        <v>27</v>
      </c>
      <c r="B137" s="297"/>
      <c r="C137" s="297"/>
      <c r="D137" s="297"/>
      <c r="E137" s="297"/>
      <c r="F137" s="297"/>
      <c r="G137" s="297"/>
      <c r="H137" s="297"/>
      <c r="I137" s="298"/>
      <c r="J137" s="303">
        <f>SUM(J114:J136)</f>
        <v>0</v>
      </c>
      <c r="K137" s="303"/>
      <c r="L137" s="303">
        <f>SUM(L114:L136)</f>
        <v>0</v>
      </c>
      <c r="M137" s="303"/>
      <c r="N137" s="303">
        <f>SUM(N114:N136)</f>
        <v>0</v>
      </c>
      <c r="O137" s="303"/>
      <c r="P137" s="98"/>
      <c r="Q137" s="303">
        <f>SUM(Q114:Q136)</f>
        <v>0</v>
      </c>
      <c r="R137" s="303"/>
      <c r="S137" s="355">
        <f>SUM(S114:S136)</f>
        <v>0</v>
      </c>
      <c r="T137" s="356"/>
      <c r="U137" s="356"/>
      <c r="V137" s="357"/>
      <c r="W137" s="303">
        <f>SUM(W114:W136)</f>
        <v>0</v>
      </c>
      <c r="X137" s="303"/>
      <c r="Y137" s="303">
        <f>SUM(Y114:Y136)</f>
        <v>0</v>
      </c>
      <c r="Z137" s="303"/>
      <c r="AA137" s="33"/>
      <c r="AB137" s="33"/>
    </row>
    <row r="138" spans="1:256" ht="14.25" customHeight="1" thickBot="1" x14ac:dyDescent="0.25">
      <c r="A138" s="291" t="str">
        <f>IF(SVSLastPage=AA109,"Grand Total Final Sheet Only","")</f>
        <v/>
      </c>
      <c r="B138" s="291"/>
      <c r="C138" s="291"/>
      <c r="D138" s="291"/>
      <c r="E138" s="291"/>
      <c r="F138" s="291"/>
      <c r="G138" s="291"/>
      <c r="H138" s="291"/>
      <c r="I138" s="292"/>
      <c r="J138" s="293">
        <f>J35+J69+J103+J137</f>
        <v>0</v>
      </c>
      <c r="K138" s="293"/>
      <c r="L138" s="293">
        <f>L35+L69+L103+L137</f>
        <v>0</v>
      </c>
      <c r="M138" s="293"/>
      <c r="N138" s="293">
        <f>J138+L138</f>
        <v>0</v>
      </c>
      <c r="O138" s="293"/>
      <c r="P138" s="54"/>
      <c r="Q138" s="293">
        <f>Q35+Q69+Q103+Q137</f>
        <v>0</v>
      </c>
      <c r="R138" s="293"/>
      <c r="S138" s="358">
        <f>S35+S69+S103+S137</f>
        <v>0</v>
      </c>
      <c r="T138" s="359"/>
      <c r="U138" s="359"/>
      <c r="V138" s="360"/>
      <c r="W138" s="293">
        <f>W35+W69+W103+W137</f>
        <v>0</v>
      </c>
      <c r="X138" s="293"/>
      <c r="Y138" s="293">
        <f>Y35+Y69+Y103+Y137</f>
        <v>0</v>
      </c>
      <c r="Z138" s="293"/>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137"/>
      <c r="CS138" s="137"/>
      <c r="CT138" s="137"/>
      <c r="CU138" s="137"/>
      <c r="CV138" s="137"/>
      <c r="CW138" s="137"/>
      <c r="CX138" s="137"/>
      <c r="CY138" s="137"/>
      <c r="CZ138" s="137"/>
      <c r="DA138" s="137"/>
      <c r="DB138" s="137"/>
      <c r="DC138" s="137"/>
      <c r="DD138" s="137"/>
      <c r="DE138" s="137"/>
      <c r="DF138" s="137"/>
      <c r="DG138" s="137"/>
      <c r="DH138" s="137"/>
      <c r="DI138" s="137"/>
      <c r="DJ138" s="137"/>
      <c r="DK138" s="137"/>
      <c r="DL138" s="137"/>
      <c r="DM138" s="137"/>
      <c r="DN138" s="137"/>
      <c r="DO138" s="137"/>
      <c r="DP138" s="137"/>
      <c r="DQ138" s="137"/>
      <c r="DR138" s="137"/>
      <c r="DS138" s="137"/>
      <c r="DT138" s="137"/>
      <c r="DU138" s="137"/>
      <c r="DV138" s="137"/>
      <c r="DW138" s="137"/>
      <c r="DX138" s="137"/>
      <c r="DY138" s="137"/>
      <c r="DZ138" s="137"/>
      <c r="EA138" s="137"/>
      <c r="EB138" s="137"/>
      <c r="EC138" s="137"/>
      <c r="ED138" s="137"/>
      <c r="EE138" s="137"/>
      <c r="EF138" s="137"/>
      <c r="EG138" s="137"/>
      <c r="EH138" s="137"/>
      <c r="EI138" s="137"/>
      <c r="EJ138" s="137"/>
      <c r="EK138" s="137"/>
      <c r="EL138" s="137"/>
      <c r="EM138" s="137"/>
      <c r="EN138" s="137"/>
      <c r="EO138" s="137"/>
      <c r="EP138" s="137"/>
      <c r="EQ138" s="137"/>
      <c r="ER138" s="137"/>
      <c r="ES138" s="137"/>
      <c r="ET138" s="137"/>
      <c r="EU138" s="137"/>
      <c r="EV138" s="137"/>
      <c r="EW138" s="137"/>
      <c r="EX138" s="137"/>
      <c r="EY138" s="137"/>
      <c r="EZ138" s="137"/>
      <c r="FA138" s="137"/>
      <c r="FB138" s="137"/>
      <c r="FC138" s="137"/>
      <c r="FD138" s="137"/>
      <c r="FE138" s="137"/>
      <c r="FF138" s="137"/>
      <c r="FG138" s="137"/>
      <c r="FH138" s="137"/>
      <c r="FI138" s="137"/>
      <c r="FJ138" s="137"/>
      <c r="FK138" s="137"/>
      <c r="FL138" s="137"/>
      <c r="FM138" s="137"/>
      <c r="FN138" s="137"/>
      <c r="FO138" s="137"/>
      <c r="FP138" s="137"/>
      <c r="FQ138" s="137"/>
      <c r="FR138" s="137"/>
      <c r="FS138" s="137"/>
      <c r="FT138" s="137"/>
      <c r="FU138" s="137"/>
      <c r="FV138" s="137"/>
      <c r="FW138" s="137"/>
      <c r="FX138" s="137"/>
      <c r="FY138" s="137"/>
      <c r="FZ138" s="137"/>
      <c r="GA138" s="137"/>
      <c r="GB138" s="137"/>
      <c r="GC138" s="137"/>
      <c r="GD138" s="137"/>
      <c r="GE138" s="137"/>
      <c r="GF138" s="137"/>
      <c r="GG138" s="137"/>
      <c r="GH138" s="137"/>
      <c r="GI138" s="137"/>
      <c r="GJ138" s="137"/>
      <c r="GK138" s="137"/>
      <c r="GL138" s="137"/>
      <c r="GM138" s="137"/>
      <c r="GN138" s="137"/>
      <c r="GO138" s="137"/>
      <c r="GP138" s="137"/>
      <c r="GQ138" s="137"/>
      <c r="GR138" s="137"/>
      <c r="GS138" s="137"/>
      <c r="GT138" s="137"/>
      <c r="GU138" s="137"/>
      <c r="GV138" s="137"/>
      <c r="GW138" s="137"/>
      <c r="GX138" s="137"/>
      <c r="GY138" s="137"/>
      <c r="GZ138" s="137"/>
      <c r="HA138" s="137"/>
      <c r="HB138" s="137"/>
      <c r="HC138" s="137"/>
      <c r="HD138" s="137"/>
      <c r="HE138" s="137"/>
      <c r="HF138" s="137"/>
      <c r="HG138" s="137"/>
      <c r="HH138" s="137"/>
      <c r="HI138" s="137"/>
      <c r="HJ138" s="137"/>
      <c r="HK138" s="137"/>
      <c r="HL138" s="137"/>
      <c r="HM138" s="137"/>
      <c r="HN138" s="137"/>
      <c r="HO138" s="137"/>
      <c r="HP138" s="137"/>
      <c r="HQ138" s="137"/>
      <c r="HR138" s="137"/>
      <c r="HS138" s="137"/>
      <c r="HT138" s="137"/>
      <c r="HU138" s="137"/>
      <c r="HV138" s="137"/>
      <c r="HW138" s="137"/>
      <c r="HX138" s="137"/>
      <c r="HY138" s="137"/>
      <c r="HZ138" s="137"/>
      <c r="IA138" s="137"/>
      <c r="IB138" s="137"/>
      <c r="IC138" s="137"/>
      <c r="ID138" s="137"/>
      <c r="IE138" s="137"/>
      <c r="IF138" s="137"/>
      <c r="IG138" s="137"/>
      <c r="IH138" s="137"/>
      <c r="II138" s="137"/>
      <c r="IJ138" s="137"/>
      <c r="IK138" s="137"/>
      <c r="IL138" s="137"/>
      <c r="IM138" s="137"/>
      <c r="IN138" s="137"/>
      <c r="IO138" s="137"/>
      <c r="IP138" s="137"/>
      <c r="IQ138" s="137"/>
      <c r="IR138" s="137"/>
      <c r="IS138" s="137"/>
      <c r="IT138" s="137"/>
      <c r="IU138" s="137"/>
      <c r="IV138" s="137"/>
    </row>
    <row r="139" spans="1:256" ht="14.25" customHeight="1" x14ac:dyDescent="0.2">
      <c r="A139" s="188" t="str">
        <f>FormNumber</f>
        <v>F330-02</v>
      </c>
      <c r="B139" s="39"/>
      <c r="C139" s="39"/>
      <c r="D139" s="39"/>
      <c r="E139" s="39"/>
      <c r="F139" s="39"/>
      <c r="G139" s="39"/>
      <c r="H139" s="39"/>
      <c r="I139" s="39"/>
      <c r="J139" s="40"/>
      <c r="K139" s="40"/>
      <c r="L139" s="40"/>
      <c r="M139" s="283" t="str">
        <f>FormVersion</f>
        <v xml:space="preserve">2025-OCT  </v>
      </c>
      <c r="N139" s="283"/>
      <c r="O139" s="40"/>
      <c r="P139" s="38"/>
      <c r="Q139" s="40"/>
      <c r="R139" s="40"/>
      <c r="S139" s="40"/>
      <c r="T139" s="40"/>
      <c r="U139" s="40"/>
      <c r="V139" s="40"/>
      <c r="W139" s="40"/>
      <c r="X139" s="40"/>
      <c r="Y139" s="40"/>
      <c r="Z139" s="190" t="str">
        <f>"Section C - Schedule of Values Details, Page " &amp; AA109 &amp; " of " &amp; SVSLastPage</f>
        <v>Section C - Schedule of Values Details, Page 4 of 0</v>
      </c>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c r="CN139" s="137"/>
      <c r="CO139" s="137"/>
      <c r="CP139" s="137"/>
      <c r="CQ139" s="137"/>
      <c r="CR139" s="137"/>
      <c r="CS139" s="137"/>
      <c r="CT139" s="137"/>
      <c r="CU139" s="137"/>
      <c r="CV139" s="137"/>
      <c r="CW139" s="137"/>
      <c r="CX139" s="137"/>
      <c r="CY139" s="137"/>
      <c r="CZ139" s="137"/>
      <c r="DA139" s="137"/>
      <c r="DB139" s="137"/>
      <c r="DC139" s="137"/>
      <c r="DD139" s="137"/>
      <c r="DE139" s="137"/>
      <c r="DF139" s="137"/>
      <c r="DG139" s="137"/>
      <c r="DH139" s="137"/>
      <c r="DI139" s="137"/>
      <c r="DJ139" s="137"/>
      <c r="DK139" s="137"/>
      <c r="DL139" s="137"/>
      <c r="DM139" s="137"/>
      <c r="DN139" s="137"/>
      <c r="DO139" s="137"/>
      <c r="DP139" s="137"/>
      <c r="DQ139" s="137"/>
      <c r="DR139" s="137"/>
      <c r="DS139" s="137"/>
      <c r="DT139" s="137"/>
      <c r="DU139" s="137"/>
      <c r="DV139" s="137"/>
      <c r="DW139" s="137"/>
      <c r="DX139" s="137"/>
      <c r="DY139" s="137"/>
      <c r="DZ139" s="137"/>
      <c r="EA139" s="137"/>
      <c r="EB139" s="137"/>
      <c r="EC139" s="137"/>
      <c r="ED139" s="137"/>
      <c r="EE139" s="137"/>
      <c r="EF139" s="137"/>
      <c r="EG139" s="137"/>
      <c r="EH139" s="137"/>
      <c r="EI139" s="137"/>
      <c r="EJ139" s="137"/>
      <c r="EK139" s="137"/>
      <c r="EL139" s="137"/>
      <c r="EM139" s="137"/>
      <c r="EN139" s="137"/>
      <c r="EO139" s="137"/>
      <c r="EP139" s="137"/>
      <c r="EQ139" s="137"/>
      <c r="ER139" s="137"/>
      <c r="ES139" s="137"/>
      <c r="ET139" s="137"/>
      <c r="EU139" s="137"/>
      <c r="EV139" s="137"/>
      <c r="EW139" s="137"/>
      <c r="EX139" s="137"/>
      <c r="EY139" s="137"/>
      <c r="EZ139" s="137"/>
      <c r="FA139" s="137"/>
      <c r="FB139" s="137"/>
      <c r="FC139" s="137"/>
      <c r="FD139" s="137"/>
      <c r="FE139" s="137"/>
      <c r="FF139" s="137"/>
      <c r="FG139" s="137"/>
      <c r="FH139" s="137"/>
      <c r="FI139" s="137"/>
      <c r="FJ139" s="137"/>
      <c r="FK139" s="137"/>
      <c r="FL139" s="137"/>
      <c r="FM139" s="137"/>
      <c r="FN139" s="137"/>
      <c r="FO139" s="137"/>
      <c r="FP139" s="137"/>
      <c r="FQ139" s="137"/>
      <c r="FR139" s="137"/>
      <c r="FS139" s="137"/>
      <c r="FT139" s="137"/>
      <c r="FU139" s="137"/>
      <c r="FV139" s="137"/>
      <c r="FW139" s="137"/>
      <c r="FX139" s="137"/>
      <c r="FY139" s="137"/>
      <c r="FZ139" s="137"/>
      <c r="GA139" s="137"/>
      <c r="GB139" s="137"/>
      <c r="GC139" s="137"/>
      <c r="GD139" s="137"/>
      <c r="GE139" s="137"/>
      <c r="GF139" s="137"/>
      <c r="GG139" s="137"/>
      <c r="GH139" s="137"/>
      <c r="GI139" s="137"/>
      <c r="GJ139" s="137"/>
      <c r="GK139" s="137"/>
      <c r="GL139" s="137"/>
      <c r="GM139" s="137"/>
      <c r="GN139" s="137"/>
      <c r="GO139" s="137"/>
      <c r="GP139" s="137"/>
      <c r="GQ139" s="137"/>
      <c r="GR139" s="137"/>
      <c r="GS139" s="137"/>
      <c r="GT139" s="137"/>
      <c r="GU139" s="137"/>
      <c r="GV139" s="137"/>
      <c r="GW139" s="137"/>
      <c r="GX139" s="137"/>
      <c r="GY139" s="137"/>
      <c r="GZ139" s="137"/>
      <c r="HA139" s="137"/>
      <c r="HB139" s="137"/>
      <c r="HC139" s="137"/>
      <c r="HD139" s="137"/>
      <c r="HE139" s="137"/>
      <c r="HF139" s="137"/>
      <c r="HG139" s="137"/>
      <c r="HH139" s="137"/>
      <c r="HI139" s="137"/>
      <c r="HJ139" s="137"/>
      <c r="HK139" s="137"/>
      <c r="HL139" s="137"/>
      <c r="HM139" s="137"/>
      <c r="HN139" s="137"/>
      <c r="HO139" s="137"/>
      <c r="HP139" s="137"/>
      <c r="HQ139" s="137"/>
      <c r="HR139" s="137"/>
      <c r="HS139" s="137"/>
      <c r="HT139" s="137"/>
      <c r="HU139" s="137"/>
      <c r="HV139" s="137"/>
      <c r="HW139" s="137"/>
      <c r="HX139" s="137"/>
      <c r="HY139" s="137"/>
      <c r="HZ139" s="137"/>
      <c r="IA139" s="137"/>
      <c r="IB139" s="137"/>
      <c r="IC139" s="137"/>
      <c r="ID139" s="137"/>
      <c r="IE139" s="137"/>
      <c r="IF139" s="137"/>
      <c r="IG139" s="137"/>
      <c r="IH139" s="137"/>
      <c r="II139" s="137"/>
      <c r="IJ139" s="137"/>
      <c r="IK139" s="137"/>
      <c r="IL139" s="137"/>
      <c r="IM139" s="137"/>
      <c r="IN139" s="137"/>
      <c r="IO139" s="137"/>
      <c r="IP139" s="137"/>
      <c r="IQ139" s="137"/>
      <c r="IR139" s="137"/>
      <c r="IS139" s="137"/>
      <c r="IT139" s="137"/>
      <c r="IU139" s="137"/>
      <c r="IV139" s="137"/>
    </row>
    <row r="140" spans="1:256" s="137" customFormat="1" x14ac:dyDescent="0.2"/>
    <row r="141" spans="1:256" s="137" customFormat="1" x14ac:dyDescent="0.2"/>
    <row r="142" spans="1:256" s="137" customFormat="1" x14ac:dyDescent="0.2"/>
    <row r="143" spans="1:256" s="137" customFormat="1" x14ac:dyDescent="0.2"/>
    <row r="144" spans="1:256"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row r="641" s="137" customFormat="1" x14ac:dyDescent="0.2"/>
    <row r="642" s="137" customFormat="1" x14ac:dyDescent="0.2"/>
    <row r="643" s="137" customFormat="1" x14ac:dyDescent="0.2"/>
    <row r="644" s="137" customFormat="1" x14ac:dyDescent="0.2"/>
    <row r="645" s="137" customFormat="1" x14ac:dyDescent="0.2"/>
    <row r="646" s="137" customFormat="1" x14ac:dyDescent="0.2"/>
    <row r="647" s="137" customFormat="1" x14ac:dyDescent="0.2"/>
    <row r="648" s="137" customFormat="1" x14ac:dyDescent="0.2"/>
    <row r="649" s="137" customFormat="1" x14ac:dyDescent="0.2"/>
    <row r="650" s="137" customFormat="1" x14ac:dyDescent="0.2"/>
    <row r="651" s="137" customFormat="1" x14ac:dyDescent="0.2"/>
    <row r="652" s="137" customFormat="1" x14ac:dyDescent="0.2"/>
    <row r="653" s="137" customFormat="1" x14ac:dyDescent="0.2"/>
    <row r="654" s="137" customFormat="1" x14ac:dyDescent="0.2"/>
    <row r="655" s="137" customFormat="1" x14ac:dyDescent="0.2"/>
    <row r="656" s="137" customFormat="1" x14ac:dyDescent="0.2"/>
    <row r="657" s="137" customFormat="1" x14ac:dyDescent="0.2"/>
    <row r="658" s="137" customFormat="1" x14ac:dyDescent="0.2"/>
    <row r="659" s="137" customFormat="1" x14ac:dyDescent="0.2"/>
    <row r="660" s="137" customFormat="1" x14ac:dyDescent="0.2"/>
    <row r="661" s="137" customFormat="1" x14ac:dyDescent="0.2"/>
    <row r="662" s="137" customFormat="1" x14ac:dyDescent="0.2"/>
    <row r="663" s="137" customFormat="1" x14ac:dyDescent="0.2"/>
    <row r="664" s="137" customFormat="1" x14ac:dyDescent="0.2"/>
    <row r="665" s="137" customFormat="1" x14ac:dyDescent="0.2"/>
    <row r="666" s="137" customFormat="1" x14ac:dyDescent="0.2"/>
    <row r="667" s="137" customFormat="1" x14ac:dyDescent="0.2"/>
    <row r="668" s="137" customFormat="1" x14ac:dyDescent="0.2"/>
    <row r="669" s="137" customFormat="1" x14ac:dyDescent="0.2"/>
    <row r="670" s="137" customFormat="1" x14ac:dyDescent="0.2"/>
    <row r="671" s="137" customFormat="1" x14ac:dyDescent="0.2"/>
    <row r="672" s="137" customFormat="1" x14ac:dyDescent="0.2"/>
    <row r="673" s="137" customFormat="1" x14ac:dyDescent="0.2"/>
    <row r="674" s="137" customFormat="1" x14ac:dyDescent="0.2"/>
    <row r="675" s="137" customFormat="1" x14ac:dyDescent="0.2"/>
    <row r="676" s="137" customFormat="1" x14ac:dyDescent="0.2"/>
    <row r="677" s="137" customFormat="1" x14ac:dyDescent="0.2"/>
    <row r="678" s="137" customFormat="1" x14ac:dyDescent="0.2"/>
    <row r="679" s="137" customFormat="1" x14ac:dyDescent="0.2"/>
    <row r="680" s="137" customFormat="1" x14ac:dyDescent="0.2"/>
    <row r="681" s="137" customFormat="1" x14ac:dyDescent="0.2"/>
    <row r="682" s="137" customFormat="1" x14ac:dyDescent="0.2"/>
    <row r="683" s="137" customFormat="1" x14ac:dyDescent="0.2"/>
    <row r="684" s="137" customFormat="1" x14ac:dyDescent="0.2"/>
    <row r="685" s="137" customFormat="1" x14ac:dyDescent="0.2"/>
    <row r="686" s="137" customFormat="1" x14ac:dyDescent="0.2"/>
    <row r="687" s="137" customFormat="1" x14ac:dyDescent="0.2"/>
    <row r="688" s="137" customFormat="1" x14ac:dyDescent="0.2"/>
    <row r="689" s="137" customFormat="1" x14ac:dyDescent="0.2"/>
    <row r="690" s="137" customFormat="1" x14ac:dyDescent="0.2"/>
    <row r="691" s="137" customFormat="1" x14ac:dyDescent="0.2"/>
    <row r="692" s="137" customFormat="1" x14ac:dyDescent="0.2"/>
    <row r="693" s="137" customFormat="1" x14ac:dyDescent="0.2"/>
    <row r="694" s="137" customFormat="1" x14ac:dyDescent="0.2"/>
    <row r="695" s="137" customFormat="1" x14ac:dyDescent="0.2"/>
    <row r="696" s="137" customFormat="1" x14ac:dyDescent="0.2"/>
    <row r="697" s="137" customFormat="1" x14ac:dyDescent="0.2"/>
    <row r="698" s="137" customFormat="1" x14ac:dyDescent="0.2"/>
    <row r="699" s="137" customFormat="1" x14ac:dyDescent="0.2"/>
    <row r="700" s="137" customFormat="1" x14ac:dyDescent="0.2"/>
    <row r="701" s="137" customFormat="1" x14ac:dyDescent="0.2"/>
    <row r="702" s="137" customFormat="1" x14ac:dyDescent="0.2"/>
    <row r="703" s="137" customFormat="1" x14ac:dyDescent="0.2"/>
    <row r="704" s="137" customFormat="1" x14ac:dyDescent="0.2"/>
    <row r="705" s="137" customFormat="1" x14ac:dyDescent="0.2"/>
    <row r="706" s="137" customFormat="1" x14ac:dyDescent="0.2"/>
    <row r="707" s="137" customFormat="1" x14ac:dyDescent="0.2"/>
    <row r="708" s="137" customFormat="1" x14ac:dyDescent="0.2"/>
    <row r="709" s="137" customFormat="1" x14ac:dyDescent="0.2"/>
    <row r="710" s="137" customFormat="1" x14ac:dyDescent="0.2"/>
    <row r="711" s="137" customFormat="1" x14ac:dyDescent="0.2"/>
    <row r="712" s="137" customFormat="1" x14ac:dyDescent="0.2"/>
    <row r="713" s="137" customFormat="1" x14ac:dyDescent="0.2"/>
    <row r="714" s="137" customFormat="1" x14ac:dyDescent="0.2"/>
    <row r="715" s="137" customFormat="1" x14ac:dyDescent="0.2"/>
    <row r="716" s="137" customFormat="1" x14ac:dyDescent="0.2"/>
    <row r="717" s="137" customFormat="1" x14ac:dyDescent="0.2"/>
    <row r="718" s="137" customFormat="1" x14ac:dyDescent="0.2"/>
    <row r="719" s="137" customFormat="1" x14ac:dyDescent="0.2"/>
    <row r="720" s="137" customFormat="1" x14ac:dyDescent="0.2"/>
    <row r="721" s="137" customFormat="1" x14ac:dyDescent="0.2"/>
    <row r="722" s="137" customFormat="1" x14ac:dyDescent="0.2"/>
    <row r="723" s="137" customFormat="1" x14ac:dyDescent="0.2"/>
    <row r="724" s="137" customFormat="1" x14ac:dyDescent="0.2"/>
    <row r="725" s="137" customFormat="1" x14ac:dyDescent="0.2"/>
    <row r="726" s="137" customFormat="1" x14ac:dyDescent="0.2"/>
    <row r="727" s="137" customFormat="1" x14ac:dyDescent="0.2"/>
    <row r="728" s="137" customFormat="1" x14ac:dyDescent="0.2"/>
    <row r="729" s="137" customFormat="1" x14ac:dyDescent="0.2"/>
    <row r="730" s="137" customFormat="1" x14ac:dyDescent="0.2"/>
    <row r="731" s="137" customFormat="1" x14ac:dyDescent="0.2"/>
    <row r="732" s="137" customFormat="1" x14ac:dyDescent="0.2"/>
    <row r="733" s="137" customFormat="1" x14ac:dyDescent="0.2"/>
    <row r="734" s="137" customFormat="1" x14ac:dyDescent="0.2"/>
    <row r="735" s="137" customFormat="1" x14ac:dyDescent="0.2"/>
    <row r="736" s="137" customFormat="1" x14ac:dyDescent="0.2"/>
    <row r="737" s="137" customFormat="1" x14ac:dyDescent="0.2"/>
    <row r="738" s="137" customFormat="1" x14ac:dyDescent="0.2"/>
    <row r="739" s="137" customFormat="1" x14ac:dyDescent="0.2"/>
    <row r="740" s="137" customFormat="1" x14ac:dyDescent="0.2"/>
    <row r="741" s="137" customFormat="1" x14ac:dyDescent="0.2"/>
    <row r="742" s="137" customFormat="1" x14ac:dyDescent="0.2"/>
    <row r="743" s="137" customFormat="1" x14ac:dyDescent="0.2"/>
    <row r="744" s="137" customFormat="1" x14ac:dyDescent="0.2"/>
    <row r="745" s="137" customFormat="1" x14ac:dyDescent="0.2"/>
    <row r="746" s="137" customFormat="1" x14ac:dyDescent="0.2"/>
    <row r="747" s="137" customFormat="1" x14ac:dyDescent="0.2"/>
    <row r="748" s="137" customFormat="1" x14ac:dyDescent="0.2"/>
    <row r="749" s="137" customFormat="1" x14ac:dyDescent="0.2"/>
    <row r="750" s="137" customFormat="1" x14ac:dyDescent="0.2"/>
    <row r="751" s="137" customFormat="1" x14ac:dyDescent="0.2"/>
    <row r="752" s="137" customFormat="1" x14ac:dyDescent="0.2"/>
    <row r="753" s="137" customFormat="1" x14ac:dyDescent="0.2"/>
    <row r="754" s="137" customFormat="1" x14ac:dyDescent="0.2"/>
    <row r="755" s="137" customFormat="1" x14ac:dyDescent="0.2"/>
    <row r="756" s="137" customFormat="1" x14ac:dyDescent="0.2"/>
    <row r="757" s="137" customFormat="1" x14ac:dyDescent="0.2"/>
    <row r="758" s="137" customFormat="1" x14ac:dyDescent="0.2"/>
    <row r="759" s="137" customFormat="1" x14ac:dyDescent="0.2"/>
    <row r="760" s="137" customFormat="1" x14ac:dyDescent="0.2"/>
    <row r="761" s="137" customFormat="1" x14ac:dyDescent="0.2"/>
    <row r="762" s="137" customFormat="1" x14ac:dyDescent="0.2"/>
    <row r="763" s="137" customFormat="1" x14ac:dyDescent="0.2"/>
    <row r="764" s="137" customFormat="1" x14ac:dyDescent="0.2"/>
    <row r="765" s="137" customFormat="1" x14ac:dyDescent="0.2"/>
    <row r="766" s="137" customFormat="1" x14ac:dyDescent="0.2"/>
    <row r="767" s="137" customFormat="1" x14ac:dyDescent="0.2"/>
    <row r="768" s="137" customFormat="1" x14ac:dyDescent="0.2"/>
    <row r="769" s="137" customFormat="1" x14ac:dyDescent="0.2"/>
    <row r="770" s="137" customFormat="1" x14ac:dyDescent="0.2"/>
    <row r="771" s="137" customFormat="1" x14ac:dyDescent="0.2"/>
    <row r="772" s="137" customFormat="1" x14ac:dyDescent="0.2"/>
    <row r="773" s="137" customFormat="1" x14ac:dyDescent="0.2"/>
    <row r="774" s="137" customFormat="1" x14ac:dyDescent="0.2"/>
    <row r="775" s="137" customFormat="1" x14ac:dyDescent="0.2"/>
    <row r="776" s="137" customFormat="1" x14ac:dyDescent="0.2"/>
    <row r="777" s="137" customFormat="1" x14ac:dyDescent="0.2"/>
    <row r="778" s="137" customFormat="1" x14ac:dyDescent="0.2"/>
    <row r="779" s="137" customFormat="1" x14ac:dyDescent="0.2"/>
    <row r="780" s="137" customFormat="1" x14ac:dyDescent="0.2"/>
    <row r="781" s="137" customFormat="1" x14ac:dyDescent="0.2"/>
    <row r="782" s="137" customFormat="1" x14ac:dyDescent="0.2"/>
    <row r="783" s="137" customFormat="1" x14ac:dyDescent="0.2"/>
    <row r="784" s="137" customFormat="1" x14ac:dyDescent="0.2"/>
    <row r="785" s="137" customFormat="1" x14ac:dyDescent="0.2"/>
    <row r="786" s="137" customFormat="1" x14ac:dyDescent="0.2"/>
    <row r="787" s="137" customFormat="1" x14ac:dyDescent="0.2"/>
    <row r="788" s="137" customFormat="1" x14ac:dyDescent="0.2"/>
    <row r="789" s="137" customFormat="1" x14ac:dyDescent="0.2"/>
    <row r="790" s="137" customFormat="1" x14ac:dyDescent="0.2"/>
    <row r="791" s="137" customFormat="1" x14ac:dyDescent="0.2"/>
    <row r="792" s="137" customFormat="1" x14ac:dyDescent="0.2"/>
    <row r="793" s="137" customFormat="1" x14ac:dyDescent="0.2"/>
    <row r="794" s="137" customFormat="1" x14ac:dyDescent="0.2"/>
    <row r="795" s="137" customFormat="1" x14ac:dyDescent="0.2"/>
    <row r="796" s="137" customFormat="1" x14ac:dyDescent="0.2"/>
    <row r="797" s="137" customFormat="1" x14ac:dyDescent="0.2"/>
    <row r="798" s="137" customFormat="1" x14ac:dyDescent="0.2"/>
    <row r="799" s="137" customFormat="1" x14ac:dyDescent="0.2"/>
    <row r="800" s="137" customFormat="1" x14ac:dyDescent="0.2"/>
    <row r="801" s="137" customFormat="1" x14ac:dyDescent="0.2"/>
    <row r="802" s="137" customFormat="1" x14ac:dyDescent="0.2"/>
    <row r="803" s="137" customFormat="1" x14ac:dyDescent="0.2"/>
    <row r="804" s="137" customFormat="1" x14ac:dyDescent="0.2"/>
    <row r="805" s="137" customFormat="1" x14ac:dyDescent="0.2"/>
    <row r="806" s="137" customFormat="1" x14ac:dyDescent="0.2"/>
    <row r="807" s="137" customFormat="1" x14ac:dyDescent="0.2"/>
    <row r="808" s="137" customFormat="1" x14ac:dyDescent="0.2"/>
    <row r="809" s="137" customFormat="1" x14ac:dyDescent="0.2"/>
    <row r="810" s="137" customFormat="1" x14ac:dyDescent="0.2"/>
    <row r="811" s="137" customFormat="1" x14ac:dyDescent="0.2"/>
    <row r="812" s="137" customFormat="1" x14ac:dyDescent="0.2"/>
    <row r="813" s="137" customFormat="1" x14ac:dyDescent="0.2"/>
    <row r="814" s="137" customFormat="1" x14ac:dyDescent="0.2"/>
    <row r="815" s="137" customFormat="1" x14ac:dyDescent="0.2"/>
    <row r="816" s="137" customFormat="1" x14ac:dyDescent="0.2"/>
    <row r="817" s="137" customFormat="1" x14ac:dyDescent="0.2"/>
    <row r="818" s="137" customFormat="1" x14ac:dyDescent="0.2"/>
    <row r="819" s="137" customFormat="1" x14ac:dyDescent="0.2"/>
    <row r="820" s="137" customFormat="1" x14ac:dyDescent="0.2"/>
    <row r="821" s="137" customFormat="1" x14ac:dyDescent="0.2"/>
    <row r="822" s="137" customFormat="1" x14ac:dyDescent="0.2"/>
    <row r="823" s="137" customFormat="1" x14ac:dyDescent="0.2"/>
    <row r="824" s="137" customFormat="1" x14ac:dyDescent="0.2"/>
    <row r="825" s="137" customFormat="1" x14ac:dyDescent="0.2"/>
    <row r="826" s="137" customFormat="1" x14ac:dyDescent="0.2"/>
    <row r="827" s="137" customFormat="1" x14ac:dyDescent="0.2"/>
    <row r="828" s="137" customFormat="1" x14ac:dyDescent="0.2"/>
    <row r="829" s="137" customFormat="1" x14ac:dyDescent="0.2"/>
    <row r="830" s="137" customFormat="1" x14ac:dyDescent="0.2"/>
    <row r="831" s="137" customFormat="1" x14ac:dyDescent="0.2"/>
    <row r="832" s="137" customFormat="1" x14ac:dyDescent="0.2"/>
    <row r="833" s="137" customFormat="1" x14ac:dyDescent="0.2"/>
    <row r="834" s="137" customFormat="1" x14ac:dyDescent="0.2"/>
    <row r="835" s="137" customFormat="1" x14ac:dyDescent="0.2"/>
    <row r="836" s="137" customFormat="1" x14ac:dyDescent="0.2"/>
    <row r="837" s="137" customFormat="1" x14ac:dyDescent="0.2"/>
    <row r="838" s="137" customFormat="1" x14ac:dyDescent="0.2"/>
    <row r="839" s="137" customFormat="1" x14ac:dyDescent="0.2"/>
    <row r="840" s="137" customFormat="1" x14ac:dyDescent="0.2"/>
    <row r="841" s="137" customFormat="1" x14ac:dyDescent="0.2"/>
    <row r="842" s="137" customFormat="1" x14ac:dyDescent="0.2"/>
    <row r="843" s="137" customFormat="1" x14ac:dyDescent="0.2"/>
    <row r="844" s="137" customFormat="1" x14ac:dyDescent="0.2"/>
    <row r="845" s="137" customFormat="1" x14ac:dyDescent="0.2"/>
    <row r="846" s="137" customFormat="1" x14ac:dyDescent="0.2"/>
    <row r="847" s="137" customFormat="1" x14ac:dyDescent="0.2"/>
    <row r="848" s="137" customFormat="1" x14ac:dyDescent="0.2"/>
    <row r="849" s="137" customFormat="1" x14ac:dyDescent="0.2"/>
    <row r="850" s="137" customFormat="1" x14ac:dyDescent="0.2"/>
    <row r="851" s="137" customFormat="1" x14ac:dyDescent="0.2"/>
    <row r="852" s="137" customFormat="1" x14ac:dyDescent="0.2"/>
    <row r="853" s="137" customFormat="1" x14ac:dyDescent="0.2"/>
    <row r="854" s="137" customFormat="1" x14ac:dyDescent="0.2"/>
    <row r="855" s="137" customFormat="1" x14ac:dyDescent="0.2"/>
    <row r="856" s="137" customFormat="1" x14ac:dyDescent="0.2"/>
    <row r="857" s="137" customFormat="1" x14ac:dyDescent="0.2"/>
    <row r="858" s="137" customFormat="1" x14ac:dyDescent="0.2"/>
    <row r="859" s="137" customFormat="1" x14ac:dyDescent="0.2"/>
    <row r="860" s="137" customFormat="1" x14ac:dyDescent="0.2"/>
    <row r="861" s="137" customFormat="1" x14ac:dyDescent="0.2"/>
    <row r="862" s="137" customFormat="1" x14ac:dyDescent="0.2"/>
    <row r="863" s="137" customFormat="1" x14ac:dyDescent="0.2"/>
    <row r="864" s="137" customFormat="1" x14ac:dyDescent="0.2"/>
    <row r="865" s="137" customFormat="1" x14ac:dyDescent="0.2"/>
    <row r="866" s="137" customFormat="1" x14ac:dyDescent="0.2"/>
    <row r="867" s="137" customFormat="1" x14ac:dyDescent="0.2"/>
    <row r="868" s="137" customFormat="1" x14ac:dyDescent="0.2"/>
    <row r="869" s="137" customFormat="1" x14ac:dyDescent="0.2"/>
    <row r="870" s="137" customFormat="1" x14ac:dyDescent="0.2"/>
    <row r="871" s="137" customFormat="1" x14ac:dyDescent="0.2"/>
    <row r="872" s="137" customFormat="1" x14ac:dyDescent="0.2"/>
    <row r="873" s="137" customFormat="1" x14ac:dyDescent="0.2"/>
    <row r="874" s="137" customFormat="1" x14ac:dyDescent="0.2"/>
    <row r="875" s="137" customFormat="1" x14ac:dyDescent="0.2"/>
    <row r="876" s="137" customFormat="1" x14ac:dyDescent="0.2"/>
    <row r="877" s="137" customFormat="1" x14ac:dyDescent="0.2"/>
    <row r="878" s="137" customFormat="1" x14ac:dyDescent="0.2"/>
    <row r="879" s="137" customFormat="1" x14ac:dyDescent="0.2"/>
    <row r="880" s="137" customFormat="1" x14ac:dyDescent="0.2"/>
    <row r="881" s="137" customFormat="1" x14ac:dyDescent="0.2"/>
    <row r="882" s="137" customFormat="1" x14ac:dyDescent="0.2"/>
    <row r="883" s="137" customFormat="1" x14ac:dyDescent="0.2"/>
    <row r="884" s="137" customFormat="1" x14ac:dyDescent="0.2"/>
    <row r="885" s="137" customFormat="1" x14ac:dyDescent="0.2"/>
    <row r="886" s="137" customFormat="1" x14ac:dyDescent="0.2"/>
    <row r="887" s="137" customFormat="1" x14ac:dyDescent="0.2"/>
    <row r="888" s="137" customFormat="1" x14ac:dyDescent="0.2"/>
    <row r="889" s="137" customFormat="1" x14ac:dyDescent="0.2"/>
    <row r="890" s="137" customFormat="1" x14ac:dyDescent="0.2"/>
    <row r="891" s="137" customFormat="1" x14ac:dyDescent="0.2"/>
    <row r="892" s="137" customFormat="1" x14ac:dyDescent="0.2"/>
    <row r="893" s="137" customFormat="1" x14ac:dyDescent="0.2"/>
    <row r="894" s="137" customFormat="1" x14ac:dyDescent="0.2"/>
    <row r="895" s="137" customFormat="1" x14ac:dyDescent="0.2"/>
    <row r="896" s="137" customFormat="1" x14ac:dyDescent="0.2"/>
    <row r="897" s="137" customFormat="1" x14ac:dyDescent="0.2"/>
    <row r="898" s="137" customFormat="1" x14ac:dyDescent="0.2"/>
    <row r="899" s="137" customFormat="1" x14ac:dyDescent="0.2"/>
    <row r="900" s="137" customFormat="1" x14ac:dyDescent="0.2"/>
    <row r="901" s="137" customFormat="1" x14ac:dyDescent="0.2"/>
    <row r="902" s="137" customFormat="1" x14ac:dyDescent="0.2"/>
    <row r="903" s="137" customFormat="1" x14ac:dyDescent="0.2"/>
    <row r="904" s="137" customFormat="1" x14ac:dyDescent="0.2"/>
    <row r="905" s="137" customFormat="1" x14ac:dyDescent="0.2"/>
    <row r="906" s="137" customFormat="1" x14ac:dyDescent="0.2"/>
    <row r="907" s="137" customFormat="1" x14ac:dyDescent="0.2"/>
    <row r="908" s="137" customFormat="1" x14ac:dyDescent="0.2"/>
    <row r="909" s="137" customFormat="1" x14ac:dyDescent="0.2"/>
    <row r="910" s="137" customFormat="1" x14ac:dyDescent="0.2"/>
    <row r="911" s="137" customFormat="1" x14ac:dyDescent="0.2"/>
    <row r="912" s="137" customFormat="1" x14ac:dyDescent="0.2"/>
    <row r="913" s="137" customFormat="1" x14ac:dyDescent="0.2"/>
    <row r="914" s="137" customFormat="1" x14ac:dyDescent="0.2"/>
    <row r="915" s="137" customFormat="1" x14ac:dyDescent="0.2"/>
    <row r="916" s="137" customFormat="1" x14ac:dyDescent="0.2"/>
    <row r="917" s="137" customFormat="1" x14ac:dyDescent="0.2"/>
    <row r="918" s="137" customFormat="1" x14ac:dyDescent="0.2"/>
    <row r="919" s="137" customFormat="1" x14ac:dyDescent="0.2"/>
    <row r="920" s="137" customFormat="1" x14ac:dyDescent="0.2"/>
    <row r="921" s="137" customFormat="1" x14ac:dyDescent="0.2"/>
    <row r="922" s="137" customFormat="1" x14ac:dyDescent="0.2"/>
    <row r="923" s="137" customFormat="1" x14ac:dyDescent="0.2"/>
    <row r="924" s="137" customFormat="1" x14ac:dyDescent="0.2"/>
    <row r="925" s="137" customFormat="1" x14ac:dyDescent="0.2"/>
    <row r="926" s="137" customFormat="1" x14ac:dyDescent="0.2"/>
    <row r="927" s="137" customFormat="1" x14ac:dyDescent="0.2"/>
    <row r="928" s="137" customFormat="1" x14ac:dyDescent="0.2"/>
    <row r="929" s="137" customFormat="1" x14ac:dyDescent="0.2"/>
    <row r="930" s="137" customFormat="1" x14ac:dyDescent="0.2"/>
    <row r="931" s="137" customFormat="1" x14ac:dyDescent="0.2"/>
    <row r="932" s="137" customFormat="1" x14ac:dyDescent="0.2"/>
    <row r="933" s="137" customFormat="1" x14ac:dyDescent="0.2"/>
    <row r="934" s="137" customFormat="1" x14ac:dyDescent="0.2"/>
    <row r="935" s="137" customFormat="1" x14ac:dyDescent="0.2"/>
    <row r="936" s="137" customFormat="1" x14ac:dyDescent="0.2"/>
    <row r="937" s="137" customFormat="1" x14ac:dyDescent="0.2"/>
    <row r="938" s="137" customFormat="1" x14ac:dyDescent="0.2"/>
    <row r="939" s="137" customFormat="1" x14ac:dyDescent="0.2"/>
    <row r="940" s="137" customFormat="1" x14ac:dyDescent="0.2"/>
    <row r="941" s="137" customFormat="1" x14ac:dyDescent="0.2"/>
    <row r="942" s="137" customFormat="1" x14ac:dyDescent="0.2"/>
    <row r="943" s="137" customFormat="1" x14ac:dyDescent="0.2"/>
    <row r="944" s="137" customFormat="1" x14ac:dyDescent="0.2"/>
    <row r="945" s="137" customFormat="1" x14ac:dyDescent="0.2"/>
    <row r="946" s="137" customFormat="1" x14ac:dyDescent="0.2"/>
    <row r="947" s="137" customFormat="1" x14ac:dyDescent="0.2"/>
    <row r="948" s="137" customFormat="1" x14ac:dyDescent="0.2"/>
    <row r="949" s="137" customFormat="1" x14ac:dyDescent="0.2"/>
    <row r="950" s="137" customFormat="1" x14ac:dyDescent="0.2"/>
    <row r="951" s="137" customFormat="1" x14ac:dyDescent="0.2"/>
    <row r="952" s="137" customFormat="1" x14ac:dyDescent="0.2"/>
    <row r="953" s="137" customFormat="1" x14ac:dyDescent="0.2"/>
    <row r="954" s="137" customFormat="1" x14ac:dyDescent="0.2"/>
    <row r="955" s="137" customFormat="1" x14ac:dyDescent="0.2"/>
    <row r="956" s="137" customFormat="1" x14ac:dyDescent="0.2"/>
    <row r="957" s="137" customFormat="1" x14ac:dyDescent="0.2"/>
    <row r="958" s="137" customFormat="1" x14ac:dyDescent="0.2"/>
    <row r="959" s="137" customFormat="1" x14ac:dyDescent="0.2"/>
    <row r="960" s="137" customFormat="1" x14ac:dyDescent="0.2"/>
    <row r="961" s="137" customFormat="1" x14ac:dyDescent="0.2"/>
    <row r="962" s="137" customFormat="1" x14ac:dyDescent="0.2"/>
    <row r="963" s="137" customFormat="1" x14ac:dyDescent="0.2"/>
    <row r="964" s="137" customFormat="1" x14ac:dyDescent="0.2"/>
    <row r="965" s="137" customFormat="1" x14ac:dyDescent="0.2"/>
    <row r="966" s="137" customFormat="1" x14ac:dyDescent="0.2"/>
    <row r="967" s="137" customFormat="1" x14ac:dyDescent="0.2"/>
    <row r="968" s="137" customFormat="1" x14ac:dyDescent="0.2"/>
    <row r="969" s="137" customFormat="1" x14ac:dyDescent="0.2"/>
    <row r="970" s="137" customFormat="1" x14ac:dyDescent="0.2"/>
    <row r="971" s="137" customFormat="1" x14ac:dyDescent="0.2"/>
    <row r="972" s="137" customFormat="1" x14ac:dyDescent="0.2"/>
    <row r="973" s="137" customFormat="1" x14ac:dyDescent="0.2"/>
    <row r="974" s="137" customFormat="1" x14ac:dyDescent="0.2"/>
    <row r="975" s="137" customFormat="1" x14ac:dyDescent="0.2"/>
    <row r="976" s="137" customFormat="1" x14ac:dyDescent="0.2"/>
    <row r="977" s="137" customFormat="1" x14ac:dyDescent="0.2"/>
    <row r="978" s="137" customFormat="1" x14ac:dyDescent="0.2"/>
    <row r="979" s="137" customFormat="1" x14ac:dyDescent="0.2"/>
    <row r="980" s="137" customFormat="1" x14ac:dyDescent="0.2"/>
    <row r="981" s="137" customFormat="1" x14ac:dyDescent="0.2"/>
    <row r="982" s="137" customFormat="1" x14ac:dyDescent="0.2"/>
    <row r="983" s="137" customFormat="1" x14ac:dyDescent="0.2"/>
    <row r="984" s="137" customFormat="1" x14ac:dyDescent="0.2"/>
    <row r="985" s="137" customFormat="1" x14ac:dyDescent="0.2"/>
    <row r="986" s="137" customFormat="1" x14ac:dyDescent="0.2"/>
    <row r="987" s="137" customFormat="1" x14ac:dyDescent="0.2"/>
    <row r="988" s="137" customFormat="1" x14ac:dyDescent="0.2"/>
    <row r="989" s="137" customFormat="1" x14ac:dyDescent="0.2"/>
    <row r="990" s="137" customFormat="1" x14ac:dyDescent="0.2"/>
    <row r="991" s="137" customFormat="1" x14ac:dyDescent="0.2"/>
    <row r="992" s="137" customFormat="1" x14ac:dyDescent="0.2"/>
    <row r="993" s="137" customFormat="1" x14ac:dyDescent="0.2"/>
    <row r="994" s="137" customFormat="1" x14ac:dyDescent="0.2"/>
    <row r="995" s="137" customFormat="1" x14ac:dyDescent="0.2"/>
    <row r="996" s="137" customFormat="1" x14ac:dyDescent="0.2"/>
    <row r="997" s="137" customFormat="1" x14ac:dyDescent="0.2"/>
    <row r="998" s="137" customFormat="1" x14ac:dyDescent="0.2"/>
    <row r="999" s="137" customFormat="1" x14ac:dyDescent="0.2"/>
    <row r="1000" s="137" customFormat="1" x14ac:dyDescent="0.2"/>
    <row r="1001" s="137" customFormat="1" x14ac:dyDescent="0.2"/>
    <row r="1002" s="137" customFormat="1" x14ac:dyDescent="0.2"/>
    <row r="1003" s="137" customFormat="1" x14ac:dyDescent="0.2"/>
    <row r="1004" s="137" customFormat="1" x14ac:dyDescent="0.2"/>
    <row r="1005" s="137" customFormat="1" x14ac:dyDescent="0.2"/>
    <row r="1006" s="137" customFormat="1" x14ac:dyDescent="0.2"/>
    <row r="1007" s="137" customFormat="1" x14ac:dyDescent="0.2"/>
    <row r="1008" s="137" customFormat="1" x14ac:dyDescent="0.2"/>
    <row r="1009" s="137" customFormat="1" x14ac:dyDescent="0.2"/>
    <row r="1010" s="137" customFormat="1" x14ac:dyDescent="0.2"/>
    <row r="1011" s="137" customFormat="1" x14ac:dyDescent="0.2"/>
    <row r="1012" s="137" customFormat="1" x14ac:dyDescent="0.2"/>
    <row r="1013" s="137" customFormat="1" x14ac:dyDescent="0.2"/>
    <row r="1014" s="137" customFormat="1" x14ac:dyDescent="0.2"/>
    <row r="1015" s="137" customFormat="1" x14ac:dyDescent="0.2"/>
    <row r="1016" s="137" customFormat="1" x14ac:dyDescent="0.2"/>
    <row r="1017" s="137" customFormat="1" x14ac:dyDescent="0.2"/>
    <row r="1018" s="137" customFormat="1" x14ac:dyDescent="0.2"/>
    <row r="1019" s="137" customFormat="1" x14ac:dyDescent="0.2"/>
    <row r="1020" s="137" customFormat="1" x14ac:dyDescent="0.2"/>
    <row r="1021" s="137" customFormat="1" x14ac:dyDescent="0.2"/>
    <row r="1022" s="137" customFormat="1" x14ac:dyDescent="0.2"/>
    <row r="1023" s="137" customFormat="1" x14ac:dyDescent="0.2"/>
    <row r="1024" s="137" customFormat="1" x14ac:dyDescent="0.2"/>
    <row r="1025" s="137" customFormat="1" x14ac:dyDescent="0.2"/>
    <row r="1026" s="137" customFormat="1" x14ac:dyDescent="0.2"/>
    <row r="1027" s="137" customFormat="1" x14ac:dyDescent="0.2"/>
    <row r="1028" s="137" customFormat="1" x14ac:dyDescent="0.2"/>
    <row r="1029" s="137" customFormat="1" x14ac:dyDescent="0.2"/>
    <row r="1030" s="137" customFormat="1" x14ac:dyDescent="0.2"/>
    <row r="1031" s="137" customFormat="1" x14ac:dyDescent="0.2"/>
    <row r="1032" s="137" customFormat="1" x14ac:dyDescent="0.2"/>
    <row r="1033" s="137" customFormat="1" x14ac:dyDescent="0.2"/>
    <row r="1034" s="137" customFormat="1" x14ac:dyDescent="0.2"/>
    <row r="1035" s="137" customFormat="1" x14ac:dyDescent="0.2"/>
    <row r="1036" s="137" customFormat="1" x14ac:dyDescent="0.2"/>
    <row r="1037" s="137" customFormat="1" x14ac:dyDescent="0.2"/>
    <row r="1038" s="137" customFormat="1" x14ac:dyDescent="0.2"/>
    <row r="1039" s="137" customFormat="1" x14ac:dyDescent="0.2"/>
    <row r="1040" s="137" customFormat="1" x14ac:dyDescent="0.2"/>
    <row r="1041" s="137" customFormat="1" x14ac:dyDescent="0.2"/>
    <row r="1042" s="137" customFormat="1" x14ac:dyDescent="0.2"/>
    <row r="1043" s="137" customFormat="1" x14ac:dyDescent="0.2"/>
    <row r="1044" s="137" customFormat="1" x14ac:dyDescent="0.2"/>
    <row r="1045" s="137" customFormat="1" x14ac:dyDescent="0.2"/>
    <row r="1046" s="137" customFormat="1" x14ac:dyDescent="0.2"/>
    <row r="1047" s="137" customFormat="1" x14ac:dyDescent="0.2"/>
    <row r="1048" s="137" customFormat="1" x14ac:dyDescent="0.2"/>
    <row r="1049" s="137" customFormat="1" x14ac:dyDescent="0.2"/>
    <row r="1050" s="137" customFormat="1" x14ac:dyDescent="0.2"/>
    <row r="1051" s="137" customFormat="1" x14ac:dyDescent="0.2"/>
    <row r="1052" s="137" customFormat="1" x14ac:dyDescent="0.2"/>
    <row r="1053" s="137" customFormat="1" x14ac:dyDescent="0.2"/>
    <row r="1054" s="137" customFormat="1" x14ac:dyDescent="0.2"/>
    <row r="1055" s="137" customFormat="1" x14ac:dyDescent="0.2"/>
    <row r="1056" s="137" customFormat="1" x14ac:dyDescent="0.2"/>
    <row r="1057" s="137" customFormat="1" x14ac:dyDescent="0.2"/>
    <row r="1058" s="137" customFormat="1" x14ac:dyDescent="0.2"/>
    <row r="1059" s="137" customFormat="1" x14ac:dyDescent="0.2"/>
    <row r="1060" s="137" customFormat="1" x14ac:dyDescent="0.2"/>
    <row r="1061" s="137" customFormat="1" x14ac:dyDescent="0.2"/>
    <row r="1062" s="137" customFormat="1" x14ac:dyDescent="0.2"/>
    <row r="1063" s="137" customFormat="1" x14ac:dyDescent="0.2"/>
    <row r="1064" s="137" customFormat="1" x14ac:dyDescent="0.2"/>
    <row r="1065" s="137" customFormat="1" x14ac:dyDescent="0.2"/>
    <row r="1066" s="137" customFormat="1" x14ac:dyDescent="0.2"/>
    <row r="1067" s="137" customFormat="1" x14ac:dyDescent="0.2"/>
    <row r="1068" s="137" customFormat="1" x14ac:dyDescent="0.2"/>
    <row r="1069" s="137" customFormat="1" x14ac:dyDescent="0.2"/>
    <row r="1070" s="137" customFormat="1" x14ac:dyDescent="0.2"/>
    <row r="1071" s="137" customFormat="1" x14ac:dyDescent="0.2"/>
    <row r="1072" s="137" customFormat="1" x14ac:dyDescent="0.2"/>
    <row r="1073" s="137" customFormat="1" x14ac:dyDescent="0.2"/>
    <row r="1074" s="137" customFormat="1" x14ac:dyDescent="0.2"/>
    <row r="1075" s="137" customFormat="1" x14ac:dyDescent="0.2"/>
    <row r="1076" s="137" customFormat="1" x14ac:dyDescent="0.2"/>
    <row r="1077" s="137" customFormat="1" x14ac:dyDescent="0.2"/>
    <row r="1078" s="137" customFormat="1" x14ac:dyDescent="0.2"/>
    <row r="1079" s="137" customFormat="1" x14ac:dyDescent="0.2"/>
    <row r="1080" s="137" customFormat="1" x14ac:dyDescent="0.2"/>
    <row r="1081" s="137" customFormat="1" x14ac:dyDescent="0.2"/>
    <row r="1082" s="137" customFormat="1" x14ac:dyDescent="0.2"/>
    <row r="1083" s="137" customFormat="1" x14ac:dyDescent="0.2"/>
    <row r="1084" s="137" customFormat="1" x14ac:dyDescent="0.2"/>
    <row r="1085" s="137" customFormat="1" x14ac:dyDescent="0.2"/>
    <row r="1086" s="137" customFormat="1" x14ac:dyDescent="0.2"/>
    <row r="1087" s="137" customFormat="1" x14ac:dyDescent="0.2"/>
    <row r="1088" s="137" customFormat="1" x14ac:dyDescent="0.2"/>
    <row r="1089" s="137" customFormat="1" x14ac:dyDescent="0.2"/>
    <row r="1090" s="137" customFormat="1" x14ac:dyDescent="0.2"/>
    <row r="1091" s="137" customFormat="1" x14ac:dyDescent="0.2"/>
    <row r="1092" s="137" customFormat="1" x14ac:dyDescent="0.2"/>
    <row r="1093" s="137" customFormat="1" x14ac:dyDescent="0.2"/>
    <row r="1094" s="137" customFormat="1" x14ac:dyDescent="0.2"/>
    <row r="1095" s="137" customFormat="1" x14ac:dyDescent="0.2"/>
    <row r="1096" s="137" customFormat="1" x14ac:dyDescent="0.2"/>
    <row r="1097" s="137" customFormat="1" x14ac:dyDescent="0.2"/>
    <row r="1098" s="137" customFormat="1" x14ac:dyDescent="0.2"/>
    <row r="1099" s="137" customFormat="1" x14ac:dyDescent="0.2"/>
    <row r="1100" s="137" customFormat="1" x14ac:dyDescent="0.2"/>
    <row r="1101" s="137" customFormat="1" x14ac:dyDescent="0.2"/>
    <row r="1102" s="137" customFormat="1" x14ac:dyDescent="0.2"/>
    <row r="1103" s="137" customFormat="1" x14ac:dyDescent="0.2"/>
    <row r="1104" s="137" customFormat="1" x14ac:dyDescent="0.2"/>
    <row r="1105" s="137" customFormat="1" x14ac:dyDescent="0.2"/>
    <row r="1106" s="137" customFormat="1" x14ac:dyDescent="0.2"/>
    <row r="1107" s="137" customFormat="1" x14ac:dyDescent="0.2"/>
    <row r="1108" s="137" customFormat="1" x14ac:dyDescent="0.2"/>
    <row r="1109" s="137" customFormat="1" x14ac:dyDescent="0.2"/>
    <row r="1110" s="137" customFormat="1" x14ac:dyDescent="0.2"/>
    <row r="1111" s="137" customFormat="1" x14ac:dyDescent="0.2"/>
    <row r="1112" s="137" customFormat="1" x14ac:dyDescent="0.2"/>
    <row r="1113" s="137" customFormat="1" x14ac:dyDescent="0.2"/>
    <row r="1114" s="137" customFormat="1" x14ac:dyDescent="0.2"/>
    <row r="1115" s="137" customFormat="1" x14ac:dyDescent="0.2"/>
    <row r="1116" s="137" customFormat="1" x14ac:dyDescent="0.2"/>
    <row r="1117" s="137" customFormat="1" x14ac:dyDescent="0.2"/>
    <row r="1118" s="137" customFormat="1" x14ac:dyDescent="0.2"/>
    <row r="1119" s="137" customFormat="1" x14ac:dyDescent="0.2"/>
    <row r="1120" s="137" customFormat="1" x14ac:dyDescent="0.2"/>
    <row r="1121" s="137" customFormat="1" x14ac:dyDescent="0.2"/>
    <row r="1122" s="137" customFormat="1" x14ac:dyDescent="0.2"/>
    <row r="1123" s="137" customFormat="1" x14ac:dyDescent="0.2"/>
    <row r="1124" s="137" customFormat="1" x14ac:dyDescent="0.2"/>
    <row r="1125" s="137" customFormat="1" x14ac:dyDescent="0.2"/>
    <row r="1126" s="137" customFormat="1" x14ac:dyDescent="0.2"/>
    <row r="1127" s="137" customFormat="1" x14ac:dyDescent="0.2"/>
    <row r="1128" s="137" customFormat="1" x14ac:dyDescent="0.2"/>
    <row r="1129" s="137" customFormat="1" x14ac:dyDescent="0.2"/>
    <row r="1130" s="137" customFormat="1" x14ac:dyDescent="0.2"/>
    <row r="1131" s="137" customFormat="1" x14ac:dyDescent="0.2"/>
    <row r="1132" s="137" customFormat="1" x14ac:dyDescent="0.2"/>
    <row r="1133" s="137" customFormat="1" x14ac:dyDescent="0.2"/>
    <row r="1134" s="137" customFormat="1" x14ac:dyDescent="0.2"/>
    <row r="1135" s="137" customFormat="1" x14ac:dyDescent="0.2"/>
    <row r="1136" s="137" customFormat="1" x14ac:dyDescent="0.2"/>
    <row r="1137" s="137" customFormat="1" x14ac:dyDescent="0.2"/>
    <row r="1138" s="137" customFormat="1" x14ac:dyDescent="0.2"/>
    <row r="1139" s="137" customFormat="1" x14ac:dyDescent="0.2"/>
    <row r="1140" s="137" customFormat="1" x14ac:dyDescent="0.2"/>
    <row r="1141" s="137" customFormat="1" x14ac:dyDescent="0.2"/>
    <row r="1142" s="137" customFormat="1" x14ac:dyDescent="0.2"/>
    <row r="1143" s="137" customFormat="1" x14ac:dyDescent="0.2"/>
    <row r="1144" s="137" customFormat="1" x14ac:dyDescent="0.2"/>
    <row r="1145" s="137" customFormat="1" x14ac:dyDescent="0.2"/>
    <row r="1146" s="137" customFormat="1" x14ac:dyDescent="0.2"/>
    <row r="1147" s="137" customFormat="1" x14ac:dyDescent="0.2"/>
    <row r="1148" s="137" customFormat="1" x14ac:dyDescent="0.2"/>
    <row r="1149" s="137" customFormat="1" x14ac:dyDescent="0.2"/>
    <row r="1150" s="137" customFormat="1" x14ac:dyDescent="0.2"/>
    <row r="1151" s="137" customFormat="1" x14ac:dyDescent="0.2"/>
    <row r="1152" s="137" customFormat="1" x14ac:dyDescent="0.2"/>
    <row r="1153" s="137" customFormat="1" x14ac:dyDescent="0.2"/>
    <row r="1154" s="137" customFormat="1" x14ac:dyDescent="0.2"/>
    <row r="1155" s="137" customFormat="1" x14ac:dyDescent="0.2"/>
    <row r="1156" s="137" customFormat="1" x14ac:dyDescent="0.2"/>
    <row r="1157" s="137" customFormat="1" x14ac:dyDescent="0.2"/>
    <row r="1158" s="137" customFormat="1" x14ac:dyDescent="0.2"/>
    <row r="1159" s="137" customFormat="1" x14ac:dyDescent="0.2"/>
    <row r="1160" s="137" customFormat="1" x14ac:dyDescent="0.2"/>
    <row r="1161" s="137" customFormat="1" x14ac:dyDescent="0.2"/>
    <row r="1162" s="137" customFormat="1" x14ac:dyDescent="0.2"/>
    <row r="1163" s="137" customFormat="1" x14ac:dyDescent="0.2"/>
    <row r="1164" s="137" customFormat="1" x14ac:dyDescent="0.2"/>
  </sheetData>
  <sheetProtection password="FD2B" sheet="1"/>
  <customSheetViews>
    <customSheetView guid="{051E7195-2793-416C-9F10-160B0FF658C2}" showPageBreaks="1" showGridLines="0" zeroValues="0" hiddenColumns="1">
      <selection activeCell="Q12" sqref="Q12:R12"/>
      <rowBreaks count="3" manualBreakCount="3">
        <brk id="37" max="16383" man="1"/>
        <brk id="71" max="16383" man="1"/>
        <brk id="105" max="16383" man="1"/>
      </rowBreaks>
      <pageMargins left="0.42" right="0.43" top="0.43" bottom="0.37" header="0.5" footer="0.5"/>
      <printOptions horizontalCentered="1"/>
      <pageSetup scale="95" orientation="landscape" blackAndWhite="1" horizontalDpi="4294967295"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943">
    <mergeCell ref="W138:X138"/>
    <mergeCell ref="Y138:Z138"/>
    <mergeCell ref="A138:I138"/>
    <mergeCell ref="J138:K138"/>
    <mergeCell ref="L138:M138"/>
    <mergeCell ref="N138:O138"/>
    <mergeCell ref="Q138:R138"/>
    <mergeCell ref="S138:V138"/>
    <mergeCell ref="AC43:AE44"/>
    <mergeCell ref="W44:X44"/>
    <mergeCell ref="Y44:Z44"/>
    <mergeCell ref="D136:I136"/>
    <mergeCell ref="J136:K136"/>
    <mergeCell ref="L136:M136"/>
    <mergeCell ref="N136:O136"/>
    <mergeCell ref="Q136:R136"/>
    <mergeCell ref="S136:V136"/>
    <mergeCell ref="W136:X136"/>
    <mergeCell ref="Y136:Z136"/>
    <mergeCell ref="A137:I137"/>
    <mergeCell ref="J137:K137"/>
    <mergeCell ref="L137:M137"/>
    <mergeCell ref="N137:O137"/>
    <mergeCell ref="Q137:R137"/>
    <mergeCell ref="S137:V137"/>
    <mergeCell ref="W137:X137"/>
    <mergeCell ref="Y137:Z137"/>
    <mergeCell ref="D134:I134"/>
    <mergeCell ref="J134:K134"/>
    <mergeCell ref="L134:M134"/>
    <mergeCell ref="N134:O134"/>
    <mergeCell ref="Q134:R134"/>
    <mergeCell ref="S134:V134"/>
    <mergeCell ref="W134:X134"/>
    <mergeCell ref="Y134:Z134"/>
    <mergeCell ref="D135:I135"/>
    <mergeCell ref="J135:K135"/>
    <mergeCell ref="L135:M135"/>
    <mergeCell ref="N135:O135"/>
    <mergeCell ref="Q135:R135"/>
    <mergeCell ref="S135:V135"/>
    <mergeCell ref="W135:X135"/>
    <mergeCell ref="Y135:Z135"/>
    <mergeCell ref="D132:I132"/>
    <mergeCell ref="J132:K132"/>
    <mergeCell ref="L132:M132"/>
    <mergeCell ref="N132:O132"/>
    <mergeCell ref="Q132:R132"/>
    <mergeCell ref="S132:V132"/>
    <mergeCell ref="W132:X132"/>
    <mergeCell ref="Y132:Z132"/>
    <mergeCell ref="D133:I133"/>
    <mergeCell ref="J133:K133"/>
    <mergeCell ref="L133:M133"/>
    <mergeCell ref="N133:O133"/>
    <mergeCell ref="Q133:R133"/>
    <mergeCell ref="S133:V133"/>
    <mergeCell ref="W133:X133"/>
    <mergeCell ref="Y133:Z133"/>
    <mergeCell ref="D130:I130"/>
    <mergeCell ref="J130:K130"/>
    <mergeCell ref="L130:M130"/>
    <mergeCell ref="N130:O130"/>
    <mergeCell ref="Q130:R130"/>
    <mergeCell ref="S130:V130"/>
    <mergeCell ref="W130:X130"/>
    <mergeCell ref="Y130:Z130"/>
    <mergeCell ref="D131:I131"/>
    <mergeCell ref="J131:K131"/>
    <mergeCell ref="L131:M131"/>
    <mergeCell ref="N131:O131"/>
    <mergeCell ref="Q131:R131"/>
    <mergeCell ref="S131:V131"/>
    <mergeCell ref="W131:X131"/>
    <mergeCell ref="Y131:Z131"/>
    <mergeCell ref="D128:I128"/>
    <mergeCell ref="J128:K128"/>
    <mergeCell ref="L128:M128"/>
    <mergeCell ref="N128:O128"/>
    <mergeCell ref="Q128:R128"/>
    <mergeCell ref="S128:V128"/>
    <mergeCell ref="W128:X128"/>
    <mergeCell ref="Y128:Z128"/>
    <mergeCell ref="D129:I129"/>
    <mergeCell ref="J129:K129"/>
    <mergeCell ref="L129:M129"/>
    <mergeCell ref="N129:O129"/>
    <mergeCell ref="Q129:R129"/>
    <mergeCell ref="S129:V129"/>
    <mergeCell ref="W129:X129"/>
    <mergeCell ref="Y129:Z129"/>
    <mergeCell ref="D126:I126"/>
    <mergeCell ref="J126:K126"/>
    <mergeCell ref="L126:M126"/>
    <mergeCell ref="N126:O126"/>
    <mergeCell ref="Q126:R126"/>
    <mergeCell ref="S126:V126"/>
    <mergeCell ref="W126:X126"/>
    <mergeCell ref="Y126:Z126"/>
    <mergeCell ref="D127:I127"/>
    <mergeCell ref="J127:K127"/>
    <mergeCell ref="L127:M127"/>
    <mergeCell ref="N127:O127"/>
    <mergeCell ref="Q127:R127"/>
    <mergeCell ref="S127:V127"/>
    <mergeCell ref="W127:X127"/>
    <mergeCell ref="Y127:Z127"/>
    <mergeCell ref="D124:I124"/>
    <mergeCell ref="J124:K124"/>
    <mergeCell ref="L124:M124"/>
    <mergeCell ref="N124:O124"/>
    <mergeCell ref="Q124:R124"/>
    <mergeCell ref="S124:V124"/>
    <mergeCell ref="W124:X124"/>
    <mergeCell ref="Y124:Z124"/>
    <mergeCell ref="D125:I125"/>
    <mergeCell ref="J125:K125"/>
    <mergeCell ref="L125:M125"/>
    <mergeCell ref="N125:O125"/>
    <mergeCell ref="Q125:R125"/>
    <mergeCell ref="S125:V125"/>
    <mergeCell ref="W125:X125"/>
    <mergeCell ref="Y125:Z125"/>
    <mergeCell ref="D122:I122"/>
    <mergeCell ref="J122:K122"/>
    <mergeCell ref="L122:M122"/>
    <mergeCell ref="N122:O122"/>
    <mergeCell ref="Q122:R122"/>
    <mergeCell ref="S122:V122"/>
    <mergeCell ref="W122:X122"/>
    <mergeCell ref="Y122:Z122"/>
    <mergeCell ref="D123:I123"/>
    <mergeCell ref="J123:K123"/>
    <mergeCell ref="L123:M123"/>
    <mergeCell ref="N123:O123"/>
    <mergeCell ref="Q123:R123"/>
    <mergeCell ref="S123:V123"/>
    <mergeCell ref="W123:X123"/>
    <mergeCell ref="Y123:Z123"/>
    <mergeCell ref="D120:I120"/>
    <mergeCell ref="J120:K120"/>
    <mergeCell ref="L120:M120"/>
    <mergeCell ref="N120:O120"/>
    <mergeCell ref="Q120:R120"/>
    <mergeCell ref="S120:V120"/>
    <mergeCell ref="W120:X120"/>
    <mergeCell ref="Y120:Z120"/>
    <mergeCell ref="D121:I121"/>
    <mergeCell ref="J121:K121"/>
    <mergeCell ref="L121:M121"/>
    <mergeCell ref="N121:O121"/>
    <mergeCell ref="Q121:R121"/>
    <mergeCell ref="S121:V121"/>
    <mergeCell ref="W121:X121"/>
    <mergeCell ref="Y121:Z121"/>
    <mergeCell ref="D118:I118"/>
    <mergeCell ref="J118:K118"/>
    <mergeCell ref="L118:M118"/>
    <mergeCell ref="N118:O118"/>
    <mergeCell ref="Q118:R118"/>
    <mergeCell ref="S118:V118"/>
    <mergeCell ref="W118:X118"/>
    <mergeCell ref="Y118:Z118"/>
    <mergeCell ref="D119:I119"/>
    <mergeCell ref="J119:K119"/>
    <mergeCell ref="L119:M119"/>
    <mergeCell ref="N119:O119"/>
    <mergeCell ref="Q119:R119"/>
    <mergeCell ref="S119:V119"/>
    <mergeCell ref="W119:X119"/>
    <mergeCell ref="Y119:Z119"/>
    <mergeCell ref="D116:I116"/>
    <mergeCell ref="J116:K116"/>
    <mergeCell ref="L116:M116"/>
    <mergeCell ref="N116:O116"/>
    <mergeCell ref="Q116:R116"/>
    <mergeCell ref="S116:V116"/>
    <mergeCell ref="W116:X116"/>
    <mergeCell ref="Y116:Z116"/>
    <mergeCell ref="D117:I117"/>
    <mergeCell ref="J117:K117"/>
    <mergeCell ref="L117:M117"/>
    <mergeCell ref="N117:O117"/>
    <mergeCell ref="Q117:R117"/>
    <mergeCell ref="S117:V117"/>
    <mergeCell ref="W117:X117"/>
    <mergeCell ref="Y117:Z117"/>
    <mergeCell ref="D114:I114"/>
    <mergeCell ref="J114:K114"/>
    <mergeCell ref="L114:M114"/>
    <mergeCell ref="N114:O114"/>
    <mergeCell ref="Q114:R114"/>
    <mergeCell ref="S114:V114"/>
    <mergeCell ref="W114:X114"/>
    <mergeCell ref="Y114:Z114"/>
    <mergeCell ref="D115:I115"/>
    <mergeCell ref="J115:K115"/>
    <mergeCell ref="L115:M115"/>
    <mergeCell ref="N115:O115"/>
    <mergeCell ref="Q115:R115"/>
    <mergeCell ref="S115:V115"/>
    <mergeCell ref="W115:X115"/>
    <mergeCell ref="Y115:Z115"/>
    <mergeCell ref="D113:I113"/>
    <mergeCell ref="J113:K113"/>
    <mergeCell ref="L113:M113"/>
    <mergeCell ref="N113:O113"/>
    <mergeCell ref="Q113:R113"/>
    <mergeCell ref="S113:V113"/>
    <mergeCell ref="W113:X113"/>
    <mergeCell ref="Y113:Z113"/>
    <mergeCell ref="J112:K112"/>
    <mergeCell ref="J111:O111"/>
    <mergeCell ref="Q111:Z111"/>
    <mergeCell ref="B111:B112"/>
    <mergeCell ref="C111:C112"/>
    <mergeCell ref="D112:I112"/>
    <mergeCell ref="A107:F107"/>
    <mergeCell ref="G107:L107"/>
    <mergeCell ref="N107:O107"/>
    <mergeCell ref="Q107:U107"/>
    <mergeCell ref="A108:F108"/>
    <mergeCell ref="L112:M112"/>
    <mergeCell ref="N112:O112"/>
    <mergeCell ref="Q112:R112"/>
    <mergeCell ref="S112:V112"/>
    <mergeCell ref="W112:X112"/>
    <mergeCell ref="Y108:Z108"/>
    <mergeCell ref="G109:L109"/>
    <mergeCell ref="M109:V109"/>
    <mergeCell ref="A110:Z110"/>
    <mergeCell ref="D111:I111"/>
    <mergeCell ref="Y112:Z112"/>
    <mergeCell ref="A104:I104"/>
    <mergeCell ref="J104:K104"/>
    <mergeCell ref="L104:M104"/>
    <mergeCell ref="N104:O104"/>
    <mergeCell ref="G108:L108"/>
    <mergeCell ref="Q108:U108"/>
    <mergeCell ref="A103:I103"/>
    <mergeCell ref="J103:K103"/>
    <mergeCell ref="G106:L106"/>
    <mergeCell ref="Q106:U106"/>
    <mergeCell ref="Q104:R104"/>
    <mergeCell ref="S104:V104"/>
    <mergeCell ref="L103:M103"/>
    <mergeCell ref="N103:O103"/>
    <mergeCell ref="Q103:R103"/>
    <mergeCell ref="S103:V103"/>
    <mergeCell ref="W101:X101"/>
    <mergeCell ref="Y101:Z101"/>
    <mergeCell ref="W102:X102"/>
    <mergeCell ref="Y102:Z102"/>
    <mergeCell ref="W103:X103"/>
    <mergeCell ref="Y103:Z103"/>
    <mergeCell ref="W104:X104"/>
    <mergeCell ref="Y104:Z104"/>
    <mergeCell ref="D101:I101"/>
    <mergeCell ref="J101:K101"/>
    <mergeCell ref="L101:M101"/>
    <mergeCell ref="N101:O101"/>
    <mergeCell ref="Q101:R101"/>
    <mergeCell ref="S101:V101"/>
    <mergeCell ref="D102:I102"/>
    <mergeCell ref="J102:K102"/>
    <mergeCell ref="L102:M102"/>
    <mergeCell ref="N102:O102"/>
    <mergeCell ref="Q102:R102"/>
    <mergeCell ref="S102:V102"/>
    <mergeCell ref="D99:I99"/>
    <mergeCell ref="J99:K99"/>
    <mergeCell ref="L99:M99"/>
    <mergeCell ref="N99:O99"/>
    <mergeCell ref="Q99:R99"/>
    <mergeCell ref="S99:V99"/>
    <mergeCell ref="W99:X99"/>
    <mergeCell ref="Y99:Z99"/>
    <mergeCell ref="D100:I100"/>
    <mergeCell ref="J100:K100"/>
    <mergeCell ref="L100:M100"/>
    <mergeCell ref="N100:O100"/>
    <mergeCell ref="Q100:R100"/>
    <mergeCell ref="S100:V100"/>
    <mergeCell ref="W100:X100"/>
    <mergeCell ref="Y100:Z100"/>
    <mergeCell ref="D97:I97"/>
    <mergeCell ref="J97:K97"/>
    <mergeCell ref="L97:M97"/>
    <mergeCell ref="N97:O97"/>
    <mergeCell ref="Q97:R97"/>
    <mergeCell ref="S97:V97"/>
    <mergeCell ref="W97:X97"/>
    <mergeCell ref="Y97:Z97"/>
    <mergeCell ref="D98:I98"/>
    <mergeCell ref="J98:K98"/>
    <mergeCell ref="L98:M98"/>
    <mergeCell ref="N98:O98"/>
    <mergeCell ref="Q98:R98"/>
    <mergeCell ref="S98:V98"/>
    <mergeCell ref="W98:X98"/>
    <mergeCell ref="Y98:Z98"/>
    <mergeCell ref="D95:I95"/>
    <mergeCell ref="J95:K95"/>
    <mergeCell ref="L95:M95"/>
    <mergeCell ref="N95:O95"/>
    <mergeCell ref="Q95:R95"/>
    <mergeCell ref="S95:V95"/>
    <mergeCell ref="W95:X95"/>
    <mergeCell ref="Y95:Z95"/>
    <mergeCell ref="D96:I96"/>
    <mergeCell ref="J96:K96"/>
    <mergeCell ref="L96:M96"/>
    <mergeCell ref="N96:O96"/>
    <mergeCell ref="Q96:R96"/>
    <mergeCell ref="S96:V96"/>
    <mergeCell ref="W96:X96"/>
    <mergeCell ref="Y96:Z96"/>
    <mergeCell ref="D93:I93"/>
    <mergeCell ref="J93:K93"/>
    <mergeCell ref="L93:M93"/>
    <mergeCell ref="N93:O93"/>
    <mergeCell ref="Q93:R93"/>
    <mergeCell ref="S93:V93"/>
    <mergeCell ref="W93:X93"/>
    <mergeCell ref="Y93:Z93"/>
    <mergeCell ref="D94:I94"/>
    <mergeCell ref="J94:K94"/>
    <mergeCell ref="L94:M94"/>
    <mergeCell ref="N94:O94"/>
    <mergeCell ref="Q94:R94"/>
    <mergeCell ref="S94:V94"/>
    <mergeCell ref="W94:X94"/>
    <mergeCell ref="Y94:Z94"/>
    <mergeCell ref="D91:I91"/>
    <mergeCell ref="J91:K91"/>
    <mergeCell ref="L91:M91"/>
    <mergeCell ref="N91:O91"/>
    <mergeCell ref="Q91:R91"/>
    <mergeCell ref="S91:V91"/>
    <mergeCell ref="W91:X91"/>
    <mergeCell ref="Y91:Z91"/>
    <mergeCell ref="D92:I92"/>
    <mergeCell ref="J92:K92"/>
    <mergeCell ref="L92:M92"/>
    <mergeCell ref="N92:O92"/>
    <mergeCell ref="Q92:R92"/>
    <mergeCell ref="S92:V92"/>
    <mergeCell ref="W92:X92"/>
    <mergeCell ref="Y92:Z92"/>
    <mergeCell ref="D89:I89"/>
    <mergeCell ref="J89:K89"/>
    <mergeCell ref="L89:M89"/>
    <mergeCell ref="N89:O89"/>
    <mergeCell ref="Q89:R89"/>
    <mergeCell ref="S89:V89"/>
    <mergeCell ref="W89:X89"/>
    <mergeCell ref="Y89:Z89"/>
    <mergeCell ref="D90:I90"/>
    <mergeCell ref="J90:K90"/>
    <mergeCell ref="L90:M90"/>
    <mergeCell ref="N90:O90"/>
    <mergeCell ref="Q90:R90"/>
    <mergeCell ref="S90:V90"/>
    <mergeCell ref="W90:X90"/>
    <mergeCell ref="Y90:Z90"/>
    <mergeCell ref="D87:I87"/>
    <mergeCell ref="J87:K87"/>
    <mergeCell ref="L87:M87"/>
    <mergeCell ref="N87:O87"/>
    <mergeCell ref="Q87:R87"/>
    <mergeCell ref="S87:V87"/>
    <mergeCell ref="W87:X87"/>
    <mergeCell ref="Y87:Z87"/>
    <mergeCell ref="D88:I88"/>
    <mergeCell ref="J88:K88"/>
    <mergeCell ref="L88:M88"/>
    <mergeCell ref="N88:O88"/>
    <mergeCell ref="Q88:R88"/>
    <mergeCell ref="S88:V88"/>
    <mergeCell ref="W88:X88"/>
    <mergeCell ref="Y88:Z88"/>
    <mergeCell ref="D85:I85"/>
    <mergeCell ref="J85:K85"/>
    <mergeCell ref="L85:M85"/>
    <mergeCell ref="N85:O85"/>
    <mergeCell ref="Q85:R85"/>
    <mergeCell ref="S85:V85"/>
    <mergeCell ref="W85:X85"/>
    <mergeCell ref="Y85:Z85"/>
    <mergeCell ref="D86:I86"/>
    <mergeCell ref="J86:K86"/>
    <mergeCell ref="L86:M86"/>
    <mergeCell ref="N86:O86"/>
    <mergeCell ref="Q86:R86"/>
    <mergeCell ref="S86:V86"/>
    <mergeCell ref="W86:X86"/>
    <mergeCell ref="Y86:Z86"/>
    <mergeCell ref="D83:I83"/>
    <mergeCell ref="J83:K83"/>
    <mergeCell ref="L83:M83"/>
    <mergeCell ref="N83:O83"/>
    <mergeCell ref="Q83:R83"/>
    <mergeCell ref="S83:V83"/>
    <mergeCell ref="W83:X83"/>
    <mergeCell ref="Y83:Z83"/>
    <mergeCell ref="D84:I84"/>
    <mergeCell ref="J84:K84"/>
    <mergeCell ref="L84:M84"/>
    <mergeCell ref="N84:O84"/>
    <mergeCell ref="Q84:R84"/>
    <mergeCell ref="S84:V84"/>
    <mergeCell ref="W84:X84"/>
    <mergeCell ref="Y84:Z84"/>
    <mergeCell ref="D81:I81"/>
    <mergeCell ref="J81:K81"/>
    <mergeCell ref="L81:M81"/>
    <mergeCell ref="N81:O81"/>
    <mergeCell ref="Q81:R81"/>
    <mergeCell ref="S81:V81"/>
    <mergeCell ref="W81:X81"/>
    <mergeCell ref="Y81:Z81"/>
    <mergeCell ref="D82:I82"/>
    <mergeCell ref="J82:K82"/>
    <mergeCell ref="L82:M82"/>
    <mergeCell ref="N82:O82"/>
    <mergeCell ref="Q82:R82"/>
    <mergeCell ref="S82:V82"/>
    <mergeCell ref="W82:X82"/>
    <mergeCell ref="Y82:Z82"/>
    <mergeCell ref="D79:I79"/>
    <mergeCell ref="J79:K79"/>
    <mergeCell ref="L79:M79"/>
    <mergeCell ref="N79:O79"/>
    <mergeCell ref="Q79:R79"/>
    <mergeCell ref="S79:V79"/>
    <mergeCell ref="W79:X79"/>
    <mergeCell ref="Y79:Z79"/>
    <mergeCell ref="D80:I80"/>
    <mergeCell ref="J80:K80"/>
    <mergeCell ref="L80:M80"/>
    <mergeCell ref="N80:O80"/>
    <mergeCell ref="Q80:R80"/>
    <mergeCell ref="S80:V80"/>
    <mergeCell ref="W80:X80"/>
    <mergeCell ref="Y80:Z80"/>
    <mergeCell ref="Y74:Z74"/>
    <mergeCell ref="G75:L75"/>
    <mergeCell ref="M75:V75"/>
    <mergeCell ref="A76:Z76"/>
    <mergeCell ref="D77:I77"/>
    <mergeCell ref="J77:O77"/>
    <mergeCell ref="Q77:Z77"/>
    <mergeCell ref="B77:B78"/>
    <mergeCell ref="C77:C78"/>
    <mergeCell ref="D78:I78"/>
    <mergeCell ref="J78:K78"/>
    <mergeCell ref="L78:M78"/>
    <mergeCell ref="N78:O78"/>
    <mergeCell ref="Q78:R78"/>
    <mergeCell ref="S78:V78"/>
    <mergeCell ref="W78:X78"/>
    <mergeCell ref="Y78:Z78"/>
    <mergeCell ref="G72:L72"/>
    <mergeCell ref="Q72:U72"/>
    <mergeCell ref="Q70:R70"/>
    <mergeCell ref="S70:V70"/>
    <mergeCell ref="A73:F73"/>
    <mergeCell ref="G73:L73"/>
    <mergeCell ref="N73:O73"/>
    <mergeCell ref="Q73:U73"/>
    <mergeCell ref="A74:F74"/>
    <mergeCell ref="G74:L74"/>
    <mergeCell ref="Q74:U74"/>
    <mergeCell ref="A69:I69"/>
    <mergeCell ref="J69:K69"/>
    <mergeCell ref="L69:M69"/>
    <mergeCell ref="N69:O69"/>
    <mergeCell ref="Q69:R69"/>
    <mergeCell ref="S69:V69"/>
    <mergeCell ref="W69:X69"/>
    <mergeCell ref="Y69:Z69"/>
    <mergeCell ref="W70:X70"/>
    <mergeCell ref="Y70:Z70"/>
    <mergeCell ref="A70:I70"/>
    <mergeCell ref="J70:K70"/>
    <mergeCell ref="L70:M70"/>
    <mergeCell ref="N70:O70"/>
    <mergeCell ref="D67:I67"/>
    <mergeCell ref="J67:K67"/>
    <mergeCell ref="L67:M67"/>
    <mergeCell ref="N67:O67"/>
    <mergeCell ref="Q67:R67"/>
    <mergeCell ref="S67:V67"/>
    <mergeCell ref="W67:X67"/>
    <mergeCell ref="Y67:Z67"/>
    <mergeCell ref="D68:I68"/>
    <mergeCell ref="J68:K68"/>
    <mergeCell ref="L68:M68"/>
    <mergeCell ref="N68:O68"/>
    <mergeCell ref="Q68:R68"/>
    <mergeCell ref="S68:V68"/>
    <mergeCell ref="W68:X68"/>
    <mergeCell ref="Y68:Z68"/>
    <mergeCell ref="D65:I65"/>
    <mergeCell ref="J65:K65"/>
    <mergeCell ref="L65:M65"/>
    <mergeCell ref="N65:O65"/>
    <mergeCell ref="Q65:R65"/>
    <mergeCell ref="S65:V65"/>
    <mergeCell ref="W65:X65"/>
    <mergeCell ref="Y65:Z65"/>
    <mergeCell ref="D66:I66"/>
    <mergeCell ref="J66:K66"/>
    <mergeCell ref="L66:M66"/>
    <mergeCell ref="N66:O66"/>
    <mergeCell ref="Q66:R66"/>
    <mergeCell ref="S66:V66"/>
    <mergeCell ref="W66:X66"/>
    <mergeCell ref="Y66:Z66"/>
    <mergeCell ref="D63:I63"/>
    <mergeCell ref="J63:K63"/>
    <mergeCell ref="L63:M63"/>
    <mergeCell ref="N63:O63"/>
    <mergeCell ref="Q63:R63"/>
    <mergeCell ref="S63:V63"/>
    <mergeCell ref="W63:X63"/>
    <mergeCell ref="Y63:Z63"/>
    <mergeCell ref="D64:I64"/>
    <mergeCell ref="J64:K64"/>
    <mergeCell ref="L64:M64"/>
    <mergeCell ref="N64:O64"/>
    <mergeCell ref="Q64:R64"/>
    <mergeCell ref="S64:V64"/>
    <mergeCell ref="W64:X64"/>
    <mergeCell ref="Y64:Z64"/>
    <mergeCell ref="D61:I61"/>
    <mergeCell ref="J61:K61"/>
    <mergeCell ref="L61:M61"/>
    <mergeCell ref="N61:O61"/>
    <mergeCell ref="Q61:R61"/>
    <mergeCell ref="S61:V61"/>
    <mergeCell ref="W61:X61"/>
    <mergeCell ref="Y61:Z61"/>
    <mergeCell ref="D62:I62"/>
    <mergeCell ref="J62:K62"/>
    <mergeCell ref="L62:M62"/>
    <mergeCell ref="N62:O62"/>
    <mergeCell ref="Q62:R62"/>
    <mergeCell ref="S62:V62"/>
    <mergeCell ref="W62:X62"/>
    <mergeCell ref="Y62:Z62"/>
    <mergeCell ref="D59:I59"/>
    <mergeCell ref="J59:K59"/>
    <mergeCell ref="L59:M59"/>
    <mergeCell ref="N59:O59"/>
    <mergeCell ref="Q59:R59"/>
    <mergeCell ref="S59:V59"/>
    <mergeCell ref="W59:X59"/>
    <mergeCell ref="Y59:Z59"/>
    <mergeCell ref="D60:I60"/>
    <mergeCell ref="J60:K60"/>
    <mergeCell ref="L60:M60"/>
    <mergeCell ref="N60:O60"/>
    <mergeCell ref="Q60:R60"/>
    <mergeCell ref="S60:V60"/>
    <mergeCell ref="W60:X60"/>
    <mergeCell ref="Y60:Z60"/>
    <mergeCell ref="D57:I57"/>
    <mergeCell ref="J57:K57"/>
    <mergeCell ref="L57:M57"/>
    <mergeCell ref="N57:O57"/>
    <mergeCell ref="Q57:R57"/>
    <mergeCell ref="S57:V57"/>
    <mergeCell ref="W57:X57"/>
    <mergeCell ref="Y57:Z57"/>
    <mergeCell ref="D58:I58"/>
    <mergeCell ref="J58:K58"/>
    <mergeCell ref="L58:M58"/>
    <mergeCell ref="N58:O58"/>
    <mergeCell ref="Q58:R58"/>
    <mergeCell ref="S58:V58"/>
    <mergeCell ref="W58:X58"/>
    <mergeCell ref="Y58:Z58"/>
    <mergeCell ref="D55:I55"/>
    <mergeCell ref="J55:K55"/>
    <mergeCell ref="L55:M55"/>
    <mergeCell ref="N55:O55"/>
    <mergeCell ref="Q55:R55"/>
    <mergeCell ref="S55:V55"/>
    <mergeCell ref="W55:X55"/>
    <mergeCell ref="Y55:Z55"/>
    <mergeCell ref="D56:I56"/>
    <mergeCell ref="J56:K56"/>
    <mergeCell ref="L56:M56"/>
    <mergeCell ref="N56:O56"/>
    <mergeCell ref="Q56:R56"/>
    <mergeCell ref="S56:V56"/>
    <mergeCell ref="W56:X56"/>
    <mergeCell ref="Y56:Z56"/>
    <mergeCell ref="D53:I53"/>
    <mergeCell ref="J53:K53"/>
    <mergeCell ref="L53:M53"/>
    <mergeCell ref="N53:O53"/>
    <mergeCell ref="Q53:R53"/>
    <mergeCell ref="S53:V53"/>
    <mergeCell ref="W53:X53"/>
    <mergeCell ref="Y53:Z53"/>
    <mergeCell ref="D54:I54"/>
    <mergeCell ref="J54:K54"/>
    <mergeCell ref="L54:M54"/>
    <mergeCell ref="N54:O54"/>
    <mergeCell ref="Q54:R54"/>
    <mergeCell ref="S54:V54"/>
    <mergeCell ref="W54:X54"/>
    <mergeCell ref="Y54:Z54"/>
    <mergeCell ref="D51:I51"/>
    <mergeCell ref="J51:K51"/>
    <mergeCell ref="L51:M51"/>
    <mergeCell ref="N51:O51"/>
    <mergeCell ref="Q51:R51"/>
    <mergeCell ref="S51:V51"/>
    <mergeCell ref="W51:X51"/>
    <mergeCell ref="Y51:Z51"/>
    <mergeCell ref="D52:I52"/>
    <mergeCell ref="J52:K52"/>
    <mergeCell ref="L52:M52"/>
    <mergeCell ref="N52:O52"/>
    <mergeCell ref="Q52:R52"/>
    <mergeCell ref="S52:V52"/>
    <mergeCell ref="W52:X52"/>
    <mergeCell ref="Y52:Z52"/>
    <mergeCell ref="D49:I49"/>
    <mergeCell ref="J49:K49"/>
    <mergeCell ref="L49:M49"/>
    <mergeCell ref="N49:O49"/>
    <mergeCell ref="Q49:R49"/>
    <mergeCell ref="S49:V49"/>
    <mergeCell ref="W49:X49"/>
    <mergeCell ref="Y49:Z49"/>
    <mergeCell ref="D50:I50"/>
    <mergeCell ref="J50:K50"/>
    <mergeCell ref="L50:M50"/>
    <mergeCell ref="N50:O50"/>
    <mergeCell ref="Q50:R50"/>
    <mergeCell ref="S50:V50"/>
    <mergeCell ref="W50:X50"/>
    <mergeCell ref="Y50:Z50"/>
    <mergeCell ref="D47:I47"/>
    <mergeCell ref="J47:K47"/>
    <mergeCell ref="L47:M47"/>
    <mergeCell ref="N47:O47"/>
    <mergeCell ref="Q47:R47"/>
    <mergeCell ref="S47:V47"/>
    <mergeCell ref="W47:X47"/>
    <mergeCell ref="Y47:Z47"/>
    <mergeCell ref="D48:I48"/>
    <mergeCell ref="J48:K48"/>
    <mergeCell ref="L48:M48"/>
    <mergeCell ref="N48:O48"/>
    <mergeCell ref="Q48:R48"/>
    <mergeCell ref="S48:V48"/>
    <mergeCell ref="W48:X48"/>
    <mergeCell ref="Y48:Z48"/>
    <mergeCell ref="Y45:Z45"/>
    <mergeCell ref="D45:I45"/>
    <mergeCell ref="J45:K45"/>
    <mergeCell ref="L45:M45"/>
    <mergeCell ref="N45:O45"/>
    <mergeCell ref="D46:I46"/>
    <mergeCell ref="J46:K46"/>
    <mergeCell ref="L46:M46"/>
    <mergeCell ref="N46:O46"/>
    <mergeCell ref="Q46:R46"/>
    <mergeCell ref="S46:V46"/>
    <mergeCell ref="W46:X46"/>
    <mergeCell ref="Y46:Z46"/>
    <mergeCell ref="A39:F39"/>
    <mergeCell ref="G39:L39"/>
    <mergeCell ref="N39:O39"/>
    <mergeCell ref="Q39:U39"/>
    <mergeCell ref="A40:F40"/>
    <mergeCell ref="G40:L40"/>
    <mergeCell ref="Q40:U40"/>
    <mergeCell ref="G41:L41"/>
    <mergeCell ref="M41:V41"/>
    <mergeCell ref="J36:K36"/>
    <mergeCell ref="L36:M36"/>
    <mergeCell ref="A35:I35"/>
    <mergeCell ref="A36:I36"/>
    <mergeCell ref="S28:V28"/>
    <mergeCell ref="S29:V29"/>
    <mergeCell ref="S27:V27"/>
    <mergeCell ref="S20:V20"/>
    <mergeCell ref="S21:V21"/>
    <mergeCell ref="S22:V22"/>
    <mergeCell ref="D33:I33"/>
    <mergeCell ref="D32:I32"/>
    <mergeCell ref="N35:O35"/>
    <mergeCell ref="N33:O33"/>
    <mergeCell ref="Q33:R33"/>
    <mergeCell ref="Q6:U6"/>
    <mergeCell ref="D10:I10"/>
    <mergeCell ref="J10:K10"/>
    <mergeCell ref="L10:M10"/>
    <mergeCell ref="J11:K11"/>
    <mergeCell ref="D11:I11"/>
    <mergeCell ref="D34:I34"/>
    <mergeCell ref="J33:K33"/>
    <mergeCell ref="L33:M33"/>
    <mergeCell ref="D6:K6"/>
    <mergeCell ref="D7:K7"/>
    <mergeCell ref="J9:O9"/>
    <mergeCell ref="Y36:Z36"/>
    <mergeCell ref="S35:V35"/>
    <mergeCell ref="S36:V36"/>
    <mergeCell ref="N36:O36"/>
    <mergeCell ref="Q36:R36"/>
    <mergeCell ref="Q31:R31"/>
    <mergeCell ref="W31:X31"/>
    <mergeCell ref="W36:X36"/>
    <mergeCell ref="S32:V32"/>
    <mergeCell ref="S33:V33"/>
    <mergeCell ref="W35:X35"/>
    <mergeCell ref="Y35:Z35"/>
    <mergeCell ref="J32:K32"/>
    <mergeCell ref="L32:M32"/>
    <mergeCell ref="N32:O32"/>
    <mergeCell ref="Q32:R32"/>
    <mergeCell ref="W32:X32"/>
    <mergeCell ref="Y33:Z33"/>
    <mergeCell ref="W33:X33"/>
    <mergeCell ref="J34:K34"/>
    <mergeCell ref="L34:M34"/>
    <mergeCell ref="N34:O34"/>
    <mergeCell ref="J35:K35"/>
    <mergeCell ref="L35:M35"/>
    <mergeCell ref="Y32:Z32"/>
    <mergeCell ref="Y34:Z34"/>
    <mergeCell ref="Q34:R34"/>
    <mergeCell ref="W34:X34"/>
    <mergeCell ref="Q35:R35"/>
    <mergeCell ref="S34:V34"/>
    <mergeCell ref="Y31:Z31"/>
    <mergeCell ref="N30:O30"/>
    <mergeCell ref="Q30:R30"/>
    <mergeCell ref="W30:X30"/>
    <mergeCell ref="D31:I31"/>
    <mergeCell ref="J31:K31"/>
    <mergeCell ref="L31:M31"/>
    <mergeCell ref="N31:O31"/>
    <mergeCell ref="S31:V31"/>
    <mergeCell ref="Y29:Z29"/>
    <mergeCell ref="D28:I28"/>
    <mergeCell ref="J28:K28"/>
    <mergeCell ref="Q29:R29"/>
    <mergeCell ref="W29:X29"/>
    <mergeCell ref="W28:X28"/>
    <mergeCell ref="D30:I30"/>
    <mergeCell ref="J30:K30"/>
    <mergeCell ref="L30:M30"/>
    <mergeCell ref="S30:V30"/>
    <mergeCell ref="D29:I29"/>
    <mergeCell ref="J29:K29"/>
    <mergeCell ref="L29:M29"/>
    <mergeCell ref="N29:O29"/>
    <mergeCell ref="Y30:Z30"/>
    <mergeCell ref="L26:M26"/>
    <mergeCell ref="N26:O26"/>
    <mergeCell ref="Q26:R26"/>
    <mergeCell ref="L28:M28"/>
    <mergeCell ref="N28:O28"/>
    <mergeCell ref="Q28:R28"/>
    <mergeCell ref="Y26:Z26"/>
    <mergeCell ref="Q25:R25"/>
    <mergeCell ref="W25:X25"/>
    <mergeCell ref="W26:X26"/>
    <mergeCell ref="Y28:Z28"/>
    <mergeCell ref="Q27:R27"/>
    <mergeCell ref="W27:X27"/>
    <mergeCell ref="S26:V26"/>
    <mergeCell ref="S25:V25"/>
    <mergeCell ref="Y25:Z25"/>
    <mergeCell ref="Y22:Z22"/>
    <mergeCell ref="Y23:Z23"/>
    <mergeCell ref="Q22:R22"/>
    <mergeCell ref="W22:X22"/>
    <mergeCell ref="Y24:Z24"/>
    <mergeCell ref="S23:V23"/>
    <mergeCell ref="Q24:R24"/>
    <mergeCell ref="Y27:Z27"/>
    <mergeCell ref="D26:I26"/>
    <mergeCell ref="J26:K26"/>
    <mergeCell ref="Q23:R23"/>
    <mergeCell ref="W23:X23"/>
    <mergeCell ref="D25:I25"/>
    <mergeCell ref="J25:K25"/>
    <mergeCell ref="L25:M25"/>
    <mergeCell ref="N25:O25"/>
    <mergeCell ref="S24:V24"/>
    <mergeCell ref="D24:I24"/>
    <mergeCell ref="D27:I27"/>
    <mergeCell ref="J27:K27"/>
    <mergeCell ref="L27:M27"/>
    <mergeCell ref="N27:O27"/>
    <mergeCell ref="J24:K24"/>
    <mergeCell ref="L24:M24"/>
    <mergeCell ref="D23:I23"/>
    <mergeCell ref="J23:K23"/>
    <mergeCell ref="L23:M23"/>
    <mergeCell ref="N23:O23"/>
    <mergeCell ref="D22:I22"/>
    <mergeCell ref="J22:K22"/>
    <mergeCell ref="L22:M22"/>
    <mergeCell ref="N22:O22"/>
    <mergeCell ref="W24:X24"/>
    <mergeCell ref="N24:O24"/>
    <mergeCell ref="D21:I21"/>
    <mergeCell ref="J21:K21"/>
    <mergeCell ref="L21:M21"/>
    <mergeCell ref="N21:O21"/>
    <mergeCell ref="Y21:Z21"/>
    <mergeCell ref="D20:I20"/>
    <mergeCell ref="J20:K20"/>
    <mergeCell ref="Q21:R21"/>
    <mergeCell ref="W21:X21"/>
    <mergeCell ref="L20:M20"/>
    <mergeCell ref="N20:O20"/>
    <mergeCell ref="Q20:R20"/>
    <mergeCell ref="W20:X20"/>
    <mergeCell ref="W18:X18"/>
    <mergeCell ref="Y18:Z18"/>
    <mergeCell ref="Y19:Z19"/>
    <mergeCell ref="Y20:Z20"/>
    <mergeCell ref="Q19:R19"/>
    <mergeCell ref="W19:X19"/>
    <mergeCell ref="D19:I19"/>
    <mergeCell ref="J19:K19"/>
    <mergeCell ref="L19:M19"/>
    <mergeCell ref="N19:O19"/>
    <mergeCell ref="S17:V17"/>
    <mergeCell ref="D17:I17"/>
    <mergeCell ref="J17:K17"/>
    <mergeCell ref="L17:M17"/>
    <mergeCell ref="S18:V18"/>
    <mergeCell ref="S19:V19"/>
    <mergeCell ref="W16:X16"/>
    <mergeCell ref="Y16:Z16"/>
    <mergeCell ref="Q15:R15"/>
    <mergeCell ref="W15:X15"/>
    <mergeCell ref="S15:V15"/>
    <mergeCell ref="S16:V16"/>
    <mergeCell ref="N17:O17"/>
    <mergeCell ref="Y17:Z17"/>
    <mergeCell ref="D18:I18"/>
    <mergeCell ref="J18:K18"/>
    <mergeCell ref="L18:M18"/>
    <mergeCell ref="N18:O18"/>
    <mergeCell ref="Q18:R18"/>
    <mergeCell ref="Q17:R17"/>
    <mergeCell ref="W17:X17"/>
    <mergeCell ref="D16:I16"/>
    <mergeCell ref="J16:K16"/>
    <mergeCell ref="L16:M16"/>
    <mergeCell ref="N16:O16"/>
    <mergeCell ref="Q16:R16"/>
    <mergeCell ref="Q14:R14"/>
    <mergeCell ref="D14:I14"/>
    <mergeCell ref="J14:K14"/>
    <mergeCell ref="L14:M14"/>
    <mergeCell ref="N14:O14"/>
    <mergeCell ref="Y14:Z14"/>
    <mergeCell ref="Q13:R13"/>
    <mergeCell ref="W13:X13"/>
    <mergeCell ref="D15:I15"/>
    <mergeCell ref="J15:K15"/>
    <mergeCell ref="L15:M15"/>
    <mergeCell ref="N15:O15"/>
    <mergeCell ref="Y15:Z15"/>
    <mergeCell ref="S13:V13"/>
    <mergeCell ref="S14:V14"/>
    <mergeCell ref="Y11:Z11"/>
    <mergeCell ref="D13:I13"/>
    <mergeCell ref="J13:K13"/>
    <mergeCell ref="L13:M13"/>
    <mergeCell ref="N13:O13"/>
    <mergeCell ref="Y13:Z13"/>
    <mergeCell ref="Q12:R12"/>
    <mergeCell ref="W12:X12"/>
    <mergeCell ref="D12:I12"/>
    <mergeCell ref="Y12:Z12"/>
    <mergeCell ref="S12:V12"/>
    <mergeCell ref="W14:X14"/>
    <mergeCell ref="Q4:U4"/>
    <mergeCell ref="N5:O5"/>
    <mergeCell ref="Q5:U5"/>
    <mergeCell ref="J12:K12"/>
    <mergeCell ref="L12:M12"/>
    <mergeCell ref="N12:O12"/>
    <mergeCell ref="L11:M11"/>
    <mergeCell ref="N11:O11"/>
    <mergeCell ref="S10:V10"/>
    <mergeCell ref="Q11:R11"/>
    <mergeCell ref="Q10:R10"/>
    <mergeCell ref="W10:X10"/>
    <mergeCell ref="S11:V11"/>
    <mergeCell ref="W11:X11"/>
    <mergeCell ref="D4:K4"/>
    <mergeCell ref="D5:K5"/>
    <mergeCell ref="AC9:AE10"/>
    <mergeCell ref="A8:Z8"/>
    <mergeCell ref="D9:I9"/>
    <mergeCell ref="A3:Z3"/>
    <mergeCell ref="M7:V7"/>
    <mergeCell ref="Y6:Z6"/>
    <mergeCell ref="N10:O10"/>
    <mergeCell ref="Q9:Z9"/>
    <mergeCell ref="Y10:Z10"/>
    <mergeCell ref="B9:B10"/>
    <mergeCell ref="C9:C10"/>
    <mergeCell ref="M37:N37"/>
    <mergeCell ref="M71:N71"/>
    <mergeCell ref="M105:N105"/>
    <mergeCell ref="M139:N139"/>
    <mergeCell ref="AC77:AE78"/>
    <mergeCell ref="AC111:AE112"/>
    <mergeCell ref="Y40:Z40"/>
    <mergeCell ref="L44:M44"/>
    <mergeCell ref="N44:O44"/>
    <mergeCell ref="Q44:R44"/>
    <mergeCell ref="G38:L38"/>
    <mergeCell ref="Q38:U38"/>
    <mergeCell ref="A42:Z42"/>
    <mergeCell ref="D43:I43"/>
    <mergeCell ref="J43:O43"/>
    <mergeCell ref="Q43:Z43"/>
    <mergeCell ref="B43:B44"/>
    <mergeCell ref="C43:C44"/>
    <mergeCell ref="D44:I44"/>
    <mergeCell ref="J44:K44"/>
    <mergeCell ref="S44:V44"/>
    <mergeCell ref="Q45:R45"/>
    <mergeCell ref="S45:V45"/>
    <mergeCell ref="W45:X45"/>
  </mergeCells>
  <phoneticPr fontId="3" type="noConversion"/>
  <printOptions horizontalCentered="1"/>
  <pageMargins left="0.42" right="0.43" top="0.43" bottom="0.37" header="0.5" footer="0.5"/>
  <pageSetup scale="95" orientation="landscape" blackAndWhite="1" horizontalDpi="4294967295" r:id="rId2"/>
  <headerFooter alignWithMargins="0">
    <oddFooter>&amp;L&amp;"Arial Narrow,Regular"F330-02v0513</oddFooter>
  </headerFooter>
  <rowBreaks count="3" manualBreakCount="3">
    <brk id="37" max="16383" man="1"/>
    <brk id="71" max="16383" man="1"/>
    <brk id="10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76B8-D518-4B3E-A67E-80B7DF3A2228}">
  <sheetPr codeName="Sheet5">
    <tabColor indexed="54"/>
  </sheetPr>
  <dimension ref="A1:AB1130"/>
  <sheetViews>
    <sheetView showGridLines="0" showZeros="0" zoomScaleNormal="85" workbookViewId="0">
      <selection activeCell="AC25" sqref="AC25"/>
    </sheetView>
  </sheetViews>
  <sheetFormatPr defaultRowHeight="12.75" x14ac:dyDescent="0.2"/>
  <cols>
    <col min="1" max="1" width="6.42578125" style="147" customWidth="1"/>
    <col min="2" max="2" width="2.140625" customWidth="1"/>
    <col min="3" max="3" width="11.85546875" customWidth="1"/>
    <col min="4" max="4" width="0.140625" customWidth="1"/>
    <col min="5" max="7" width="4.28515625" customWidth="1"/>
    <col min="8" max="11" width="6.85546875" customWidth="1"/>
    <col min="12" max="12" width="3.28515625" customWidth="1"/>
    <col min="13" max="13" width="3.7109375" customWidth="1"/>
    <col min="14" max="14" width="6.85546875" customWidth="1"/>
    <col min="15" max="15" width="0.7109375" customWidth="1"/>
    <col min="16" max="22" width="3.42578125" customWidth="1"/>
    <col min="23" max="23" width="3.5703125" customWidth="1"/>
    <col min="24" max="27" width="6.85546875" customWidth="1"/>
    <col min="28" max="28" width="7.85546875" hidden="1" customWidth="1"/>
    <col min="29" max="29" width="15" bestFit="1" customWidth="1"/>
    <col min="30" max="68" width="5.7109375" customWidth="1"/>
  </cols>
  <sheetData>
    <row r="1" spans="1:28" ht="23.25" x14ac:dyDescent="0.35">
      <c r="A1" s="200" t="s">
        <v>262</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4" t="s">
        <v>111</v>
      </c>
    </row>
    <row r="2" spans="1:28" ht="16.5" thickBot="1" x14ac:dyDescent="0.3">
      <c r="A2" s="7" t="s">
        <v>230</v>
      </c>
      <c r="B2" s="37"/>
      <c r="C2" s="37"/>
      <c r="D2" s="37"/>
      <c r="E2" s="37"/>
      <c r="F2" s="37"/>
      <c r="G2" s="37"/>
      <c r="H2" s="37"/>
      <c r="I2" s="37"/>
      <c r="J2" s="37"/>
      <c r="K2" s="37"/>
      <c r="L2" s="37"/>
      <c r="M2" s="37"/>
      <c r="N2" s="205"/>
      <c r="O2" s="205"/>
      <c r="P2" s="205"/>
      <c r="Q2" s="205"/>
      <c r="R2" s="205"/>
      <c r="S2" s="205"/>
      <c r="T2" s="205"/>
      <c r="U2" s="205"/>
      <c r="V2" s="205"/>
      <c r="W2" s="205"/>
      <c r="X2" s="37"/>
      <c r="Y2" s="37"/>
      <c r="Z2" s="37"/>
      <c r="AA2" s="202"/>
    </row>
    <row r="3" spans="1:28" ht="9" customHeight="1" x14ac:dyDescent="0.2">
      <c r="A3" s="206"/>
      <c r="B3" s="96"/>
      <c r="C3" s="96"/>
      <c r="D3" s="96"/>
      <c r="E3" s="96"/>
      <c r="F3" s="96"/>
      <c r="G3" s="96"/>
      <c r="H3" s="96"/>
      <c r="I3" s="96"/>
      <c r="J3" s="96"/>
      <c r="K3" s="96"/>
      <c r="L3" s="96"/>
      <c r="M3" s="96"/>
      <c r="N3" s="96"/>
      <c r="O3" s="96"/>
      <c r="P3" s="96"/>
      <c r="Q3" s="96"/>
      <c r="R3" s="96"/>
      <c r="S3" s="96"/>
      <c r="T3" s="96"/>
      <c r="U3" s="96"/>
      <c r="V3" s="96"/>
      <c r="W3" s="96"/>
      <c r="X3" s="96"/>
      <c r="Y3" s="96"/>
      <c r="Z3" s="96"/>
      <c r="AA3" s="96"/>
    </row>
    <row r="4" spans="1:28" ht="17.45" customHeight="1" x14ac:dyDescent="0.25">
      <c r="A4" s="147" t="s">
        <v>64</v>
      </c>
      <c r="C4" s="9"/>
      <c r="E4" s="325">
        <f>ContractorName</f>
        <v>0</v>
      </c>
      <c r="F4" s="325"/>
      <c r="G4" s="325"/>
      <c r="H4" s="325"/>
      <c r="I4" s="325"/>
      <c r="J4" s="325"/>
      <c r="K4" s="158"/>
      <c r="L4" s="158"/>
      <c r="M4" t="s">
        <v>229</v>
      </c>
      <c r="R4" s="320">
        <f>ContractNumber</f>
        <v>0</v>
      </c>
      <c r="S4" s="320"/>
      <c r="T4" s="320"/>
      <c r="U4" s="320"/>
      <c r="V4" s="320"/>
      <c r="X4" s="19" t="s">
        <v>144</v>
      </c>
      <c r="Y4" s="19"/>
      <c r="Z4" s="19"/>
    </row>
    <row r="5" spans="1:28" ht="17.45" customHeight="1" thickBot="1" x14ac:dyDescent="0.3">
      <c r="A5" s="147" t="s">
        <v>38</v>
      </c>
      <c r="E5" s="326">
        <f>ProjectName1</f>
        <v>0</v>
      </c>
      <c r="F5" s="326"/>
      <c r="G5" s="326"/>
      <c r="H5" s="326"/>
      <c r="I5" s="326"/>
      <c r="J5" s="326"/>
      <c r="K5" s="158"/>
      <c r="L5" s="158"/>
      <c r="X5" s="155" t="s">
        <v>77</v>
      </c>
      <c r="Y5" s="155"/>
      <c r="Z5" s="155"/>
    </row>
    <row r="6" spans="1:28" ht="17.45" customHeight="1" x14ac:dyDescent="0.2">
      <c r="E6" s="361">
        <f>ProjectName2</f>
        <v>0</v>
      </c>
      <c r="F6" s="361"/>
      <c r="G6" s="361"/>
      <c r="H6" s="361"/>
      <c r="I6" s="361"/>
      <c r="J6" s="361"/>
      <c r="K6" s="2"/>
      <c r="L6" s="2"/>
      <c r="M6" t="s">
        <v>114</v>
      </c>
      <c r="O6" s="2"/>
      <c r="P6" s="2"/>
      <c r="Q6" s="3"/>
      <c r="R6" s="320">
        <f>AlternateNumber</f>
        <v>0</v>
      </c>
      <c r="S6" s="320"/>
      <c r="T6" s="320"/>
      <c r="U6" s="320"/>
      <c r="V6" s="320"/>
      <c r="X6" s="29" t="s">
        <v>21</v>
      </c>
      <c r="Z6" s="321">
        <f>RequestNumber</f>
        <v>0</v>
      </c>
      <c r="AA6" s="321"/>
    </row>
    <row r="7" spans="1:28" ht="17.45" customHeight="1" x14ac:dyDescent="0.2">
      <c r="A7" s="147" t="s">
        <v>70</v>
      </c>
      <c r="E7" s="326">
        <f>ProjectLocation</f>
        <v>0</v>
      </c>
      <c r="F7" s="326"/>
      <c r="G7" s="326"/>
      <c r="H7" s="326"/>
      <c r="I7" s="326"/>
      <c r="J7" s="326"/>
      <c r="K7" s="158"/>
      <c r="L7" s="158"/>
      <c r="X7" t="s">
        <v>23</v>
      </c>
      <c r="Y7" s="11">
        <f>SUMLastPage + SVSLastPage + SVSLastPage +1</f>
        <v>2</v>
      </c>
      <c r="Z7" s="9" t="s">
        <v>46</v>
      </c>
      <c r="AA7" s="30">
        <f>LastPage</f>
        <v>1</v>
      </c>
      <c r="AB7" s="5">
        <v>1</v>
      </c>
    </row>
    <row r="8" spans="1:28" ht="13.5" thickBot="1" x14ac:dyDescent="0.25">
      <c r="A8" s="148"/>
      <c r="B8" s="1"/>
      <c r="C8" s="1"/>
      <c r="D8" s="1"/>
      <c r="E8" s="1"/>
      <c r="F8" s="1"/>
      <c r="G8" s="1"/>
      <c r="H8" s="1"/>
      <c r="I8" s="1"/>
      <c r="J8" s="1"/>
      <c r="K8" s="1"/>
      <c r="L8" s="1"/>
      <c r="M8" s="1"/>
      <c r="N8" s="1"/>
      <c r="O8" s="1"/>
      <c r="P8" s="1"/>
      <c r="Q8" s="1"/>
      <c r="R8" s="1"/>
      <c r="S8" s="1"/>
      <c r="T8" s="1"/>
      <c r="U8" s="1"/>
      <c r="V8" s="1"/>
      <c r="W8" s="1"/>
      <c r="X8" s="1"/>
      <c r="Y8" s="1"/>
      <c r="Z8" s="1"/>
      <c r="AA8" s="1"/>
    </row>
    <row r="9" spans="1:28" ht="14.25" customHeight="1" x14ac:dyDescent="0.2">
      <c r="A9" s="149"/>
      <c r="B9" s="10"/>
      <c r="C9" s="15"/>
      <c r="D9" s="221"/>
      <c r="E9" s="221"/>
      <c r="F9" s="221"/>
      <c r="G9" s="323"/>
      <c r="H9" s="314" t="s">
        <v>108</v>
      </c>
      <c r="I9" s="371"/>
      <c r="J9" s="371"/>
      <c r="K9" s="371"/>
      <c r="L9" s="371"/>
      <c r="M9" s="371"/>
      <c r="N9" s="371"/>
      <c r="O9" s="18"/>
      <c r="P9" s="371" t="s">
        <v>40</v>
      </c>
      <c r="Q9" s="371"/>
      <c r="R9" s="371"/>
      <c r="S9" s="371"/>
      <c r="T9" s="371"/>
      <c r="U9" s="371"/>
      <c r="V9" s="371"/>
      <c r="W9" s="371"/>
      <c r="X9" s="371"/>
      <c r="Y9" s="371"/>
      <c r="Z9" s="371"/>
      <c r="AA9" s="372"/>
    </row>
    <row r="10" spans="1:28" s="2" customFormat="1" ht="12" customHeight="1" x14ac:dyDescent="0.2">
      <c r="A10" s="150" t="s">
        <v>29</v>
      </c>
      <c r="B10" s="14" t="s">
        <v>50</v>
      </c>
      <c r="C10" s="13" t="s">
        <v>51</v>
      </c>
      <c r="D10" s="223" t="s">
        <v>52</v>
      </c>
      <c r="E10" s="223"/>
      <c r="F10" s="223"/>
      <c r="G10" s="223"/>
      <c r="H10" s="317" t="s">
        <v>53</v>
      </c>
      <c r="I10" s="317"/>
      <c r="J10" s="317" t="s">
        <v>54</v>
      </c>
      <c r="K10" s="317"/>
      <c r="L10" s="317" t="s">
        <v>55</v>
      </c>
      <c r="M10" s="317"/>
      <c r="N10" s="317"/>
      <c r="O10" s="100"/>
      <c r="P10" s="317" t="s">
        <v>56</v>
      </c>
      <c r="Q10" s="317"/>
      <c r="R10" s="317" t="s">
        <v>57</v>
      </c>
      <c r="S10" s="317"/>
      <c r="T10" s="317" t="s">
        <v>58</v>
      </c>
      <c r="U10" s="317"/>
      <c r="V10" s="317"/>
      <c r="W10" s="317"/>
      <c r="X10" s="317" t="s">
        <v>164</v>
      </c>
      <c r="Y10" s="317"/>
      <c r="Z10" s="317" t="s">
        <v>165</v>
      </c>
      <c r="AA10" s="317"/>
    </row>
    <row r="11" spans="1:28" s="2" customFormat="1" ht="27" customHeight="1" x14ac:dyDescent="0.2">
      <c r="A11" s="150" t="s">
        <v>60</v>
      </c>
      <c r="B11" s="172" t="s">
        <v>162</v>
      </c>
      <c r="C11" s="13" t="s">
        <v>163</v>
      </c>
      <c r="D11" s="364" t="s">
        <v>59</v>
      </c>
      <c r="E11" s="364"/>
      <c r="F11" s="364"/>
      <c r="G11" s="365"/>
      <c r="H11" s="366" t="s">
        <v>94</v>
      </c>
      <c r="I11" s="317"/>
      <c r="J11" s="366" t="s">
        <v>95</v>
      </c>
      <c r="K11" s="317"/>
      <c r="L11" s="366" t="s">
        <v>96</v>
      </c>
      <c r="M11" s="366"/>
      <c r="N11" s="366"/>
      <c r="O11" s="16"/>
      <c r="P11" s="366" t="s">
        <v>90</v>
      </c>
      <c r="Q11" s="366"/>
      <c r="R11" s="366" t="s">
        <v>91</v>
      </c>
      <c r="S11" s="366"/>
      <c r="T11" s="366" t="s">
        <v>89</v>
      </c>
      <c r="U11" s="366"/>
      <c r="V11" s="366"/>
      <c r="W11" s="366"/>
      <c r="X11" s="366" t="s">
        <v>92</v>
      </c>
      <c r="Y11" s="317"/>
      <c r="Z11" s="366" t="s">
        <v>93</v>
      </c>
      <c r="AA11" s="370"/>
    </row>
    <row r="12" spans="1:28" s="2" customFormat="1" ht="12.75" customHeight="1" x14ac:dyDescent="0.2">
      <c r="A12" s="151"/>
      <c r="B12" s="175"/>
      <c r="C12" s="152"/>
      <c r="D12" s="367"/>
      <c r="E12" s="368"/>
      <c r="F12" s="368"/>
      <c r="G12" s="368"/>
      <c r="H12" s="294"/>
      <c r="I12" s="294"/>
      <c r="J12" s="294"/>
      <c r="K12" s="294"/>
      <c r="L12" s="295">
        <f>H12+J12</f>
        <v>0</v>
      </c>
      <c r="M12" s="295"/>
      <c r="N12" s="295"/>
      <c r="O12" s="25"/>
      <c r="P12" s="369">
        <f>IF('E - Change Order Details '!P12+'E - Change Order Details '!R12=0,0,IF(L12=0,0,('E - Change Order Details '!P12+'E - Change Order Details '!R12)/L12))</f>
        <v>0</v>
      </c>
      <c r="Q12" s="369"/>
      <c r="R12" s="369">
        <f>IF(L12=0,0,(T12/L12))</f>
        <v>0</v>
      </c>
      <c r="S12" s="369"/>
      <c r="T12" s="295">
        <f>'E - Change Order Details '!V12+'E - Change Order Details '!X12</f>
        <v>0</v>
      </c>
      <c r="U12" s="295"/>
      <c r="V12" s="295"/>
      <c r="W12" s="295"/>
      <c r="X12" s="306">
        <f>'E - Change Order Details '!V12</f>
        <v>0</v>
      </c>
      <c r="Y12" s="306"/>
      <c r="Z12" s="306">
        <f>'E - Change Order Details '!X12</f>
        <v>0</v>
      </c>
      <c r="AA12" s="306"/>
      <c r="AB12" s="46"/>
    </row>
    <row r="13" spans="1:28" s="2" customFormat="1" ht="12.75" customHeight="1" x14ac:dyDescent="0.2">
      <c r="A13" s="152"/>
      <c r="B13" s="175"/>
      <c r="C13" s="152"/>
      <c r="D13" s="367"/>
      <c r="E13" s="368"/>
      <c r="F13" s="368"/>
      <c r="G13" s="368"/>
      <c r="H13" s="294"/>
      <c r="I13" s="294"/>
      <c r="J13" s="294"/>
      <c r="K13" s="294"/>
      <c r="L13" s="295">
        <f t="shared" ref="L13:L35" si="0">H13+J13</f>
        <v>0</v>
      </c>
      <c r="M13" s="295"/>
      <c r="N13" s="295"/>
      <c r="O13" s="25"/>
      <c r="P13" s="369">
        <f>IF('E - Change Order Details '!P13+'E - Change Order Details '!R13=0,0,IF(L13=0,0,('E - Change Order Details '!P13+'E - Change Order Details '!R13)/L13))</f>
        <v>0</v>
      </c>
      <c r="Q13" s="369"/>
      <c r="R13" s="369">
        <f>IF(L13=0,0,('E - Change Order Details '!V13+'E - Change Order Details '!X13)/L13)</f>
        <v>0</v>
      </c>
      <c r="S13" s="369"/>
      <c r="T13" s="295">
        <f>'E - Change Order Details '!V13+'E - Change Order Details '!X13</f>
        <v>0</v>
      </c>
      <c r="U13" s="295"/>
      <c r="V13" s="295"/>
      <c r="W13" s="295"/>
      <c r="X13" s="306">
        <f>'E - Change Order Details '!V13</f>
        <v>0</v>
      </c>
      <c r="Y13" s="306"/>
      <c r="Z13" s="306">
        <f>'E - Change Order Details '!X13</f>
        <v>0</v>
      </c>
      <c r="AA13" s="306"/>
      <c r="AB13" s="46"/>
    </row>
    <row r="14" spans="1:28" s="2" customFormat="1" ht="12.75" customHeight="1" x14ac:dyDescent="0.2">
      <c r="A14" s="152"/>
      <c r="B14" s="175"/>
      <c r="C14" s="152"/>
      <c r="D14" s="367"/>
      <c r="E14" s="368"/>
      <c r="F14" s="368"/>
      <c r="G14" s="368"/>
      <c r="H14" s="294"/>
      <c r="I14" s="294"/>
      <c r="J14" s="294"/>
      <c r="K14" s="294"/>
      <c r="L14" s="295">
        <f t="shared" si="0"/>
        <v>0</v>
      </c>
      <c r="M14" s="295"/>
      <c r="N14" s="295"/>
      <c r="O14" s="25"/>
      <c r="P14" s="369">
        <f>IF('E - Change Order Details '!P14+'E - Change Order Details '!R14=0,0,IF(L14=0,0,('E - Change Order Details '!P14+'E - Change Order Details '!R14)/L14))</f>
        <v>0</v>
      </c>
      <c r="Q14" s="369"/>
      <c r="R14" s="369">
        <f>IF(L14=0,0,('E - Change Order Details '!V14+'E - Change Order Details '!X14)/L14)</f>
        <v>0</v>
      </c>
      <c r="S14" s="369"/>
      <c r="T14" s="295">
        <f>'E - Change Order Details '!V14+'E - Change Order Details '!X14</f>
        <v>0</v>
      </c>
      <c r="U14" s="295"/>
      <c r="V14" s="295"/>
      <c r="W14" s="295"/>
      <c r="X14" s="306">
        <f>'E - Change Order Details '!V14</f>
        <v>0</v>
      </c>
      <c r="Y14" s="306"/>
      <c r="Z14" s="306">
        <f>'E - Change Order Details '!X14</f>
        <v>0</v>
      </c>
      <c r="AA14" s="306"/>
    </row>
    <row r="15" spans="1:28" s="2" customFormat="1" ht="12.75" customHeight="1" x14ac:dyDescent="0.2">
      <c r="A15" s="152"/>
      <c r="B15" s="175"/>
      <c r="C15" s="152"/>
      <c r="D15" s="367"/>
      <c r="E15" s="368"/>
      <c r="F15" s="368"/>
      <c r="G15" s="368"/>
      <c r="H15" s="294"/>
      <c r="I15" s="294"/>
      <c r="J15" s="294"/>
      <c r="K15" s="294"/>
      <c r="L15" s="295">
        <f t="shared" si="0"/>
        <v>0</v>
      </c>
      <c r="M15" s="295"/>
      <c r="N15" s="295"/>
      <c r="O15" s="25"/>
      <c r="P15" s="369">
        <f>IF('E - Change Order Details '!P15+'E - Change Order Details '!R15=0,0,IF(L15=0,0,('E - Change Order Details '!P15+'E - Change Order Details '!R15)/L15))</f>
        <v>0</v>
      </c>
      <c r="Q15" s="369"/>
      <c r="R15" s="369">
        <f>IF(L15=0,0,('E - Change Order Details '!V15+'E - Change Order Details '!X15)/L15)</f>
        <v>0</v>
      </c>
      <c r="S15" s="369"/>
      <c r="T15" s="295">
        <f>'E - Change Order Details '!V15+'E - Change Order Details '!X15</f>
        <v>0</v>
      </c>
      <c r="U15" s="295"/>
      <c r="V15" s="295"/>
      <c r="W15" s="295"/>
      <c r="X15" s="306">
        <f>'E - Change Order Details '!V15</f>
        <v>0</v>
      </c>
      <c r="Y15" s="306"/>
      <c r="Z15" s="306">
        <f>'E - Change Order Details '!X15</f>
        <v>0</v>
      </c>
      <c r="AA15" s="306"/>
    </row>
    <row r="16" spans="1:28" s="2" customFormat="1" ht="12.75" customHeight="1" x14ac:dyDescent="0.2">
      <c r="A16" s="152"/>
      <c r="B16" s="175"/>
      <c r="C16" s="152"/>
      <c r="D16" s="367"/>
      <c r="E16" s="368"/>
      <c r="F16" s="368"/>
      <c r="G16" s="368"/>
      <c r="H16" s="294"/>
      <c r="I16" s="294"/>
      <c r="J16" s="294"/>
      <c r="K16" s="294"/>
      <c r="L16" s="295">
        <f t="shared" si="0"/>
        <v>0</v>
      </c>
      <c r="M16" s="295"/>
      <c r="N16" s="295"/>
      <c r="O16" s="25"/>
      <c r="P16" s="369">
        <f>IF('E - Change Order Details '!P16+'E - Change Order Details '!R16=0,0,IF(L16=0,0,('E - Change Order Details '!P16+'E - Change Order Details '!R16)/L16))</f>
        <v>0</v>
      </c>
      <c r="Q16" s="369"/>
      <c r="R16" s="369">
        <f>IF(L16=0,0,('E - Change Order Details '!V16+'E - Change Order Details '!X16)/L16)</f>
        <v>0</v>
      </c>
      <c r="S16" s="369"/>
      <c r="T16" s="295">
        <f>'E - Change Order Details '!V16+'E - Change Order Details '!X16</f>
        <v>0</v>
      </c>
      <c r="U16" s="295"/>
      <c r="V16" s="295"/>
      <c r="W16" s="295"/>
      <c r="X16" s="306">
        <f>'E - Change Order Details '!V16</f>
        <v>0</v>
      </c>
      <c r="Y16" s="306"/>
      <c r="Z16" s="306">
        <f>'E - Change Order Details '!X16</f>
        <v>0</v>
      </c>
      <c r="AA16" s="306"/>
    </row>
    <row r="17" spans="1:27" s="2" customFormat="1" ht="12.75" customHeight="1" x14ac:dyDescent="0.2">
      <c r="A17" s="152"/>
      <c r="B17" s="175"/>
      <c r="C17" s="152"/>
      <c r="D17" s="367"/>
      <c r="E17" s="368"/>
      <c r="F17" s="368"/>
      <c r="G17" s="368"/>
      <c r="H17" s="294"/>
      <c r="I17" s="294"/>
      <c r="J17" s="294"/>
      <c r="K17" s="294"/>
      <c r="L17" s="295">
        <f t="shared" si="0"/>
        <v>0</v>
      </c>
      <c r="M17" s="295"/>
      <c r="N17" s="295"/>
      <c r="O17" s="25"/>
      <c r="P17" s="369">
        <f>IF('E - Change Order Details '!P17+'E - Change Order Details '!R17=0,0,IF(L17=0,0,('E - Change Order Details '!P17+'E - Change Order Details '!R17)/L17))</f>
        <v>0</v>
      </c>
      <c r="Q17" s="369"/>
      <c r="R17" s="369">
        <f>IF(L17=0,0,('E - Change Order Details '!V17+'E - Change Order Details '!X17)/L17)</f>
        <v>0</v>
      </c>
      <c r="S17" s="369"/>
      <c r="T17" s="295">
        <f>'E - Change Order Details '!V17+'E - Change Order Details '!X17</f>
        <v>0</v>
      </c>
      <c r="U17" s="295"/>
      <c r="V17" s="295"/>
      <c r="W17" s="295"/>
      <c r="X17" s="306">
        <f>'E - Change Order Details '!V17</f>
        <v>0</v>
      </c>
      <c r="Y17" s="306"/>
      <c r="Z17" s="306">
        <f>'E - Change Order Details '!X17</f>
        <v>0</v>
      </c>
      <c r="AA17" s="306"/>
    </row>
    <row r="18" spans="1:27" s="2" customFormat="1" ht="12.75" customHeight="1" x14ac:dyDescent="0.2">
      <c r="A18" s="152"/>
      <c r="B18" s="175"/>
      <c r="C18" s="152"/>
      <c r="D18" s="367"/>
      <c r="E18" s="368"/>
      <c r="F18" s="368"/>
      <c r="G18" s="368"/>
      <c r="H18" s="294"/>
      <c r="I18" s="294"/>
      <c r="J18" s="294"/>
      <c r="K18" s="294"/>
      <c r="L18" s="295">
        <f t="shared" si="0"/>
        <v>0</v>
      </c>
      <c r="M18" s="295"/>
      <c r="N18" s="295"/>
      <c r="O18" s="25"/>
      <c r="P18" s="369">
        <f>IF('E - Change Order Details '!P18+'E - Change Order Details '!R18=0,0,IF(L18=0,0,('E - Change Order Details '!P18+'E - Change Order Details '!R18)/L18))</f>
        <v>0</v>
      </c>
      <c r="Q18" s="369"/>
      <c r="R18" s="369">
        <f>IF(L18=0,0,('E - Change Order Details '!V18+'E - Change Order Details '!X18)/L18)</f>
        <v>0</v>
      </c>
      <c r="S18" s="369"/>
      <c r="T18" s="295">
        <f>'E - Change Order Details '!V18+'E - Change Order Details '!X18</f>
        <v>0</v>
      </c>
      <c r="U18" s="295"/>
      <c r="V18" s="295"/>
      <c r="W18" s="295"/>
      <c r="X18" s="306">
        <f>'E - Change Order Details '!V18</f>
        <v>0</v>
      </c>
      <c r="Y18" s="306"/>
      <c r="Z18" s="306">
        <f>'E - Change Order Details '!X18</f>
        <v>0</v>
      </c>
      <c r="AA18" s="306"/>
    </row>
    <row r="19" spans="1:27" s="2" customFormat="1" ht="12.75" customHeight="1" x14ac:dyDescent="0.2">
      <c r="A19" s="152"/>
      <c r="B19" s="175"/>
      <c r="C19" s="152"/>
      <c r="D19" s="367"/>
      <c r="E19" s="368"/>
      <c r="F19" s="368"/>
      <c r="G19" s="368"/>
      <c r="H19" s="294"/>
      <c r="I19" s="294"/>
      <c r="J19" s="294"/>
      <c r="K19" s="294"/>
      <c r="L19" s="295">
        <f t="shared" si="0"/>
        <v>0</v>
      </c>
      <c r="M19" s="295"/>
      <c r="N19" s="295"/>
      <c r="O19" s="25"/>
      <c r="P19" s="369">
        <f>IF('E - Change Order Details '!P19+'E - Change Order Details '!R19=0,0,IF(L19=0,0,('E - Change Order Details '!P19+'E - Change Order Details '!R19)/L19))</f>
        <v>0</v>
      </c>
      <c r="Q19" s="369"/>
      <c r="R19" s="369">
        <f>IF(L19=0,0,('E - Change Order Details '!V19+'E - Change Order Details '!X19)/L19)</f>
        <v>0</v>
      </c>
      <c r="S19" s="369"/>
      <c r="T19" s="295">
        <f>'E - Change Order Details '!V19+'E - Change Order Details '!X19</f>
        <v>0</v>
      </c>
      <c r="U19" s="295"/>
      <c r="V19" s="295"/>
      <c r="W19" s="295"/>
      <c r="X19" s="306">
        <f>'E - Change Order Details '!V19</f>
        <v>0</v>
      </c>
      <c r="Y19" s="306"/>
      <c r="Z19" s="306">
        <f>'E - Change Order Details '!X19</f>
        <v>0</v>
      </c>
      <c r="AA19" s="306"/>
    </row>
    <row r="20" spans="1:27" s="2" customFormat="1" ht="12.75" customHeight="1" x14ac:dyDescent="0.2">
      <c r="A20" s="152"/>
      <c r="B20" s="175"/>
      <c r="C20" s="152"/>
      <c r="D20" s="367"/>
      <c r="E20" s="368"/>
      <c r="F20" s="368"/>
      <c r="G20" s="368"/>
      <c r="H20" s="294"/>
      <c r="I20" s="294"/>
      <c r="J20" s="294"/>
      <c r="K20" s="294"/>
      <c r="L20" s="295">
        <f t="shared" si="0"/>
        <v>0</v>
      </c>
      <c r="M20" s="295"/>
      <c r="N20" s="295"/>
      <c r="O20" s="25"/>
      <c r="P20" s="369">
        <f>IF('E - Change Order Details '!P20+'E - Change Order Details '!R20=0,0,IF(L20=0,0,('E - Change Order Details '!P20+'E - Change Order Details '!R20)/L20))</f>
        <v>0</v>
      </c>
      <c r="Q20" s="369"/>
      <c r="R20" s="369">
        <f>IF(L20=0,0,('E - Change Order Details '!V20+'E - Change Order Details '!X20)/L20)</f>
        <v>0</v>
      </c>
      <c r="S20" s="369"/>
      <c r="T20" s="295">
        <f>'E - Change Order Details '!V20+'E - Change Order Details '!X20</f>
        <v>0</v>
      </c>
      <c r="U20" s="295"/>
      <c r="V20" s="295"/>
      <c r="W20" s="295"/>
      <c r="X20" s="306">
        <f>'E - Change Order Details '!V20</f>
        <v>0</v>
      </c>
      <c r="Y20" s="306"/>
      <c r="Z20" s="306">
        <f>'E - Change Order Details '!X20</f>
        <v>0</v>
      </c>
      <c r="AA20" s="306"/>
    </row>
    <row r="21" spans="1:27" s="2" customFormat="1" ht="12.75" customHeight="1" x14ac:dyDescent="0.2">
      <c r="A21" s="152"/>
      <c r="B21" s="175"/>
      <c r="C21" s="152"/>
      <c r="D21" s="367"/>
      <c r="E21" s="368"/>
      <c r="F21" s="368"/>
      <c r="G21" s="368"/>
      <c r="H21" s="294"/>
      <c r="I21" s="294"/>
      <c r="J21" s="294"/>
      <c r="K21" s="294"/>
      <c r="L21" s="295">
        <f t="shared" si="0"/>
        <v>0</v>
      </c>
      <c r="M21" s="295"/>
      <c r="N21" s="295"/>
      <c r="O21" s="25"/>
      <c r="P21" s="369">
        <f>IF('E - Change Order Details '!P21+'E - Change Order Details '!R21=0,0,IF(L21=0,0,('E - Change Order Details '!P21+'E - Change Order Details '!R21)/L21))</f>
        <v>0</v>
      </c>
      <c r="Q21" s="369"/>
      <c r="R21" s="369">
        <f>IF(L21=0,0,('E - Change Order Details '!V21+'E - Change Order Details '!X21)/L21)</f>
        <v>0</v>
      </c>
      <c r="S21" s="369"/>
      <c r="T21" s="295">
        <f>'E - Change Order Details '!V21+'E - Change Order Details '!X21</f>
        <v>0</v>
      </c>
      <c r="U21" s="295"/>
      <c r="V21" s="295"/>
      <c r="W21" s="295"/>
      <c r="X21" s="306">
        <f>'E - Change Order Details '!V21</f>
        <v>0</v>
      </c>
      <c r="Y21" s="306"/>
      <c r="Z21" s="306">
        <f>'E - Change Order Details '!X21</f>
        <v>0</v>
      </c>
      <c r="AA21" s="306"/>
    </row>
    <row r="22" spans="1:27" s="2" customFormat="1" ht="12.75" customHeight="1" x14ac:dyDescent="0.2">
      <c r="A22" s="152"/>
      <c r="B22" s="175"/>
      <c r="C22" s="152"/>
      <c r="D22" s="367"/>
      <c r="E22" s="368"/>
      <c r="F22" s="368"/>
      <c r="G22" s="368"/>
      <c r="H22" s="294"/>
      <c r="I22" s="294"/>
      <c r="J22" s="294"/>
      <c r="K22" s="294"/>
      <c r="L22" s="295">
        <f t="shared" si="0"/>
        <v>0</v>
      </c>
      <c r="M22" s="295"/>
      <c r="N22" s="295"/>
      <c r="O22" s="25"/>
      <c r="P22" s="369">
        <f>IF('E - Change Order Details '!P22+'E - Change Order Details '!R22=0,0,IF(L22=0,0,('E - Change Order Details '!P22+'E - Change Order Details '!R22)/L22))</f>
        <v>0</v>
      </c>
      <c r="Q22" s="369"/>
      <c r="R22" s="369">
        <f>IF(L22=0,0,('E - Change Order Details '!V22+'E - Change Order Details '!X22)/L22)</f>
        <v>0</v>
      </c>
      <c r="S22" s="369"/>
      <c r="T22" s="295">
        <f>'E - Change Order Details '!V22+'E - Change Order Details '!X22</f>
        <v>0</v>
      </c>
      <c r="U22" s="295"/>
      <c r="V22" s="295"/>
      <c r="W22" s="295"/>
      <c r="X22" s="306">
        <f>'E - Change Order Details '!V22</f>
        <v>0</v>
      </c>
      <c r="Y22" s="306"/>
      <c r="Z22" s="306">
        <f>'E - Change Order Details '!X22</f>
        <v>0</v>
      </c>
      <c r="AA22" s="306"/>
    </row>
    <row r="23" spans="1:27" s="2" customFormat="1" ht="12.75" customHeight="1" x14ac:dyDescent="0.2">
      <c r="A23" s="152"/>
      <c r="B23" s="175"/>
      <c r="C23" s="152"/>
      <c r="D23" s="367"/>
      <c r="E23" s="368"/>
      <c r="F23" s="368"/>
      <c r="G23" s="368"/>
      <c r="H23" s="294"/>
      <c r="I23" s="294"/>
      <c r="J23" s="294"/>
      <c r="K23" s="294"/>
      <c r="L23" s="295">
        <f t="shared" si="0"/>
        <v>0</v>
      </c>
      <c r="M23" s="295"/>
      <c r="N23" s="295"/>
      <c r="O23" s="25"/>
      <c r="P23" s="369">
        <f>IF('E - Change Order Details '!P23+'E - Change Order Details '!R23=0,0,IF(L23=0,0,('E - Change Order Details '!P23+'E - Change Order Details '!R23)/L23))</f>
        <v>0</v>
      </c>
      <c r="Q23" s="369"/>
      <c r="R23" s="369">
        <f>IF(L23=0,0,('E - Change Order Details '!V23+'E - Change Order Details '!X23)/L23)</f>
        <v>0</v>
      </c>
      <c r="S23" s="369"/>
      <c r="T23" s="295">
        <f>'E - Change Order Details '!V23+'E - Change Order Details '!X23</f>
        <v>0</v>
      </c>
      <c r="U23" s="295"/>
      <c r="V23" s="295"/>
      <c r="W23" s="295"/>
      <c r="X23" s="306">
        <f>'E - Change Order Details '!V23</f>
        <v>0</v>
      </c>
      <c r="Y23" s="306"/>
      <c r="Z23" s="306">
        <f>'E - Change Order Details '!X23</f>
        <v>0</v>
      </c>
      <c r="AA23" s="306"/>
    </row>
    <row r="24" spans="1:27" s="2" customFormat="1" ht="12.75" customHeight="1" x14ac:dyDescent="0.2">
      <c r="A24" s="152"/>
      <c r="B24" s="175"/>
      <c r="C24" s="152"/>
      <c r="D24" s="367"/>
      <c r="E24" s="368"/>
      <c r="F24" s="368"/>
      <c r="G24" s="368"/>
      <c r="H24" s="294"/>
      <c r="I24" s="294"/>
      <c r="J24" s="294"/>
      <c r="K24" s="294"/>
      <c r="L24" s="295">
        <f t="shared" si="0"/>
        <v>0</v>
      </c>
      <c r="M24" s="295"/>
      <c r="N24" s="295"/>
      <c r="O24" s="25"/>
      <c r="P24" s="369">
        <f>IF('E - Change Order Details '!P24+'E - Change Order Details '!R24=0,0,IF(L24=0,0,('E - Change Order Details '!P24+'E - Change Order Details '!R24)/L24))</f>
        <v>0</v>
      </c>
      <c r="Q24" s="369"/>
      <c r="R24" s="369">
        <f>IF(L24=0,0,('E - Change Order Details '!V24+'E - Change Order Details '!X24)/L24)</f>
        <v>0</v>
      </c>
      <c r="S24" s="369"/>
      <c r="T24" s="295">
        <f>'E - Change Order Details '!V24+'E - Change Order Details '!X24</f>
        <v>0</v>
      </c>
      <c r="U24" s="295"/>
      <c r="V24" s="295"/>
      <c r="W24" s="295"/>
      <c r="X24" s="306">
        <f>'E - Change Order Details '!V24</f>
        <v>0</v>
      </c>
      <c r="Y24" s="306"/>
      <c r="Z24" s="306">
        <f>'E - Change Order Details '!X24</f>
        <v>0</v>
      </c>
      <c r="AA24" s="306"/>
    </row>
    <row r="25" spans="1:27" s="2" customFormat="1" ht="12.75" customHeight="1" x14ac:dyDescent="0.2">
      <c r="A25" s="152"/>
      <c r="B25" s="175"/>
      <c r="C25" s="152"/>
      <c r="D25" s="367"/>
      <c r="E25" s="368"/>
      <c r="F25" s="368"/>
      <c r="G25" s="368"/>
      <c r="H25" s="294"/>
      <c r="I25" s="294"/>
      <c r="J25" s="294"/>
      <c r="K25" s="294"/>
      <c r="L25" s="295">
        <f t="shared" si="0"/>
        <v>0</v>
      </c>
      <c r="M25" s="295"/>
      <c r="N25" s="295"/>
      <c r="O25" s="25"/>
      <c r="P25" s="369">
        <f>IF('E - Change Order Details '!P25+'E - Change Order Details '!R25=0,0,IF(L25=0,0,('E - Change Order Details '!P25+'E - Change Order Details '!R25)/L25))</f>
        <v>0</v>
      </c>
      <c r="Q25" s="369"/>
      <c r="R25" s="369">
        <f>IF(L25=0,0,('E - Change Order Details '!V25+'E - Change Order Details '!X25)/L25)</f>
        <v>0</v>
      </c>
      <c r="S25" s="369"/>
      <c r="T25" s="295">
        <f>'E - Change Order Details '!V25+'E - Change Order Details '!X25</f>
        <v>0</v>
      </c>
      <c r="U25" s="295"/>
      <c r="V25" s="295"/>
      <c r="W25" s="295"/>
      <c r="X25" s="306">
        <f>'E - Change Order Details '!V25</f>
        <v>0</v>
      </c>
      <c r="Y25" s="306"/>
      <c r="Z25" s="306">
        <f>'E - Change Order Details '!X25</f>
        <v>0</v>
      </c>
      <c r="AA25" s="306"/>
    </row>
    <row r="26" spans="1:27" s="2" customFormat="1" ht="12.75" customHeight="1" x14ac:dyDescent="0.2">
      <c r="A26" s="152"/>
      <c r="B26" s="175"/>
      <c r="C26" s="152"/>
      <c r="D26" s="367"/>
      <c r="E26" s="368"/>
      <c r="F26" s="368"/>
      <c r="G26" s="368"/>
      <c r="H26" s="294"/>
      <c r="I26" s="294"/>
      <c r="J26" s="294"/>
      <c r="K26" s="294"/>
      <c r="L26" s="295">
        <f t="shared" si="0"/>
        <v>0</v>
      </c>
      <c r="M26" s="295"/>
      <c r="N26" s="295"/>
      <c r="O26" s="25"/>
      <c r="P26" s="369">
        <f>IF('E - Change Order Details '!P26+'E - Change Order Details '!R26=0,0,IF(L26=0,0,('E - Change Order Details '!P26+'E - Change Order Details '!R26)/L26))</f>
        <v>0</v>
      </c>
      <c r="Q26" s="369"/>
      <c r="R26" s="369">
        <f>IF(L26=0,0,('E - Change Order Details '!V26+'E - Change Order Details '!X26)/L26)</f>
        <v>0</v>
      </c>
      <c r="S26" s="369"/>
      <c r="T26" s="295">
        <f>'E - Change Order Details '!V26+'E - Change Order Details '!X26</f>
        <v>0</v>
      </c>
      <c r="U26" s="295"/>
      <c r="V26" s="295"/>
      <c r="W26" s="295"/>
      <c r="X26" s="306">
        <f>'E - Change Order Details '!V26</f>
        <v>0</v>
      </c>
      <c r="Y26" s="306"/>
      <c r="Z26" s="306">
        <f>'E - Change Order Details '!X26</f>
        <v>0</v>
      </c>
      <c r="AA26" s="306"/>
    </row>
    <row r="27" spans="1:27" s="2" customFormat="1" ht="12.75" customHeight="1" x14ac:dyDescent="0.2">
      <c r="A27" s="152"/>
      <c r="B27" s="175"/>
      <c r="C27" s="152"/>
      <c r="D27" s="367"/>
      <c r="E27" s="368"/>
      <c r="F27" s="368"/>
      <c r="G27" s="368"/>
      <c r="H27" s="294"/>
      <c r="I27" s="294"/>
      <c r="J27" s="294"/>
      <c r="K27" s="294"/>
      <c r="L27" s="295">
        <f t="shared" si="0"/>
        <v>0</v>
      </c>
      <c r="M27" s="295"/>
      <c r="N27" s="295"/>
      <c r="O27" s="25"/>
      <c r="P27" s="369">
        <f>IF('E - Change Order Details '!P27+'E - Change Order Details '!R27=0,0,IF(L27=0,0,('E - Change Order Details '!P27+'E - Change Order Details '!R27)/L27))</f>
        <v>0</v>
      </c>
      <c r="Q27" s="369"/>
      <c r="R27" s="369">
        <f>IF(L27=0,0,('E - Change Order Details '!V27+'E - Change Order Details '!X27)/L27)</f>
        <v>0</v>
      </c>
      <c r="S27" s="369"/>
      <c r="T27" s="295">
        <f>'E - Change Order Details '!V27+'E - Change Order Details '!X27</f>
        <v>0</v>
      </c>
      <c r="U27" s="295"/>
      <c r="V27" s="295"/>
      <c r="W27" s="295"/>
      <c r="X27" s="306">
        <f>'E - Change Order Details '!V27</f>
        <v>0</v>
      </c>
      <c r="Y27" s="306"/>
      <c r="Z27" s="306">
        <f>'E - Change Order Details '!X27</f>
        <v>0</v>
      </c>
      <c r="AA27" s="306"/>
    </row>
    <row r="28" spans="1:27" s="2" customFormat="1" ht="12.75" customHeight="1" x14ac:dyDescent="0.2">
      <c r="A28" s="152"/>
      <c r="B28" s="175"/>
      <c r="C28" s="152"/>
      <c r="D28" s="367"/>
      <c r="E28" s="368"/>
      <c r="F28" s="368"/>
      <c r="G28" s="368"/>
      <c r="H28" s="294"/>
      <c r="I28" s="294"/>
      <c r="J28" s="294"/>
      <c r="K28" s="294"/>
      <c r="L28" s="295">
        <f t="shared" si="0"/>
        <v>0</v>
      </c>
      <c r="M28" s="295"/>
      <c r="N28" s="295"/>
      <c r="O28" s="25"/>
      <c r="P28" s="369">
        <f>IF('E - Change Order Details '!P28+'E - Change Order Details '!R28=0,0,IF(L28=0,0,('E - Change Order Details '!P28+'E - Change Order Details '!R28)/L28))</f>
        <v>0</v>
      </c>
      <c r="Q28" s="369"/>
      <c r="R28" s="369">
        <f>IF(L28=0,0,('E - Change Order Details '!V28+'E - Change Order Details '!X28)/L28)</f>
        <v>0</v>
      </c>
      <c r="S28" s="369"/>
      <c r="T28" s="295">
        <f>'E - Change Order Details '!V28+'E - Change Order Details '!X28</f>
        <v>0</v>
      </c>
      <c r="U28" s="295"/>
      <c r="V28" s="295"/>
      <c r="W28" s="295"/>
      <c r="X28" s="306">
        <f>'E - Change Order Details '!V28</f>
        <v>0</v>
      </c>
      <c r="Y28" s="306"/>
      <c r="Z28" s="306">
        <f>'E - Change Order Details '!X28</f>
        <v>0</v>
      </c>
      <c r="AA28" s="306"/>
    </row>
    <row r="29" spans="1:27" s="2" customFormat="1" ht="12.75" customHeight="1" x14ac:dyDescent="0.2">
      <c r="A29" s="152"/>
      <c r="B29" s="175"/>
      <c r="C29" s="152"/>
      <c r="D29" s="367"/>
      <c r="E29" s="368"/>
      <c r="F29" s="368"/>
      <c r="G29" s="368"/>
      <c r="H29" s="294"/>
      <c r="I29" s="294"/>
      <c r="J29" s="294"/>
      <c r="K29" s="294"/>
      <c r="L29" s="295">
        <f t="shared" si="0"/>
        <v>0</v>
      </c>
      <c r="M29" s="295"/>
      <c r="N29" s="295"/>
      <c r="O29" s="25"/>
      <c r="P29" s="369">
        <f>IF('E - Change Order Details '!P29+'E - Change Order Details '!R29=0,0,IF(L29=0,0,('E - Change Order Details '!P29+'E - Change Order Details '!R29)/L29))</f>
        <v>0</v>
      </c>
      <c r="Q29" s="369"/>
      <c r="R29" s="369">
        <f>IF(L29=0,0,('E - Change Order Details '!V29+'E - Change Order Details '!X29)/L29)</f>
        <v>0</v>
      </c>
      <c r="S29" s="369"/>
      <c r="T29" s="295">
        <f>'E - Change Order Details '!V29+'E - Change Order Details '!X29</f>
        <v>0</v>
      </c>
      <c r="U29" s="295"/>
      <c r="V29" s="295"/>
      <c r="W29" s="295"/>
      <c r="X29" s="306">
        <f>'E - Change Order Details '!V29</f>
        <v>0</v>
      </c>
      <c r="Y29" s="306"/>
      <c r="Z29" s="306">
        <f>'E - Change Order Details '!X29</f>
        <v>0</v>
      </c>
      <c r="AA29" s="306"/>
    </row>
    <row r="30" spans="1:27" s="2" customFormat="1" ht="12.75" customHeight="1" x14ac:dyDescent="0.2">
      <c r="A30" s="152"/>
      <c r="B30" s="175"/>
      <c r="C30" s="152"/>
      <c r="D30" s="367"/>
      <c r="E30" s="368"/>
      <c r="F30" s="368"/>
      <c r="G30" s="368"/>
      <c r="H30" s="294"/>
      <c r="I30" s="294"/>
      <c r="J30" s="294"/>
      <c r="K30" s="294"/>
      <c r="L30" s="295">
        <f t="shared" si="0"/>
        <v>0</v>
      </c>
      <c r="M30" s="295"/>
      <c r="N30" s="295"/>
      <c r="O30" s="25"/>
      <c r="P30" s="369">
        <f>IF('E - Change Order Details '!P30+'E - Change Order Details '!R30=0,0,IF(L30=0,0,('E - Change Order Details '!P30+'E - Change Order Details '!R30)/L30))</f>
        <v>0</v>
      </c>
      <c r="Q30" s="369"/>
      <c r="R30" s="369">
        <f>IF(L30=0,0,('E - Change Order Details '!V30+'E - Change Order Details '!X30)/L30)</f>
        <v>0</v>
      </c>
      <c r="S30" s="369"/>
      <c r="T30" s="295">
        <f>'E - Change Order Details '!V30+'E - Change Order Details '!X30</f>
        <v>0</v>
      </c>
      <c r="U30" s="295"/>
      <c r="V30" s="295"/>
      <c r="W30" s="295"/>
      <c r="X30" s="306">
        <f>'E - Change Order Details '!V30</f>
        <v>0</v>
      </c>
      <c r="Y30" s="306"/>
      <c r="Z30" s="306">
        <f>'E - Change Order Details '!X30</f>
        <v>0</v>
      </c>
      <c r="AA30" s="306"/>
    </row>
    <row r="31" spans="1:27" s="2" customFormat="1" ht="12.75" customHeight="1" x14ac:dyDescent="0.2">
      <c r="A31" s="152"/>
      <c r="B31" s="175"/>
      <c r="C31" s="152"/>
      <c r="D31" s="367"/>
      <c r="E31" s="368"/>
      <c r="F31" s="368"/>
      <c r="G31" s="368"/>
      <c r="H31" s="294"/>
      <c r="I31" s="294"/>
      <c r="J31" s="294"/>
      <c r="K31" s="294"/>
      <c r="L31" s="295">
        <f t="shared" si="0"/>
        <v>0</v>
      </c>
      <c r="M31" s="295"/>
      <c r="N31" s="295"/>
      <c r="O31" s="25"/>
      <c r="P31" s="369">
        <f>IF('E - Change Order Details '!P31+'E - Change Order Details '!R31=0,0,IF(L31=0,0,('E - Change Order Details '!P31+'E - Change Order Details '!R31)/L31))</f>
        <v>0</v>
      </c>
      <c r="Q31" s="369"/>
      <c r="R31" s="369">
        <f>IF(L31=0,0,('E - Change Order Details '!V31+'E - Change Order Details '!X31)/L31)</f>
        <v>0</v>
      </c>
      <c r="S31" s="369"/>
      <c r="T31" s="295">
        <f>'E - Change Order Details '!V31+'E - Change Order Details '!X31</f>
        <v>0</v>
      </c>
      <c r="U31" s="295"/>
      <c r="V31" s="295"/>
      <c r="W31" s="295"/>
      <c r="X31" s="306">
        <f>'E - Change Order Details '!V31</f>
        <v>0</v>
      </c>
      <c r="Y31" s="306"/>
      <c r="Z31" s="306">
        <f>'E - Change Order Details '!X31</f>
        <v>0</v>
      </c>
      <c r="AA31" s="306"/>
    </row>
    <row r="32" spans="1:27" s="2" customFormat="1" ht="12.75" customHeight="1" x14ac:dyDescent="0.2">
      <c r="A32" s="152"/>
      <c r="B32" s="175"/>
      <c r="C32" s="152"/>
      <c r="D32" s="367"/>
      <c r="E32" s="368"/>
      <c r="F32" s="368"/>
      <c r="G32" s="368"/>
      <c r="H32" s="294"/>
      <c r="I32" s="294"/>
      <c r="J32" s="294"/>
      <c r="K32" s="294"/>
      <c r="L32" s="295">
        <f t="shared" si="0"/>
        <v>0</v>
      </c>
      <c r="M32" s="295"/>
      <c r="N32" s="295"/>
      <c r="O32" s="25"/>
      <c r="P32" s="369">
        <f>IF('E - Change Order Details '!P32+'E - Change Order Details '!R32=0,0,IF(L32=0,0,('E - Change Order Details '!P32+'E - Change Order Details '!R32)/L32))</f>
        <v>0</v>
      </c>
      <c r="Q32" s="369"/>
      <c r="R32" s="369">
        <f>IF(L32=0,0,('E - Change Order Details '!V32+'E - Change Order Details '!X32)/L32)</f>
        <v>0</v>
      </c>
      <c r="S32" s="369"/>
      <c r="T32" s="295">
        <f>'E - Change Order Details '!V32+'E - Change Order Details '!X32</f>
        <v>0</v>
      </c>
      <c r="U32" s="295"/>
      <c r="V32" s="295"/>
      <c r="W32" s="295"/>
      <c r="X32" s="306">
        <f>'E - Change Order Details '!V32</f>
        <v>0</v>
      </c>
      <c r="Y32" s="306"/>
      <c r="Z32" s="306">
        <f>'E - Change Order Details '!X32</f>
        <v>0</v>
      </c>
      <c r="AA32" s="306"/>
    </row>
    <row r="33" spans="1:28" s="2" customFormat="1" ht="12.75" customHeight="1" x14ac:dyDescent="0.2">
      <c r="A33" s="152"/>
      <c r="B33" s="175"/>
      <c r="C33" s="152"/>
      <c r="D33" s="367"/>
      <c r="E33" s="368"/>
      <c r="F33" s="368"/>
      <c r="G33" s="368"/>
      <c r="H33" s="294"/>
      <c r="I33" s="294"/>
      <c r="J33" s="294"/>
      <c r="K33" s="294"/>
      <c r="L33" s="295">
        <f t="shared" si="0"/>
        <v>0</v>
      </c>
      <c r="M33" s="295"/>
      <c r="N33" s="295"/>
      <c r="O33" s="25"/>
      <c r="P33" s="369">
        <f>IF('E - Change Order Details '!P33+'E - Change Order Details '!R33=0,0,IF(L33=0,0,('E - Change Order Details '!P33+'E - Change Order Details '!R33)/L33))</f>
        <v>0</v>
      </c>
      <c r="Q33" s="369"/>
      <c r="R33" s="369">
        <f>IF(L33=0,0,('E - Change Order Details '!V33+'E - Change Order Details '!X33)/L33)</f>
        <v>0</v>
      </c>
      <c r="S33" s="369"/>
      <c r="T33" s="295">
        <f>'E - Change Order Details '!V33+'E - Change Order Details '!X33</f>
        <v>0</v>
      </c>
      <c r="U33" s="295"/>
      <c r="V33" s="295"/>
      <c r="W33" s="295"/>
      <c r="X33" s="306">
        <f>'E - Change Order Details '!V33</f>
        <v>0</v>
      </c>
      <c r="Y33" s="306"/>
      <c r="Z33" s="306">
        <f>'E - Change Order Details '!X33</f>
        <v>0</v>
      </c>
      <c r="AA33" s="306"/>
    </row>
    <row r="34" spans="1:28" s="2" customFormat="1" ht="12.75" customHeight="1" x14ac:dyDescent="0.2">
      <c r="A34" s="152"/>
      <c r="B34" s="176"/>
      <c r="C34" s="152"/>
      <c r="D34" s="367"/>
      <c r="E34" s="368"/>
      <c r="F34" s="368"/>
      <c r="G34" s="368"/>
      <c r="H34" s="294"/>
      <c r="I34" s="294"/>
      <c r="J34" s="294"/>
      <c r="K34" s="294"/>
      <c r="L34" s="341">
        <f t="shared" si="0"/>
        <v>0</v>
      </c>
      <c r="M34" s="341"/>
      <c r="N34" s="341"/>
      <c r="O34" s="31"/>
      <c r="P34" s="369">
        <f>IF('E - Change Order Details '!P34+'E - Change Order Details '!R34=0,0,IF(L34=0,0,('E - Change Order Details '!P34+'E - Change Order Details '!R34)/L34))</f>
        <v>0</v>
      </c>
      <c r="Q34" s="369"/>
      <c r="R34" s="369">
        <f>IF(L34=0,0,('E - Change Order Details '!V34+'E - Change Order Details '!X34)/L34)</f>
        <v>0</v>
      </c>
      <c r="S34" s="369"/>
      <c r="T34" s="295">
        <f>'E - Change Order Details '!V34+'E - Change Order Details '!X34</f>
        <v>0</v>
      </c>
      <c r="U34" s="295"/>
      <c r="V34" s="295"/>
      <c r="W34" s="295"/>
      <c r="X34" s="306">
        <f>'E - Change Order Details '!V34</f>
        <v>0</v>
      </c>
      <c r="Y34" s="306"/>
      <c r="Z34" s="306">
        <f>'E - Change Order Details '!X34</f>
        <v>0</v>
      </c>
      <c r="AA34" s="306"/>
    </row>
    <row r="35" spans="1:28" s="2" customFormat="1" ht="12.75" customHeight="1" x14ac:dyDescent="0.2">
      <c r="A35" s="384" t="s">
        <v>27</v>
      </c>
      <c r="B35" s="384"/>
      <c r="C35" s="384"/>
      <c r="D35" s="384"/>
      <c r="E35" s="384"/>
      <c r="F35" s="384"/>
      <c r="G35" s="384"/>
      <c r="H35" s="345">
        <f>SUM(H12:H34)</f>
        <v>0</v>
      </c>
      <c r="I35" s="345"/>
      <c r="J35" s="345">
        <f>SUM(J12:J34)</f>
        <v>0</v>
      </c>
      <c r="K35" s="345"/>
      <c r="L35" s="383">
        <f t="shared" si="0"/>
        <v>0</v>
      </c>
      <c r="M35" s="383"/>
      <c r="N35" s="383"/>
      <c r="O35" s="102"/>
      <c r="P35" s="374"/>
      <c r="Q35" s="375"/>
      <c r="R35" s="375"/>
      <c r="S35" s="375"/>
      <c r="T35" s="375"/>
      <c r="U35" s="375"/>
      <c r="V35" s="375"/>
      <c r="W35" s="376"/>
      <c r="X35" s="345">
        <f>SUM(X12:X34)</f>
        <v>0</v>
      </c>
      <c r="Y35" s="345"/>
      <c r="Z35" s="345">
        <f>SUM(Z12:Z34)</f>
        <v>0</v>
      </c>
      <c r="AA35" s="345"/>
    </row>
    <row r="36" spans="1:28" s="2" customFormat="1" ht="13.5" customHeight="1" thickBot="1" x14ac:dyDescent="0.25">
      <c r="A36" s="362" t="str">
        <f>IF(COSLastPage=AB7,"Grand Total Final Sheet Only","")</f>
        <v/>
      </c>
      <c r="B36" s="362"/>
      <c r="C36" s="362"/>
      <c r="D36" s="362"/>
      <c r="E36" s="362"/>
      <c r="F36" s="362"/>
      <c r="G36" s="362"/>
      <c r="H36" s="293">
        <f>IF(COSLastPage=AB7,H104,0)</f>
        <v>0</v>
      </c>
      <c r="I36" s="293"/>
      <c r="J36" s="293">
        <f>IF(COSLastPage=AB7,J104,0)</f>
        <v>0</v>
      </c>
      <c r="K36" s="293"/>
      <c r="L36" s="380">
        <f>IF(COSLastPage=AB7,L104,0)</f>
        <v>0</v>
      </c>
      <c r="M36" s="380"/>
      <c r="N36" s="380"/>
      <c r="O36" s="101"/>
      <c r="P36" s="377"/>
      <c r="Q36" s="378"/>
      <c r="R36" s="378"/>
      <c r="S36" s="378"/>
      <c r="T36" s="378"/>
      <c r="U36" s="378"/>
      <c r="V36" s="378"/>
      <c r="W36" s="379"/>
      <c r="X36" s="373">
        <f>IF(COSLastPage=AB7,$X$104,0)</f>
        <v>0</v>
      </c>
      <c r="Y36" s="373"/>
      <c r="Z36" s="373">
        <f>IF(COSLastPage=AB7,$Z$104,0)</f>
        <v>0</v>
      </c>
      <c r="AA36" s="373"/>
    </row>
    <row r="37" spans="1:28" s="2" customFormat="1" ht="13.5" customHeight="1" x14ac:dyDescent="0.2">
      <c r="A37" s="188" t="str">
        <f>FormNumber</f>
        <v>F330-02</v>
      </c>
      <c r="B37" s="43"/>
      <c r="C37" s="43"/>
      <c r="D37" s="43"/>
      <c r="E37" s="43"/>
      <c r="F37" s="43"/>
      <c r="G37" s="43"/>
      <c r="H37" s="40"/>
      <c r="I37" s="40"/>
      <c r="J37" s="40"/>
      <c r="K37" s="283" t="str">
        <f>FormVersion</f>
        <v xml:space="preserve">2025-OCT  </v>
      </c>
      <c r="L37" s="283"/>
      <c r="M37" s="283"/>
      <c r="N37" s="283"/>
      <c r="O37" s="44"/>
      <c r="P37"/>
      <c r="Q37"/>
      <c r="R37"/>
      <c r="S37"/>
      <c r="T37"/>
      <c r="U37"/>
      <c r="V37"/>
      <c r="W37"/>
      <c r="X37" s="45"/>
      <c r="Y37" s="45"/>
      <c r="Z37" s="45"/>
      <c r="AA37" s="190" t="str">
        <f>"Section D - Change Order Summary, Page " &amp; AB7 &amp; " of " &amp;COSLastPage</f>
        <v>Section D - Change Order Summary, Page 1 of 0</v>
      </c>
    </row>
    <row r="38" spans="1:28" ht="17.45" customHeight="1" x14ac:dyDescent="0.25">
      <c r="A38" s="147" t="s">
        <v>64</v>
      </c>
      <c r="F38" s="325">
        <f>ContractorName</f>
        <v>0</v>
      </c>
      <c r="G38" s="325"/>
      <c r="H38" s="325"/>
      <c r="I38" s="325"/>
      <c r="J38" s="325"/>
      <c r="K38" s="325"/>
      <c r="L38" s="158"/>
      <c r="M38" t="s">
        <v>229</v>
      </c>
      <c r="R38" s="320">
        <f>ContractNumber</f>
        <v>0</v>
      </c>
      <c r="S38" s="320"/>
      <c r="T38" s="320"/>
      <c r="U38" s="320"/>
      <c r="V38" s="320"/>
      <c r="X38" s="19" t="s">
        <v>144</v>
      </c>
      <c r="Y38" s="19"/>
      <c r="Z38" s="19"/>
    </row>
    <row r="39" spans="1:28" ht="17.45" customHeight="1" thickBot="1" x14ac:dyDescent="0.3">
      <c r="A39" s="147" t="s">
        <v>38</v>
      </c>
      <c r="F39" s="326">
        <f>ProjectName1</f>
        <v>0</v>
      </c>
      <c r="G39" s="326"/>
      <c r="H39" s="326"/>
      <c r="I39" s="326"/>
      <c r="J39" s="326"/>
      <c r="K39" s="326"/>
      <c r="L39" s="158"/>
      <c r="X39" s="155" t="s">
        <v>77</v>
      </c>
      <c r="Y39" s="155"/>
      <c r="Z39" s="155"/>
    </row>
    <row r="40" spans="1:28" ht="17.45" customHeight="1" x14ac:dyDescent="0.2">
      <c r="F40" s="361">
        <f>ProjectName2</f>
        <v>0</v>
      </c>
      <c r="G40" s="361"/>
      <c r="H40" s="361"/>
      <c r="I40" s="361"/>
      <c r="J40" s="361"/>
      <c r="K40" s="361"/>
      <c r="L40" s="2"/>
      <c r="M40" t="s">
        <v>114</v>
      </c>
      <c r="O40" s="2"/>
      <c r="P40" s="2"/>
      <c r="Q40" s="3"/>
      <c r="R40" s="320">
        <f>AlternateNumber</f>
        <v>0</v>
      </c>
      <c r="S40" s="320"/>
      <c r="T40" s="320"/>
      <c r="U40" s="320"/>
      <c r="V40" s="320"/>
      <c r="X40" s="29" t="s">
        <v>21</v>
      </c>
      <c r="Z40" s="321">
        <f>RequestNumber</f>
        <v>0</v>
      </c>
      <c r="AA40" s="321"/>
    </row>
    <row r="41" spans="1:28" ht="17.45" customHeight="1" x14ac:dyDescent="0.2">
      <c r="A41" s="147" t="s">
        <v>70</v>
      </c>
      <c r="F41" s="326">
        <f>ProjectLocation</f>
        <v>0</v>
      </c>
      <c r="G41" s="326"/>
      <c r="H41" s="326"/>
      <c r="I41" s="326"/>
      <c r="J41" s="326"/>
      <c r="K41" s="326"/>
      <c r="L41" s="158"/>
      <c r="X41" s="28" t="s">
        <v>23</v>
      </c>
      <c r="Y41" s="11">
        <f>Y7+1</f>
        <v>3</v>
      </c>
      <c r="Z41" s="9" t="s">
        <v>46</v>
      </c>
      <c r="AA41" s="30">
        <f>LastPage</f>
        <v>1</v>
      </c>
      <c r="AB41" s="5">
        <f>AB7 + 1</f>
        <v>2</v>
      </c>
    </row>
    <row r="42" spans="1:28" ht="13.5" thickBot="1" x14ac:dyDescent="0.25">
      <c r="A42" s="363"/>
      <c r="B42" s="363"/>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363"/>
    </row>
    <row r="43" spans="1:28" ht="14.25" customHeight="1" x14ac:dyDescent="0.2">
      <c r="A43" s="149"/>
      <c r="B43" s="10"/>
      <c r="C43" s="15"/>
      <c r="D43" s="221"/>
      <c r="E43" s="221"/>
      <c r="F43" s="221"/>
      <c r="G43" s="323"/>
      <c r="H43" s="314" t="s">
        <v>108</v>
      </c>
      <c r="I43" s="371"/>
      <c r="J43" s="371"/>
      <c r="K43" s="371"/>
      <c r="L43" s="371"/>
      <c r="M43" s="371"/>
      <c r="N43" s="371"/>
      <c r="O43" s="18"/>
      <c r="P43" s="371" t="s">
        <v>40</v>
      </c>
      <c r="Q43" s="371"/>
      <c r="R43" s="371"/>
      <c r="S43" s="371"/>
      <c r="T43" s="371"/>
      <c r="U43" s="371"/>
      <c r="V43" s="371"/>
      <c r="W43" s="371"/>
      <c r="X43" s="371"/>
      <c r="Y43" s="371"/>
      <c r="Z43" s="371"/>
      <c r="AA43" s="372"/>
    </row>
    <row r="44" spans="1:28" s="2" customFormat="1" ht="12" customHeight="1" x14ac:dyDescent="0.2">
      <c r="A44" s="150" t="s">
        <v>29</v>
      </c>
      <c r="B44" s="14" t="s">
        <v>50</v>
      </c>
      <c r="C44" s="13" t="s">
        <v>51</v>
      </c>
      <c r="D44" s="223" t="s">
        <v>52</v>
      </c>
      <c r="E44" s="223"/>
      <c r="F44" s="223"/>
      <c r="G44" s="223"/>
      <c r="H44" s="385" t="s">
        <v>53</v>
      </c>
      <c r="I44" s="381"/>
      <c r="J44" s="381" t="s">
        <v>54</v>
      </c>
      <c r="K44" s="381"/>
      <c r="L44" s="381" t="s">
        <v>55</v>
      </c>
      <c r="M44" s="381"/>
      <c r="N44" s="382"/>
      <c r="O44" s="100"/>
      <c r="P44" s="223" t="s">
        <v>56</v>
      </c>
      <c r="Q44" s="223"/>
      <c r="R44" s="223" t="s">
        <v>57</v>
      </c>
      <c r="S44" s="223"/>
      <c r="T44" s="381" t="s">
        <v>58</v>
      </c>
      <c r="U44" s="381"/>
      <c r="V44" s="381"/>
      <c r="W44" s="381"/>
      <c r="X44" s="223" t="s">
        <v>164</v>
      </c>
      <c r="Y44" s="223"/>
      <c r="Z44" s="381" t="s">
        <v>165</v>
      </c>
      <c r="AA44" s="382"/>
    </row>
    <row r="45" spans="1:28" s="2" customFormat="1" ht="27" customHeight="1" x14ac:dyDescent="0.2">
      <c r="A45" s="150" t="s">
        <v>60</v>
      </c>
      <c r="B45" s="172" t="s">
        <v>162</v>
      </c>
      <c r="C45" s="13" t="s">
        <v>163</v>
      </c>
      <c r="D45" s="364" t="s">
        <v>59</v>
      </c>
      <c r="E45" s="364"/>
      <c r="F45" s="364"/>
      <c r="G45" s="365"/>
      <c r="H45" s="366" t="s">
        <v>94</v>
      </c>
      <c r="I45" s="317"/>
      <c r="J45" s="366" t="s">
        <v>95</v>
      </c>
      <c r="K45" s="317"/>
      <c r="L45" s="366" t="s">
        <v>96</v>
      </c>
      <c r="M45" s="366"/>
      <c r="N45" s="366"/>
      <c r="O45" s="16"/>
      <c r="P45" s="366" t="s">
        <v>90</v>
      </c>
      <c r="Q45" s="366"/>
      <c r="R45" s="366" t="s">
        <v>91</v>
      </c>
      <c r="S45" s="366"/>
      <c r="T45" s="366" t="s">
        <v>89</v>
      </c>
      <c r="U45" s="366"/>
      <c r="V45" s="366"/>
      <c r="W45" s="366"/>
      <c r="X45" s="366" t="s">
        <v>92</v>
      </c>
      <c r="Y45" s="317"/>
      <c r="Z45" s="366" t="s">
        <v>93</v>
      </c>
      <c r="AA45" s="370"/>
    </row>
    <row r="46" spans="1:28" s="2" customFormat="1" ht="12.75" customHeight="1" x14ac:dyDescent="0.2">
      <c r="A46" s="151"/>
      <c r="B46" s="175"/>
      <c r="C46" s="152"/>
      <c r="D46" s="367"/>
      <c r="E46" s="368"/>
      <c r="F46" s="368"/>
      <c r="G46" s="368"/>
      <c r="H46" s="294"/>
      <c r="I46" s="294"/>
      <c r="J46" s="294"/>
      <c r="K46" s="294"/>
      <c r="L46" s="295">
        <f>H46+J46</f>
        <v>0</v>
      </c>
      <c r="M46" s="295"/>
      <c r="N46" s="295"/>
      <c r="O46" s="25"/>
      <c r="P46" s="369">
        <f>IF('E - Change Order Details '!P46+'E - Change Order Details '!R46=0,0,IF(L46=0,0,('E - Change Order Details '!P46+'E - Change Order Details '!R46)/L46))</f>
        <v>0</v>
      </c>
      <c r="Q46" s="369"/>
      <c r="R46" s="369">
        <f>IF(L46=0,0,('E - Change Order Details '!V46+'E - Change Order Details '!X46)/L46)</f>
        <v>0</v>
      </c>
      <c r="S46" s="369"/>
      <c r="T46" s="295">
        <f>'E - Change Order Details '!V46+'E - Change Order Details '!X46</f>
        <v>0</v>
      </c>
      <c r="U46" s="295"/>
      <c r="V46" s="295"/>
      <c r="W46" s="295"/>
      <c r="X46" s="306">
        <f>'E - Change Order Details '!V46</f>
        <v>0</v>
      </c>
      <c r="Y46" s="306"/>
      <c r="Z46" s="306">
        <f>'E - Change Order Details '!X46</f>
        <v>0</v>
      </c>
      <c r="AA46" s="306"/>
      <c r="AB46" s="46"/>
    </row>
    <row r="47" spans="1:28" s="2" customFormat="1" ht="12.75" customHeight="1" x14ac:dyDescent="0.2">
      <c r="A47" s="152"/>
      <c r="B47" s="175"/>
      <c r="C47" s="152"/>
      <c r="D47" s="367"/>
      <c r="E47" s="368"/>
      <c r="F47" s="368"/>
      <c r="G47" s="368"/>
      <c r="H47" s="294"/>
      <c r="I47" s="294"/>
      <c r="J47" s="294"/>
      <c r="K47" s="294"/>
      <c r="L47" s="295">
        <f t="shared" ref="L47:L69" si="1">H47+J47</f>
        <v>0</v>
      </c>
      <c r="M47" s="295"/>
      <c r="N47" s="295"/>
      <c r="O47" s="25"/>
      <c r="P47" s="369">
        <f>IF('E - Change Order Details '!P47+'E - Change Order Details '!R47=0,0,IF(L47=0,0,('E - Change Order Details '!P47+'E - Change Order Details '!R47)/L47))</f>
        <v>0</v>
      </c>
      <c r="Q47" s="369"/>
      <c r="R47" s="369">
        <f>IF(L47=0,0,('E - Change Order Details '!V47+'E - Change Order Details '!X47)/L47)</f>
        <v>0</v>
      </c>
      <c r="S47" s="369"/>
      <c r="T47" s="295">
        <f>'E - Change Order Details '!V47+'E - Change Order Details '!X47</f>
        <v>0</v>
      </c>
      <c r="U47" s="295"/>
      <c r="V47" s="295"/>
      <c r="W47" s="295"/>
      <c r="X47" s="306">
        <f>'E - Change Order Details '!V47</f>
        <v>0</v>
      </c>
      <c r="Y47" s="306"/>
      <c r="Z47" s="306">
        <f>'E - Change Order Details '!X47</f>
        <v>0</v>
      </c>
      <c r="AA47" s="306"/>
      <c r="AB47" s="46"/>
    </row>
    <row r="48" spans="1:28" s="2" customFormat="1" ht="12.75" customHeight="1" x14ac:dyDescent="0.2">
      <c r="A48" s="152"/>
      <c r="B48" s="175"/>
      <c r="C48" s="152"/>
      <c r="D48" s="367"/>
      <c r="E48" s="368"/>
      <c r="F48" s="368"/>
      <c r="G48" s="368"/>
      <c r="H48" s="294"/>
      <c r="I48" s="294"/>
      <c r="J48" s="294"/>
      <c r="K48" s="294"/>
      <c r="L48" s="295">
        <f t="shared" si="1"/>
        <v>0</v>
      </c>
      <c r="M48" s="295"/>
      <c r="N48" s="295"/>
      <c r="O48" s="25"/>
      <c r="P48" s="369">
        <f>IF('E - Change Order Details '!P48+'E - Change Order Details '!R48=0,0,IF(L48=0,0,('E - Change Order Details '!P48+'E - Change Order Details '!R48)/L48))</f>
        <v>0</v>
      </c>
      <c r="Q48" s="369"/>
      <c r="R48" s="369">
        <f>IF(L48=0,0,('E - Change Order Details '!V48+'E - Change Order Details '!X48)/L48)</f>
        <v>0</v>
      </c>
      <c r="S48" s="369"/>
      <c r="T48" s="295">
        <f>'E - Change Order Details '!V48+'E - Change Order Details '!X48</f>
        <v>0</v>
      </c>
      <c r="U48" s="295"/>
      <c r="V48" s="295"/>
      <c r="W48" s="295"/>
      <c r="X48" s="306">
        <f>'E - Change Order Details '!V48</f>
        <v>0</v>
      </c>
      <c r="Y48" s="306"/>
      <c r="Z48" s="306">
        <f>'E - Change Order Details '!X48</f>
        <v>0</v>
      </c>
      <c r="AA48" s="306"/>
    </row>
    <row r="49" spans="1:27" s="2" customFormat="1" ht="12.75" customHeight="1" x14ac:dyDescent="0.2">
      <c r="A49" s="152"/>
      <c r="B49" s="175"/>
      <c r="C49" s="152"/>
      <c r="D49" s="367"/>
      <c r="E49" s="368"/>
      <c r="F49" s="368"/>
      <c r="G49" s="368"/>
      <c r="H49" s="294"/>
      <c r="I49" s="294"/>
      <c r="J49" s="294"/>
      <c r="K49" s="294"/>
      <c r="L49" s="295">
        <f t="shared" si="1"/>
        <v>0</v>
      </c>
      <c r="M49" s="295"/>
      <c r="N49" s="295"/>
      <c r="O49" s="25"/>
      <c r="P49" s="369">
        <f>IF('E - Change Order Details '!P49+'E - Change Order Details '!R49=0,0,IF(L49=0,0,('E - Change Order Details '!P49+'E - Change Order Details '!R49)/L49))</f>
        <v>0</v>
      </c>
      <c r="Q49" s="369"/>
      <c r="R49" s="369">
        <f>IF(L49=0,0,('E - Change Order Details '!V49+'E - Change Order Details '!X49)/L49)</f>
        <v>0</v>
      </c>
      <c r="S49" s="369"/>
      <c r="T49" s="295">
        <f>'E - Change Order Details '!V49+'E - Change Order Details '!X49</f>
        <v>0</v>
      </c>
      <c r="U49" s="295"/>
      <c r="V49" s="295"/>
      <c r="W49" s="295"/>
      <c r="X49" s="306">
        <f>'E - Change Order Details '!V49</f>
        <v>0</v>
      </c>
      <c r="Y49" s="306"/>
      <c r="Z49" s="306">
        <f>'E - Change Order Details '!X49</f>
        <v>0</v>
      </c>
      <c r="AA49" s="306"/>
    </row>
    <row r="50" spans="1:27" s="2" customFormat="1" ht="12.75" customHeight="1" x14ac:dyDescent="0.2">
      <c r="A50" s="152"/>
      <c r="B50" s="175"/>
      <c r="C50" s="152"/>
      <c r="D50" s="367"/>
      <c r="E50" s="368"/>
      <c r="F50" s="368"/>
      <c r="G50" s="368"/>
      <c r="H50" s="294"/>
      <c r="I50" s="294"/>
      <c r="J50" s="294"/>
      <c r="K50" s="294"/>
      <c r="L50" s="295">
        <f t="shared" si="1"/>
        <v>0</v>
      </c>
      <c r="M50" s="295"/>
      <c r="N50" s="295"/>
      <c r="O50" s="25"/>
      <c r="P50" s="369">
        <f>IF('E - Change Order Details '!P50+'E - Change Order Details '!R50=0,0,IF(L50=0,0,('E - Change Order Details '!P50+'E - Change Order Details '!R50)/L50))</f>
        <v>0</v>
      </c>
      <c r="Q50" s="369"/>
      <c r="R50" s="369">
        <f>IF(L50=0,0,('E - Change Order Details '!V50+'E - Change Order Details '!X50)/L50)</f>
        <v>0</v>
      </c>
      <c r="S50" s="369"/>
      <c r="T50" s="295">
        <f>'E - Change Order Details '!V50+'E - Change Order Details '!X50</f>
        <v>0</v>
      </c>
      <c r="U50" s="295"/>
      <c r="V50" s="295"/>
      <c r="W50" s="295"/>
      <c r="X50" s="306">
        <f>'E - Change Order Details '!V50</f>
        <v>0</v>
      </c>
      <c r="Y50" s="306"/>
      <c r="Z50" s="306">
        <f>'E - Change Order Details '!X50</f>
        <v>0</v>
      </c>
      <c r="AA50" s="306"/>
    </row>
    <row r="51" spans="1:27" s="2" customFormat="1" ht="12.75" customHeight="1" x14ac:dyDescent="0.2">
      <c r="A51" s="152"/>
      <c r="B51" s="175"/>
      <c r="C51" s="152"/>
      <c r="D51" s="367"/>
      <c r="E51" s="368"/>
      <c r="F51" s="368"/>
      <c r="G51" s="368"/>
      <c r="H51" s="294"/>
      <c r="I51" s="294"/>
      <c r="J51" s="294"/>
      <c r="K51" s="294"/>
      <c r="L51" s="295">
        <f t="shared" si="1"/>
        <v>0</v>
      </c>
      <c r="M51" s="295"/>
      <c r="N51" s="295"/>
      <c r="O51" s="25"/>
      <c r="P51" s="369">
        <f>IF('E - Change Order Details '!P51+'E - Change Order Details '!R51=0,0,IF(L51=0,0,('E - Change Order Details '!P51+'E - Change Order Details '!R51)/L51))</f>
        <v>0</v>
      </c>
      <c r="Q51" s="369"/>
      <c r="R51" s="369">
        <f>IF(L51=0,0,('E - Change Order Details '!V51+'E - Change Order Details '!X51)/L51)</f>
        <v>0</v>
      </c>
      <c r="S51" s="369"/>
      <c r="T51" s="295">
        <f>'E - Change Order Details '!V51+'E - Change Order Details '!X51</f>
        <v>0</v>
      </c>
      <c r="U51" s="295"/>
      <c r="V51" s="295"/>
      <c r="W51" s="295"/>
      <c r="X51" s="306">
        <f>'E - Change Order Details '!V51</f>
        <v>0</v>
      </c>
      <c r="Y51" s="306"/>
      <c r="Z51" s="306">
        <f>'E - Change Order Details '!X51</f>
        <v>0</v>
      </c>
      <c r="AA51" s="306"/>
    </row>
    <row r="52" spans="1:27" s="2" customFormat="1" ht="12.75" customHeight="1" x14ac:dyDescent="0.2">
      <c r="A52" s="152"/>
      <c r="B52" s="175"/>
      <c r="C52" s="152"/>
      <c r="D52" s="367"/>
      <c r="E52" s="368"/>
      <c r="F52" s="368"/>
      <c r="G52" s="368"/>
      <c r="H52" s="294"/>
      <c r="I52" s="294"/>
      <c r="J52" s="294"/>
      <c r="K52" s="294"/>
      <c r="L52" s="295">
        <f t="shared" si="1"/>
        <v>0</v>
      </c>
      <c r="M52" s="295"/>
      <c r="N52" s="295"/>
      <c r="O52" s="25"/>
      <c r="P52" s="369">
        <f>IF('E - Change Order Details '!P52+'E - Change Order Details '!R52=0,0,IF(L52=0,0,('E - Change Order Details '!P52+'E - Change Order Details '!R52)/L52))</f>
        <v>0</v>
      </c>
      <c r="Q52" s="369"/>
      <c r="R52" s="369">
        <f>IF(L52=0,0,('E - Change Order Details '!V52+'E - Change Order Details '!X52)/L52)</f>
        <v>0</v>
      </c>
      <c r="S52" s="369"/>
      <c r="T52" s="295">
        <f>'E - Change Order Details '!V52+'E - Change Order Details '!X52</f>
        <v>0</v>
      </c>
      <c r="U52" s="295"/>
      <c r="V52" s="295"/>
      <c r="W52" s="295"/>
      <c r="X52" s="306">
        <f>'E - Change Order Details '!V52</f>
        <v>0</v>
      </c>
      <c r="Y52" s="306"/>
      <c r="Z52" s="306">
        <f>'E - Change Order Details '!X52</f>
        <v>0</v>
      </c>
      <c r="AA52" s="306"/>
    </row>
    <row r="53" spans="1:27" s="2" customFormat="1" ht="12.75" customHeight="1" x14ac:dyDescent="0.2">
      <c r="A53" s="152"/>
      <c r="B53" s="175"/>
      <c r="C53" s="152"/>
      <c r="D53" s="367"/>
      <c r="E53" s="368"/>
      <c r="F53" s="368"/>
      <c r="G53" s="368"/>
      <c r="H53" s="294"/>
      <c r="I53" s="294"/>
      <c r="J53" s="294"/>
      <c r="K53" s="294"/>
      <c r="L53" s="295">
        <f t="shared" si="1"/>
        <v>0</v>
      </c>
      <c r="M53" s="295"/>
      <c r="N53" s="295"/>
      <c r="O53" s="25"/>
      <c r="P53" s="369">
        <f>IF('E - Change Order Details '!P53+'E - Change Order Details '!R53=0,0,IF(L53=0,0,('E - Change Order Details '!P53+'E - Change Order Details '!R53)/L53))</f>
        <v>0</v>
      </c>
      <c r="Q53" s="369"/>
      <c r="R53" s="369">
        <f>IF(L53=0,0,('E - Change Order Details '!V53+'E - Change Order Details '!X53)/L53)</f>
        <v>0</v>
      </c>
      <c r="S53" s="369"/>
      <c r="T53" s="295">
        <f>'E - Change Order Details '!V53+'E - Change Order Details '!X53</f>
        <v>0</v>
      </c>
      <c r="U53" s="295"/>
      <c r="V53" s="295"/>
      <c r="W53" s="295"/>
      <c r="X53" s="306">
        <f>'E - Change Order Details '!V53</f>
        <v>0</v>
      </c>
      <c r="Y53" s="306"/>
      <c r="Z53" s="306">
        <f>'E - Change Order Details '!X53</f>
        <v>0</v>
      </c>
      <c r="AA53" s="306"/>
    </row>
    <row r="54" spans="1:27" s="2" customFormat="1" ht="12.75" customHeight="1" x14ac:dyDescent="0.2">
      <c r="A54" s="152"/>
      <c r="B54" s="175"/>
      <c r="C54" s="152"/>
      <c r="D54" s="367"/>
      <c r="E54" s="368"/>
      <c r="F54" s="368"/>
      <c r="G54" s="368"/>
      <c r="H54" s="294"/>
      <c r="I54" s="294"/>
      <c r="J54" s="294"/>
      <c r="K54" s="294"/>
      <c r="L54" s="295">
        <f t="shared" si="1"/>
        <v>0</v>
      </c>
      <c r="M54" s="295"/>
      <c r="N54" s="295"/>
      <c r="O54" s="25"/>
      <c r="P54" s="369">
        <f>IF('E - Change Order Details '!P54+'E - Change Order Details '!R54=0,0,IF(L54=0,0,('E - Change Order Details '!P54+'E - Change Order Details '!R54)/L54))</f>
        <v>0</v>
      </c>
      <c r="Q54" s="369"/>
      <c r="R54" s="369">
        <f>IF(L54=0,0,('E - Change Order Details '!V54+'E - Change Order Details '!X54)/L54)</f>
        <v>0</v>
      </c>
      <c r="S54" s="369"/>
      <c r="T54" s="295">
        <f>'E - Change Order Details '!V54+'E - Change Order Details '!X54</f>
        <v>0</v>
      </c>
      <c r="U54" s="295"/>
      <c r="V54" s="295"/>
      <c r="W54" s="295"/>
      <c r="X54" s="306">
        <f>'E - Change Order Details '!V54</f>
        <v>0</v>
      </c>
      <c r="Y54" s="306"/>
      <c r="Z54" s="306">
        <f>'E - Change Order Details '!X54</f>
        <v>0</v>
      </c>
      <c r="AA54" s="306"/>
    </row>
    <row r="55" spans="1:27" s="2" customFormat="1" ht="12.75" customHeight="1" x14ac:dyDescent="0.2">
      <c r="A55" s="152"/>
      <c r="B55" s="175"/>
      <c r="C55" s="152"/>
      <c r="D55" s="367"/>
      <c r="E55" s="368"/>
      <c r="F55" s="368"/>
      <c r="G55" s="368"/>
      <c r="H55" s="294"/>
      <c r="I55" s="294"/>
      <c r="J55" s="294"/>
      <c r="K55" s="294"/>
      <c r="L55" s="295">
        <f t="shared" si="1"/>
        <v>0</v>
      </c>
      <c r="M55" s="295"/>
      <c r="N55" s="295"/>
      <c r="O55" s="25"/>
      <c r="P55" s="369">
        <f>IF('E - Change Order Details '!P55+'E - Change Order Details '!R55=0,0,IF(L55=0,0,('E - Change Order Details '!P55+'E - Change Order Details '!R55)/L55))</f>
        <v>0</v>
      </c>
      <c r="Q55" s="369"/>
      <c r="R55" s="369">
        <f>IF(L55=0,0,('E - Change Order Details '!V55+'E - Change Order Details '!X55)/L55)</f>
        <v>0</v>
      </c>
      <c r="S55" s="369"/>
      <c r="T55" s="295">
        <f>'E - Change Order Details '!V55+'E - Change Order Details '!X55</f>
        <v>0</v>
      </c>
      <c r="U55" s="295"/>
      <c r="V55" s="295"/>
      <c r="W55" s="295"/>
      <c r="X55" s="306">
        <f>'E - Change Order Details '!V55</f>
        <v>0</v>
      </c>
      <c r="Y55" s="306"/>
      <c r="Z55" s="306">
        <f>'E - Change Order Details '!X55</f>
        <v>0</v>
      </c>
      <c r="AA55" s="306"/>
    </row>
    <row r="56" spans="1:27" s="2" customFormat="1" ht="12.75" customHeight="1" x14ac:dyDescent="0.2">
      <c r="A56" s="152"/>
      <c r="B56" s="175"/>
      <c r="C56" s="152"/>
      <c r="D56" s="367"/>
      <c r="E56" s="368"/>
      <c r="F56" s="368"/>
      <c r="G56" s="368"/>
      <c r="H56" s="294"/>
      <c r="I56" s="294"/>
      <c r="J56" s="294"/>
      <c r="K56" s="294"/>
      <c r="L56" s="295">
        <f t="shared" si="1"/>
        <v>0</v>
      </c>
      <c r="M56" s="295"/>
      <c r="N56" s="295"/>
      <c r="O56" s="25"/>
      <c r="P56" s="369">
        <f>IF('E - Change Order Details '!P56+'E - Change Order Details '!R56=0,0,IF(L56=0,0,('E - Change Order Details '!P56+'E - Change Order Details '!R56)/L56))</f>
        <v>0</v>
      </c>
      <c r="Q56" s="369"/>
      <c r="R56" s="369">
        <f>IF(L56=0,0,('E - Change Order Details '!V56+'E - Change Order Details '!X56)/L56)</f>
        <v>0</v>
      </c>
      <c r="S56" s="369"/>
      <c r="T56" s="295">
        <f>'E - Change Order Details '!V56+'E - Change Order Details '!X56</f>
        <v>0</v>
      </c>
      <c r="U56" s="295"/>
      <c r="V56" s="295"/>
      <c r="W56" s="295"/>
      <c r="X56" s="306">
        <f>'E - Change Order Details '!V56</f>
        <v>0</v>
      </c>
      <c r="Y56" s="306"/>
      <c r="Z56" s="306">
        <f>'E - Change Order Details '!X56</f>
        <v>0</v>
      </c>
      <c r="AA56" s="306"/>
    </row>
    <row r="57" spans="1:27" s="2" customFormat="1" ht="12.75" customHeight="1" x14ac:dyDescent="0.2">
      <c r="A57" s="152"/>
      <c r="B57" s="175"/>
      <c r="C57" s="152"/>
      <c r="D57" s="367"/>
      <c r="E57" s="368"/>
      <c r="F57" s="368"/>
      <c r="G57" s="368"/>
      <c r="H57" s="294"/>
      <c r="I57" s="294"/>
      <c r="J57" s="294"/>
      <c r="K57" s="294"/>
      <c r="L57" s="295">
        <f t="shared" si="1"/>
        <v>0</v>
      </c>
      <c r="M57" s="295"/>
      <c r="N57" s="295"/>
      <c r="O57" s="25"/>
      <c r="P57" s="369">
        <f>IF('E - Change Order Details '!P57+'E - Change Order Details '!R57=0,0,IF(L57=0,0,('E - Change Order Details '!P57+'E - Change Order Details '!R57)/L57))</f>
        <v>0</v>
      </c>
      <c r="Q57" s="369"/>
      <c r="R57" s="369">
        <f>IF(L57=0,0,('E - Change Order Details '!V57+'E - Change Order Details '!X57)/L57)</f>
        <v>0</v>
      </c>
      <c r="S57" s="369"/>
      <c r="T57" s="295">
        <f>'E - Change Order Details '!V57+'E - Change Order Details '!X57</f>
        <v>0</v>
      </c>
      <c r="U57" s="295"/>
      <c r="V57" s="295"/>
      <c r="W57" s="295"/>
      <c r="X57" s="306">
        <f>'E - Change Order Details '!V57</f>
        <v>0</v>
      </c>
      <c r="Y57" s="306"/>
      <c r="Z57" s="306">
        <f>'E - Change Order Details '!X57</f>
        <v>0</v>
      </c>
      <c r="AA57" s="306"/>
    </row>
    <row r="58" spans="1:27" s="2" customFormat="1" ht="12.75" customHeight="1" x14ac:dyDescent="0.2">
      <c r="A58" s="152"/>
      <c r="B58" s="175"/>
      <c r="C58" s="152"/>
      <c r="D58" s="367"/>
      <c r="E58" s="368"/>
      <c r="F58" s="368"/>
      <c r="G58" s="368"/>
      <c r="H58" s="294"/>
      <c r="I58" s="294"/>
      <c r="J58" s="294"/>
      <c r="K58" s="294"/>
      <c r="L58" s="295">
        <f t="shared" si="1"/>
        <v>0</v>
      </c>
      <c r="M58" s="295"/>
      <c r="N58" s="295"/>
      <c r="O58" s="25"/>
      <c r="P58" s="369">
        <f>IF('E - Change Order Details '!P58+'E - Change Order Details '!R58=0,0,IF(L58=0,0,('E - Change Order Details '!P58+'E - Change Order Details '!R58)/L58))</f>
        <v>0</v>
      </c>
      <c r="Q58" s="369"/>
      <c r="R58" s="369">
        <f>IF(L58=0,0,('E - Change Order Details '!V58+'E - Change Order Details '!X58)/L58)</f>
        <v>0</v>
      </c>
      <c r="S58" s="369"/>
      <c r="T58" s="295">
        <f>'E - Change Order Details '!V58+'E - Change Order Details '!X58</f>
        <v>0</v>
      </c>
      <c r="U58" s="295"/>
      <c r="V58" s="295"/>
      <c r="W58" s="295"/>
      <c r="X58" s="306">
        <f>'E - Change Order Details '!V58</f>
        <v>0</v>
      </c>
      <c r="Y58" s="306"/>
      <c r="Z58" s="306">
        <f>'E - Change Order Details '!X58</f>
        <v>0</v>
      </c>
      <c r="AA58" s="306"/>
    </row>
    <row r="59" spans="1:27" s="2" customFormat="1" ht="12.75" customHeight="1" x14ac:dyDescent="0.2">
      <c r="A59" s="152"/>
      <c r="B59" s="175"/>
      <c r="C59" s="152"/>
      <c r="D59" s="367"/>
      <c r="E59" s="368"/>
      <c r="F59" s="368"/>
      <c r="G59" s="368"/>
      <c r="H59" s="294"/>
      <c r="I59" s="294"/>
      <c r="J59" s="294"/>
      <c r="K59" s="294"/>
      <c r="L59" s="295">
        <f t="shared" si="1"/>
        <v>0</v>
      </c>
      <c r="M59" s="295"/>
      <c r="N59" s="295"/>
      <c r="O59" s="25"/>
      <c r="P59" s="369">
        <f>IF('E - Change Order Details '!P59+'E - Change Order Details '!R59=0,0,IF(L59=0,0,('E - Change Order Details '!P59+'E - Change Order Details '!R59)/L59))</f>
        <v>0</v>
      </c>
      <c r="Q59" s="369"/>
      <c r="R59" s="369">
        <f>IF(L59=0,0,('E - Change Order Details '!V59+'E - Change Order Details '!X59)/L59)</f>
        <v>0</v>
      </c>
      <c r="S59" s="369"/>
      <c r="T59" s="295">
        <f>'E - Change Order Details '!V59+'E - Change Order Details '!X59</f>
        <v>0</v>
      </c>
      <c r="U59" s="295"/>
      <c r="V59" s="295"/>
      <c r="W59" s="295"/>
      <c r="X59" s="306">
        <f>'E - Change Order Details '!V59</f>
        <v>0</v>
      </c>
      <c r="Y59" s="306"/>
      <c r="Z59" s="306">
        <f>'E - Change Order Details '!X59</f>
        <v>0</v>
      </c>
      <c r="AA59" s="306"/>
    </row>
    <row r="60" spans="1:27" s="2" customFormat="1" ht="12.75" customHeight="1" x14ac:dyDescent="0.2">
      <c r="A60" s="152"/>
      <c r="B60" s="175"/>
      <c r="C60" s="152"/>
      <c r="D60" s="367"/>
      <c r="E60" s="368"/>
      <c r="F60" s="368"/>
      <c r="G60" s="368"/>
      <c r="H60" s="294"/>
      <c r="I60" s="294"/>
      <c r="J60" s="294"/>
      <c r="K60" s="294"/>
      <c r="L60" s="295">
        <f t="shared" si="1"/>
        <v>0</v>
      </c>
      <c r="M60" s="295"/>
      <c r="N60" s="295"/>
      <c r="O60" s="25"/>
      <c r="P60" s="369">
        <f>IF('E - Change Order Details '!P60+'E - Change Order Details '!R60=0,0,IF(L60=0,0,('E - Change Order Details '!P60+'E - Change Order Details '!R60)/L60))</f>
        <v>0</v>
      </c>
      <c r="Q60" s="369"/>
      <c r="R60" s="369">
        <f>IF(L60=0,0,('E - Change Order Details '!V60+'E - Change Order Details '!X60)/L60)</f>
        <v>0</v>
      </c>
      <c r="S60" s="369"/>
      <c r="T60" s="295">
        <f>'E - Change Order Details '!V60+'E - Change Order Details '!X60</f>
        <v>0</v>
      </c>
      <c r="U60" s="295"/>
      <c r="V60" s="295"/>
      <c r="W60" s="295"/>
      <c r="X60" s="306">
        <f>'E - Change Order Details '!V60</f>
        <v>0</v>
      </c>
      <c r="Y60" s="306"/>
      <c r="Z60" s="306">
        <f>'E - Change Order Details '!X60</f>
        <v>0</v>
      </c>
      <c r="AA60" s="306"/>
    </row>
    <row r="61" spans="1:27" s="2" customFormat="1" ht="12.75" customHeight="1" x14ac:dyDescent="0.2">
      <c r="A61" s="152"/>
      <c r="B61" s="175"/>
      <c r="C61" s="152"/>
      <c r="D61" s="367"/>
      <c r="E61" s="368"/>
      <c r="F61" s="368"/>
      <c r="G61" s="368"/>
      <c r="H61" s="294"/>
      <c r="I61" s="294"/>
      <c r="J61" s="294"/>
      <c r="K61" s="294"/>
      <c r="L61" s="295">
        <f t="shared" si="1"/>
        <v>0</v>
      </c>
      <c r="M61" s="295"/>
      <c r="N61" s="295"/>
      <c r="O61" s="25"/>
      <c r="P61" s="369">
        <f>IF('E - Change Order Details '!P61+'E - Change Order Details '!R61=0,0,IF(L61=0,0,('E - Change Order Details '!P61+'E - Change Order Details '!R61)/L61))</f>
        <v>0</v>
      </c>
      <c r="Q61" s="369"/>
      <c r="R61" s="369">
        <f>IF(L61=0,0,('E - Change Order Details '!V61+'E - Change Order Details '!X61)/L61)</f>
        <v>0</v>
      </c>
      <c r="S61" s="369"/>
      <c r="T61" s="295">
        <f>'E - Change Order Details '!V61+'E - Change Order Details '!X61</f>
        <v>0</v>
      </c>
      <c r="U61" s="295"/>
      <c r="V61" s="295"/>
      <c r="W61" s="295"/>
      <c r="X61" s="306">
        <f>'E - Change Order Details '!V61</f>
        <v>0</v>
      </c>
      <c r="Y61" s="306"/>
      <c r="Z61" s="306">
        <f>'E - Change Order Details '!X61</f>
        <v>0</v>
      </c>
      <c r="AA61" s="306"/>
    </row>
    <row r="62" spans="1:27" s="2" customFormat="1" ht="12.75" customHeight="1" x14ac:dyDescent="0.2">
      <c r="A62" s="152"/>
      <c r="B62" s="175"/>
      <c r="C62" s="152"/>
      <c r="D62" s="367"/>
      <c r="E62" s="368"/>
      <c r="F62" s="368"/>
      <c r="G62" s="368"/>
      <c r="H62" s="294"/>
      <c r="I62" s="294"/>
      <c r="J62" s="294"/>
      <c r="K62" s="294"/>
      <c r="L62" s="295">
        <f t="shared" si="1"/>
        <v>0</v>
      </c>
      <c r="M62" s="295"/>
      <c r="N62" s="295"/>
      <c r="O62" s="25"/>
      <c r="P62" s="369">
        <f>IF('E - Change Order Details '!P62+'E - Change Order Details '!R62=0,0,IF(L62=0,0,('E - Change Order Details '!P62+'E - Change Order Details '!R62)/L62))</f>
        <v>0</v>
      </c>
      <c r="Q62" s="369"/>
      <c r="R62" s="369">
        <f>IF(L62=0,0,('E - Change Order Details '!V62+'E - Change Order Details '!X62)/L62)</f>
        <v>0</v>
      </c>
      <c r="S62" s="369"/>
      <c r="T62" s="295">
        <f>'E - Change Order Details '!V62+'E - Change Order Details '!X62</f>
        <v>0</v>
      </c>
      <c r="U62" s="295"/>
      <c r="V62" s="295"/>
      <c r="W62" s="295"/>
      <c r="X62" s="306">
        <f>'E - Change Order Details '!V62</f>
        <v>0</v>
      </c>
      <c r="Y62" s="306"/>
      <c r="Z62" s="306">
        <f>'E - Change Order Details '!X62</f>
        <v>0</v>
      </c>
      <c r="AA62" s="306"/>
    </row>
    <row r="63" spans="1:27" s="2" customFormat="1" ht="12.75" customHeight="1" x14ac:dyDescent="0.2">
      <c r="A63" s="152"/>
      <c r="B63" s="175"/>
      <c r="C63" s="152"/>
      <c r="D63" s="367"/>
      <c r="E63" s="368"/>
      <c r="F63" s="368"/>
      <c r="G63" s="368"/>
      <c r="H63" s="294"/>
      <c r="I63" s="294"/>
      <c r="J63" s="294"/>
      <c r="K63" s="294"/>
      <c r="L63" s="295">
        <f t="shared" si="1"/>
        <v>0</v>
      </c>
      <c r="M63" s="295"/>
      <c r="N63" s="295"/>
      <c r="O63" s="25"/>
      <c r="P63" s="369">
        <f>IF('E - Change Order Details '!P63+'E - Change Order Details '!R63=0,0,IF(L63=0,0,('E - Change Order Details '!P63+'E - Change Order Details '!R63)/L63))</f>
        <v>0</v>
      </c>
      <c r="Q63" s="369"/>
      <c r="R63" s="369">
        <f>IF(L63=0,0,('E - Change Order Details '!V63+'E - Change Order Details '!X63)/L63)</f>
        <v>0</v>
      </c>
      <c r="S63" s="369"/>
      <c r="T63" s="295">
        <f>'E - Change Order Details '!V63+'E - Change Order Details '!X63</f>
        <v>0</v>
      </c>
      <c r="U63" s="295"/>
      <c r="V63" s="295"/>
      <c r="W63" s="295"/>
      <c r="X63" s="306">
        <f>'E - Change Order Details '!V63</f>
        <v>0</v>
      </c>
      <c r="Y63" s="306"/>
      <c r="Z63" s="306">
        <f>'E - Change Order Details '!X63</f>
        <v>0</v>
      </c>
      <c r="AA63" s="306"/>
    </row>
    <row r="64" spans="1:27" s="2" customFormat="1" ht="12.75" customHeight="1" x14ac:dyDescent="0.2">
      <c r="A64" s="152"/>
      <c r="B64" s="175"/>
      <c r="C64" s="152"/>
      <c r="D64" s="367"/>
      <c r="E64" s="368"/>
      <c r="F64" s="368"/>
      <c r="G64" s="368"/>
      <c r="H64" s="294"/>
      <c r="I64" s="294"/>
      <c r="J64" s="294"/>
      <c r="K64" s="294"/>
      <c r="L64" s="295">
        <f t="shared" si="1"/>
        <v>0</v>
      </c>
      <c r="M64" s="295"/>
      <c r="N64" s="295"/>
      <c r="O64" s="25"/>
      <c r="P64" s="369">
        <f>IF('E - Change Order Details '!P64+'E - Change Order Details '!R64=0,0,IF(L64=0,0,('E - Change Order Details '!P64+'E - Change Order Details '!R64)/L64))</f>
        <v>0</v>
      </c>
      <c r="Q64" s="369"/>
      <c r="R64" s="369">
        <f>IF(L64=0,0,('E - Change Order Details '!V64+'E - Change Order Details '!X64)/L64)</f>
        <v>0</v>
      </c>
      <c r="S64" s="369"/>
      <c r="T64" s="295">
        <f>'E - Change Order Details '!V64+'E - Change Order Details '!X64</f>
        <v>0</v>
      </c>
      <c r="U64" s="295"/>
      <c r="V64" s="295"/>
      <c r="W64" s="295"/>
      <c r="X64" s="306">
        <f>'E - Change Order Details '!V64</f>
        <v>0</v>
      </c>
      <c r="Y64" s="306"/>
      <c r="Z64" s="306">
        <f>'E - Change Order Details '!X64</f>
        <v>0</v>
      </c>
      <c r="AA64" s="306"/>
    </row>
    <row r="65" spans="1:28" s="2" customFormat="1" ht="12.75" customHeight="1" x14ac:dyDescent="0.2">
      <c r="A65" s="152"/>
      <c r="B65" s="175"/>
      <c r="C65" s="152"/>
      <c r="D65" s="367"/>
      <c r="E65" s="368"/>
      <c r="F65" s="368"/>
      <c r="G65" s="368"/>
      <c r="H65" s="294"/>
      <c r="I65" s="294"/>
      <c r="J65" s="294"/>
      <c r="K65" s="294"/>
      <c r="L65" s="295">
        <f t="shared" si="1"/>
        <v>0</v>
      </c>
      <c r="M65" s="295"/>
      <c r="N65" s="295"/>
      <c r="O65" s="25"/>
      <c r="P65" s="369">
        <f>IF('E - Change Order Details '!P65+'E - Change Order Details '!R65=0,0,IF(L65=0,0,('E - Change Order Details '!P65+'E - Change Order Details '!R65)/L65))</f>
        <v>0</v>
      </c>
      <c r="Q65" s="369"/>
      <c r="R65" s="369">
        <f>IF(L65=0,0,('E - Change Order Details '!V65+'E - Change Order Details '!X65)/L65)</f>
        <v>0</v>
      </c>
      <c r="S65" s="369"/>
      <c r="T65" s="295">
        <f>'E - Change Order Details '!V65+'E - Change Order Details '!X65</f>
        <v>0</v>
      </c>
      <c r="U65" s="295"/>
      <c r="V65" s="295"/>
      <c r="W65" s="295"/>
      <c r="X65" s="306">
        <f>'E - Change Order Details '!V65</f>
        <v>0</v>
      </c>
      <c r="Y65" s="306"/>
      <c r="Z65" s="306">
        <f>'E - Change Order Details '!X65</f>
        <v>0</v>
      </c>
      <c r="AA65" s="306"/>
    </row>
    <row r="66" spans="1:28" s="2" customFormat="1" ht="12.75" customHeight="1" x14ac:dyDescent="0.2">
      <c r="A66" s="152"/>
      <c r="B66" s="175"/>
      <c r="C66" s="152"/>
      <c r="D66" s="367"/>
      <c r="E66" s="368"/>
      <c r="F66" s="368"/>
      <c r="G66" s="368"/>
      <c r="H66" s="294"/>
      <c r="I66" s="294"/>
      <c r="J66" s="294"/>
      <c r="K66" s="294"/>
      <c r="L66" s="295">
        <f t="shared" si="1"/>
        <v>0</v>
      </c>
      <c r="M66" s="295"/>
      <c r="N66" s="295"/>
      <c r="O66" s="25"/>
      <c r="P66" s="369">
        <f>IF('E - Change Order Details '!P66+'E - Change Order Details '!R66=0,0,IF(L66=0,0,('E - Change Order Details '!P66+'E - Change Order Details '!R66)/L66))</f>
        <v>0</v>
      </c>
      <c r="Q66" s="369"/>
      <c r="R66" s="369">
        <f>IF(L66=0,0,('E - Change Order Details '!V66+'E - Change Order Details '!X66)/L66)</f>
        <v>0</v>
      </c>
      <c r="S66" s="369"/>
      <c r="T66" s="295">
        <f>'E - Change Order Details '!V66+'E - Change Order Details '!X66</f>
        <v>0</v>
      </c>
      <c r="U66" s="295"/>
      <c r="V66" s="295"/>
      <c r="W66" s="295"/>
      <c r="X66" s="306">
        <f>'E - Change Order Details '!V66</f>
        <v>0</v>
      </c>
      <c r="Y66" s="306"/>
      <c r="Z66" s="306">
        <f>'E - Change Order Details '!X66</f>
        <v>0</v>
      </c>
      <c r="AA66" s="306"/>
    </row>
    <row r="67" spans="1:28" s="2" customFormat="1" ht="12.75" customHeight="1" x14ac:dyDescent="0.2">
      <c r="A67" s="152"/>
      <c r="B67" s="175"/>
      <c r="C67" s="152"/>
      <c r="D67" s="367"/>
      <c r="E67" s="368"/>
      <c r="F67" s="368"/>
      <c r="G67" s="368"/>
      <c r="H67" s="294"/>
      <c r="I67" s="294"/>
      <c r="J67" s="294"/>
      <c r="K67" s="294"/>
      <c r="L67" s="295">
        <f t="shared" si="1"/>
        <v>0</v>
      </c>
      <c r="M67" s="295"/>
      <c r="N67" s="295"/>
      <c r="O67" s="25"/>
      <c r="P67" s="369">
        <f>IF('E - Change Order Details '!P67+'E - Change Order Details '!R67=0,0,IF(L67=0,0,('E - Change Order Details '!P67+'E - Change Order Details '!R67)/L67))</f>
        <v>0</v>
      </c>
      <c r="Q67" s="369"/>
      <c r="R67" s="369">
        <f>IF(L67=0,0,('E - Change Order Details '!V67+'E - Change Order Details '!X67)/L67)</f>
        <v>0</v>
      </c>
      <c r="S67" s="369"/>
      <c r="T67" s="295">
        <f>'E - Change Order Details '!V67+'E - Change Order Details '!X67</f>
        <v>0</v>
      </c>
      <c r="U67" s="295"/>
      <c r="V67" s="295"/>
      <c r="W67" s="295"/>
      <c r="X67" s="306">
        <f>'E - Change Order Details '!V67</f>
        <v>0</v>
      </c>
      <c r="Y67" s="306"/>
      <c r="Z67" s="306">
        <f>'E - Change Order Details '!X67</f>
        <v>0</v>
      </c>
      <c r="AA67" s="306"/>
    </row>
    <row r="68" spans="1:28" s="2" customFormat="1" ht="12.75" customHeight="1" x14ac:dyDescent="0.2">
      <c r="A68" s="152"/>
      <c r="B68" s="176"/>
      <c r="C68" s="152"/>
      <c r="D68" s="367"/>
      <c r="E68" s="368"/>
      <c r="F68" s="368"/>
      <c r="G68" s="368"/>
      <c r="H68" s="294"/>
      <c r="I68" s="294"/>
      <c r="J68" s="294"/>
      <c r="K68" s="294"/>
      <c r="L68" s="341">
        <f t="shared" si="1"/>
        <v>0</v>
      </c>
      <c r="M68" s="341"/>
      <c r="N68" s="341"/>
      <c r="O68" s="31"/>
      <c r="P68" s="369">
        <f>IF('E - Change Order Details '!P68+'E - Change Order Details '!R68=0,0,IF(L68=0,0,('E - Change Order Details '!P68+'E - Change Order Details '!R68)/L68))</f>
        <v>0</v>
      </c>
      <c r="Q68" s="369"/>
      <c r="R68" s="369">
        <f>IF(L68=0,0,('E - Change Order Details '!V68+'E - Change Order Details '!X68)/L68)</f>
        <v>0</v>
      </c>
      <c r="S68" s="369"/>
      <c r="T68" s="295">
        <f>'E - Change Order Details '!V68+'E - Change Order Details '!X68</f>
        <v>0</v>
      </c>
      <c r="U68" s="295"/>
      <c r="V68" s="295"/>
      <c r="W68" s="295"/>
      <c r="X68" s="306">
        <f>'E - Change Order Details '!V68</f>
        <v>0</v>
      </c>
      <c r="Y68" s="306"/>
      <c r="Z68" s="306">
        <f>'E - Change Order Details '!X68</f>
        <v>0</v>
      </c>
      <c r="AA68" s="306"/>
    </row>
    <row r="69" spans="1:28" s="2" customFormat="1" ht="12.75" customHeight="1" x14ac:dyDescent="0.2">
      <c r="A69" s="384" t="s">
        <v>27</v>
      </c>
      <c r="B69" s="384"/>
      <c r="C69" s="384"/>
      <c r="D69" s="384"/>
      <c r="E69" s="384"/>
      <c r="F69" s="384"/>
      <c r="G69" s="384"/>
      <c r="H69" s="345">
        <f>SUM(H46:H68)</f>
        <v>0</v>
      </c>
      <c r="I69" s="345"/>
      <c r="J69" s="345">
        <f>SUM(J46:J68)</f>
        <v>0</v>
      </c>
      <c r="K69" s="345"/>
      <c r="L69" s="383">
        <f t="shared" si="1"/>
        <v>0</v>
      </c>
      <c r="M69" s="383"/>
      <c r="N69" s="383"/>
      <c r="O69" s="102"/>
      <c r="P69" s="374"/>
      <c r="Q69" s="375"/>
      <c r="R69" s="375"/>
      <c r="S69" s="375"/>
      <c r="T69" s="375"/>
      <c r="U69" s="375"/>
      <c r="V69" s="375"/>
      <c r="W69" s="376"/>
      <c r="X69" s="345">
        <f>SUM(X46:X68)</f>
        <v>0</v>
      </c>
      <c r="Y69" s="345"/>
      <c r="Z69" s="345">
        <f>SUM(Z46:Z68)</f>
        <v>0</v>
      </c>
      <c r="AA69" s="345"/>
    </row>
    <row r="70" spans="1:28" s="2" customFormat="1" ht="13.5" customHeight="1" thickBot="1" x14ac:dyDescent="0.25">
      <c r="A70" s="362" t="str">
        <f>IF(COSLastPage=AB41,"Grand Total Final Sheet Only","")</f>
        <v/>
      </c>
      <c r="B70" s="362"/>
      <c r="C70" s="362"/>
      <c r="D70" s="362"/>
      <c r="E70" s="362"/>
      <c r="F70" s="362"/>
      <c r="G70" s="362"/>
      <c r="H70" s="293">
        <f>IF(COSLastPage=AB41,H104,0)</f>
        <v>0</v>
      </c>
      <c r="I70" s="293"/>
      <c r="J70" s="293">
        <f>IF(COSLastPage=AB41,J104,0)</f>
        <v>0</v>
      </c>
      <c r="K70" s="293"/>
      <c r="L70" s="380">
        <f>IF(COSLastPage=AB41,L104,0)</f>
        <v>0</v>
      </c>
      <c r="M70" s="380"/>
      <c r="N70" s="380"/>
      <c r="O70" s="101"/>
      <c r="P70" s="377"/>
      <c r="Q70" s="378"/>
      <c r="R70" s="378"/>
      <c r="S70" s="378"/>
      <c r="T70" s="378"/>
      <c r="U70" s="378"/>
      <c r="V70" s="378"/>
      <c r="W70" s="379"/>
      <c r="X70" s="373">
        <f>IF(COSLastPage=AB41,$X$104,0)</f>
        <v>0</v>
      </c>
      <c r="Y70" s="373"/>
      <c r="Z70" s="373">
        <f>IF(COSLastPage=AB41,$Z$104,0)</f>
        <v>0</v>
      </c>
      <c r="AA70" s="373"/>
    </row>
    <row r="71" spans="1:28" s="2" customFormat="1" ht="13.5" customHeight="1" x14ac:dyDescent="0.2">
      <c r="A71" s="191" t="str">
        <f>FormNumber</f>
        <v>F330-02</v>
      </c>
      <c r="B71" s="43"/>
      <c r="C71" s="43"/>
      <c r="D71" s="43"/>
      <c r="E71" s="43"/>
      <c r="F71" s="43"/>
      <c r="G71" s="43"/>
      <c r="H71" s="40"/>
      <c r="I71" s="40"/>
      <c r="J71" s="40"/>
      <c r="K71" s="283" t="str">
        <f>FormVersion</f>
        <v xml:space="preserve">2025-OCT  </v>
      </c>
      <c r="L71" s="283"/>
      <c r="M71" s="283"/>
      <c r="N71" s="283"/>
      <c r="O71" s="44"/>
      <c r="P71"/>
      <c r="Q71"/>
      <c r="R71"/>
      <c r="S71"/>
      <c r="T71"/>
      <c r="U71"/>
      <c r="V71"/>
      <c r="W71"/>
      <c r="X71" s="45"/>
      <c r="Y71" s="45"/>
      <c r="Z71" s="45"/>
      <c r="AA71" s="190" t="str">
        <f>"Section D - Change Order Summary, Page " &amp; AB41 &amp; " of " &amp;COSLastPage</f>
        <v>Section D - Change Order Summary, Page 2 of 0</v>
      </c>
    </row>
    <row r="72" spans="1:28" ht="17.45" customHeight="1" x14ac:dyDescent="0.25">
      <c r="A72" s="147" t="s">
        <v>64</v>
      </c>
      <c r="F72" s="325">
        <f>ContractorName</f>
        <v>0</v>
      </c>
      <c r="G72" s="325"/>
      <c r="H72" s="325"/>
      <c r="I72" s="325"/>
      <c r="J72" s="325"/>
      <c r="K72" s="325"/>
      <c r="L72" s="158"/>
      <c r="M72" t="s">
        <v>229</v>
      </c>
      <c r="R72" s="320">
        <f>ContractNumber</f>
        <v>0</v>
      </c>
      <c r="S72" s="320"/>
      <c r="T72" s="320"/>
      <c r="U72" s="320"/>
      <c r="V72" s="320"/>
      <c r="X72" s="19" t="s">
        <v>144</v>
      </c>
      <c r="Y72" s="19"/>
      <c r="Z72" s="19"/>
    </row>
    <row r="73" spans="1:28" ht="17.45" customHeight="1" thickBot="1" x14ac:dyDescent="0.3">
      <c r="A73" s="147" t="s">
        <v>38</v>
      </c>
      <c r="F73" s="326">
        <f>ProjectName1</f>
        <v>0</v>
      </c>
      <c r="G73" s="326"/>
      <c r="H73" s="326"/>
      <c r="I73" s="326"/>
      <c r="J73" s="326"/>
      <c r="K73" s="326"/>
      <c r="L73" s="158"/>
      <c r="X73" s="155" t="s">
        <v>77</v>
      </c>
      <c r="Y73" s="155"/>
      <c r="Z73" s="155"/>
    </row>
    <row r="74" spans="1:28" ht="17.45" customHeight="1" x14ac:dyDescent="0.2">
      <c r="F74" s="361">
        <f>ProjectName2</f>
        <v>0</v>
      </c>
      <c r="G74" s="361"/>
      <c r="H74" s="361"/>
      <c r="I74" s="361"/>
      <c r="J74" s="361"/>
      <c r="K74" s="361"/>
      <c r="L74" s="2"/>
      <c r="M74" t="s">
        <v>114</v>
      </c>
      <c r="O74" s="2"/>
      <c r="P74" s="2"/>
      <c r="Q74" s="3"/>
      <c r="R74" s="320">
        <f>AlternateNumber</f>
        <v>0</v>
      </c>
      <c r="S74" s="320"/>
      <c r="T74" s="320"/>
      <c r="U74" s="320"/>
      <c r="V74" s="320"/>
      <c r="X74" s="29" t="s">
        <v>21</v>
      </c>
      <c r="Z74" s="321">
        <f>RequestNumber</f>
        <v>0</v>
      </c>
      <c r="AA74" s="321"/>
    </row>
    <row r="75" spans="1:28" ht="17.45" customHeight="1" x14ac:dyDescent="0.2">
      <c r="A75" s="147" t="s">
        <v>70</v>
      </c>
      <c r="F75" s="326">
        <f>ProjectLocation</f>
        <v>0</v>
      </c>
      <c r="G75" s="326"/>
      <c r="H75" s="326"/>
      <c r="I75" s="326"/>
      <c r="J75" s="326"/>
      <c r="K75" s="326"/>
      <c r="L75" s="158"/>
      <c r="X75" s="28" t="s">
        <v>23</v>
      </c>
      <c r="Y75" s="11">
        <f>Y41+1</f>
        <v>4</v>
      </c>
      <c r="Z75" s="9" t="s">
        <v>46</v>
      </c>
      <c r="AA75" s="30">
        <f>LastPage</f>
        <v>1</v>
      </c>
      <c r="AB75" s="5">
        <f>AB41 + 1</f>
        <v>3</v>
      </c>
    </row>
    <row r="76" spans="1:28" ht="13.5" thickBot="1" x14ac:dyDescent="0.25">
      <c r="A76" s="148"/>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8" x14ac:dyDescent="0.2">
      <c r="A77" s="149"/>
      <c r="B77" s="10"/>
      <c r="C77" s="15"/>
      <c r="D77" s="386"/>
      <c r="E77" s="221"/>
      <c r="F77" s="221"/>
      <c r="G77" s="323"/>
      <c r="H77" s="314" t="s">
        <v>108</v>
      </c>
      <c r="I77" s="371"/>
      <c r="J77" s="371"/>
      <c r="K77" s="371"/>
      <c r="L77" s="371"/>
      <c r="M77" s="371"/>
      <c r="N77" s="372"/>
      <c r="O77" s="18"/>
      <c r="P77" s="314" t="s">
        <v>40</v>
      </c>
      <c r="Q77" s="371"/>
      <c r="R77" s="371"/>
      <c r="S77" s="371"/>
      <c r="T77" s="371"/>
      <c r="U77" s="371"/>
      <c r="V77" s="371"/>
      <c r="W77" s="371"/>
      <c r="X77" s="371"/>
      <c r="Y77" s="371"/>
      <c r="Z77" s="371"/>
      <c r="AA77" s="372"/>
    </row>
    <row r="78" spans="1:28" s="2" customFormat="1" ht="12.75" customHeight="1" x14ac:dyDescent="0.2">
      <c r="A78" s="150" t="s">
        <v>29</v>
      </c>
      <c r="B78" s="14" t="s">
        <v>50</v>
      </c>
      <c r="C78" s="13" t="s">
        <v>51</v>
      </c>
      <c r="D78" s="387" t="s">
        <v>52</v>
      </c>
      <c r="E78" s="223"/>
      <c r="F78" s="223"/>
      <c r="G78" s="288"/>
      <c r="H78" s="385" t="s">
        <v>53</v>
      </c>
      <c r="I78" s="381"/>
      <c r="J78" s="381" t="s">
        <v>54</v>
      </c>
      <c r="K78" s="381"/>
      <c r="L78" s="381" t="s">
        <v>55</v>
      </c>
      <c r="M78" s="381"/>
      <c r="N78" s="382"/>
      <c r="O78" s="100"/>
      <c r="P78" s="385" t="s">
        <v>56</v>
      </c>
      <c r="Q78" s="381"/>
      <c r="R78" s="381" t="s">
        <v>57</v>
      </c>
      <c r="S78" s="381"/>
      <c r="T78" s="381" t="s">
        <v>58</v>
      </c>
      <c r="U78" s="381"/>
      <c r="V78" s="381"/>
      <c r="W78" s="381"/>
      <c r="X78" s="381" t="s">
        <v>164</v>
      </c>
      <c r="Y78" s="381"/>
      <c r="Z78" s="381" t="s">
        <v>165</v>
      </c>
      <c r="AA78" s="382"/>
    </row>
    <row r="79" spans="1:28" s="2" customFormat="1" ht="24" customHeight="1" x14ac:dyDescent="0.2">
      <c r="A79" s="150" t="s">
        <v>60</v>
      </c>
      <c r="B79" s="172" t="s">
        <v>162</v>
      </c>
      <c r="C79" s="13" t="s">
        <v>163</v>
      </c>
      <c r="D79" s="388" t="s">
        <v>59</v>
      </c>
      <c r="E79" s="389"/>
      <c r="F79" s="389"/>
      <c r="G79" s="390"/>
      <c r="H79" s="388" t="s">
        <v>94</v>
      </c>
      <c r="I79" s="390"/>
      <c r="J79" s="388" t="s">
        <v>95</v>
      </c>
      <c r="K79" s="390"/>
      <c r="L79" s="388" t="s">
        <v>96</v>
      </c>
      <c r="M79" s="389"/>
      <c r="N79" s="390"/>
      <c r="O79" s="16"/>
      <c r="P79" s="388" t="s">
        <v>90</v>
      </c>
      <c r="Q79" s="390"/>
      <c r="R79" s="388" t="s">
        <v>91</v>
      </c>
      <c r="S79" s="390"/>
      <c r="T79" s="388" t="s">
        <v>89</v>
      </c>
      <c r="U79" s="389"/>
      <c r="V79" s="389"/>
      <c r="W79" s="390"/>
      <c r="X79" s="388" t="s">
        <v>92</v>
      </c>
      <c r="Y79" s="390"/>
      <c r="Z79" s="388" t="s">
        <v>93</v>
      </c>
      <c r="AA79" s="390"/>
    </row>
    <row r="80" spans="1:28" s="2" customFormat="1" ht="12.75" customHeight="1" x14ac:dyDescent="0.2">
      <c r="A80" s="151"/>
      <c r="B80" s="175"/>
      <c r="C80" s="152"/>
      <c r="D80" s="391"/>
      <c r="E80" s="392"/>
      <c r="F80" s="392"/>
      <c r="G80" s="393"/>
      <c r="H80" s="301"/>
      <c r="I80" s="302"/>
      <c r="J80" s="301"/>
      <c r="K80" s="302"/>
      <c r="L80" s="394">
        <f>H80+J80</f>
        <v>0</v>
      </c>
      <c r="M80" s="237"/>
      <c r="N80" s="395"/>
      <c r="O80" s="25"/>
      <c r="P80" s="369">
        <f>IF('E - Change Order Details '!P80+'E - Change Order Details '!R80=0,0,IF(L80=0,0,('E - Change Order Details '!P80+'E - Change Order Details '!R80)/L80))</f>
        <v>0</v>
      </c>
      <c r="Q80" s="369"/>
      <c r="R80" s="369">
        <f>IF(L80=0,0,('E - Change Order Details '!V80+'E - Change Order Details '!X80)/L80)</f>
        <v>0</v>
      </c>
      <c r="S80" s="369"/>
      <c r="T80" s="394">
        <f>'E - Change Order Details '!V80+'E - Change Order Details '!X114</f>
        <v>0</v>
      </c>
      <c r="U80" s="237"/>
      <c r="V80" s="237"/>
      <c r="W80" s="395"/>
      <c r="X80" s="396">
        <f>'E - Change Order Details '!V80</f>
        <v>0</v>
      </c>
      <c r="Y80" s="397"/>
      <c r="Z80" s="396">
        <f>'E - Change Order Details '!X80</f>
        <v>0</v>
      </c>
      <c r="AA80" s="397"/>
      <c r="AB80" s="46"/>
    </row>
    <row r="81" spans="1:28" s="2" customFormat="1" ht="12.75" customHeight="1" x14ac:dyDescent="0.2">
      <c r="A81" s="152"/>
      <c r="B81" s="175"/>
      <c r="C81" s="152"/>
      <c r="D81" s="391"/>
      <c r="E81" s="392"/>
      <c r="F81" s="392"/>
      <c r="G81" s="393"/>
      <c r="H81" s="301"/>
      <c r="I81" s="302"/>
      <c r="J81" s="301"/>
      <c r="K81" s="302"/>
      <c r="L81" s="394">
        <f t="shared" ref="L81:L102" si="2">H81+J81</f>
        <v>0</v>
      </c>
      <c r="M81" s="237"/>
      <c r="N81" s="395"/>
      <c r="O81" s="25"/>
      <c r="P81" s="398">
        <f>IF('E - Change Order Details '!P115+'E - Change Order Details '!R115=0,0,IF(L81=0,0,('E - Change Order Details '!P115+'E - Change Order Details '!R115)/L81))</f>
        <v>0</v>
      </c>
      <c r="Q81" s="399"/>
      <c r="R81" s="398">
        <f>IF(L81=0,0,('E - Change Order Details '!V115+'E - Change Order Details '!X115)/L81)</f>
        <v>0</v>
      </c>
      <c r="S81" s="399"/>
      <c r="T81" s="394">
        <f>'E - Change Order Details '!V81+'E - Change Order Details '!X115</f>
        <v>0</v>
      </c>
      <c r="U81" s="237"/>
      <c r="V81" s="237"/>
      <c r="W81" s="395"/>
      <c r="X81" s="396">
        <f>'E - Change Order Details '!V81</f>
        <v>0</v>
      </c>
      <c r="Y81" s="397"/>
      <c r="Z81" s="396">
        <f>'E - Change Order Details '!X81</f>
        <v>0</v>
      </c>
      <c r="AA81" s="397"/>
      <c r="AB81" s="46"/>
    </row>
    <row r="82" spans="1:28" s="2" customFormat="1" ht="12.75" customHeight="1" x14ac:dyDescent="0.2">
      <c r="A82" s="152"/>
      <c r="B82" s="175"/>
      <c r="C82" s="152"/>
      <c r="D82" s="391"/>
      <c r="E82" s="392"/>
      <c r="F82" s="392"/>
      <c r="G82" s="393"/>
      <c r="H82" s="301"/>
      <c r="I82" s="302"/>
      <c r="J82" s="301"/>
      <c r="K82" s="302"/>
      <c r="L82" s="394">
        <f t="shared" si="2"/>
        <v>0</v>
      </c>
      <c r="M82" s="237"/>
      <c r="N82" s="395"/>
      <c r="O82" s="25"/>
      <c r="P82" s="398">
        <f>IF('E - Change Order Details '!P116+'E - Change Order Details '!R116=0,0,IF(L82=0,0,('E - Change Order Details '!P116+'E - Change Order Details '!R116)/L82))</f>
        <v>0</v>
      </c>
      <c r="Q82" s="399"/>
      <c r="R82" s="398">
        <f>IF(L82=0,0,('E - Change Order Details '!V116+'E - Change Order Details '!X116)/L82)</f>
        <v>0</v>
      </c>
      <c r="S82" s="399"/>
      <c r="T82" s="394">
        <f>'E - Change Order Details '!V82+'E - Change Order Details '!X116</f>
        <v>0</v>
      </c>
      <c r="U82" s="237"/>
      <c r="V82" s="237"/>
      <c r="W82" s="395"/>
      <c r="X82" s="396">
        <f>'E - Change Order Details '!V82</f>
        <v>0</v>
      </c>
      <c r="Y82" s="397"/>
      <c r="Z82" s="396">
        <f>'E - Change Order Details '!X82</f>
        <v>0</v>
      </c>
      <c r="AA82" s="397"/>
    </row>
    <row r="83" spans="1:28" s="2" customFormat="1" ht="12.75" customHeight="1" x14ac:dyDescent="0.2">
      <c r="A83" s="152"/>
      <c r="B83" s="175"/>
      <c r="C83" s="152"/>
      <c r="D83" s="391"/>
      <c r="E83" s="392"/>
      <c r="F83" s="392"/>
      <c r="G83" s="393"/>
      <c r="H83" s="301"/>
      <c r="I83" s="302"/>
      <c r="J83" s="301"/>
      <c r="K83" s="302"/>
      <c r="L83" s="394">
        <f t="shared" si="2"/>
        <v>0</v>
      </c>
      <c r="M83" s="237"/>
      <c r="N83" s="395"/>
      <c r="O83" s="25"/>
      <c r="P83" s="398">
        <f>IF('E - Change Order Details '!P117+'E - Change Order Details '!R117=0,0,IF(L83=0,0,('E - Change Order Details '!P117+'E - Change Order Details '!R117)/L83))</f>
        <v>0</v>
      </c>
      <c r="Q83" s="399"/>
      <c r="R83" s="398">
        <f>IF(L83=0,0,('E - Change Order Details '!V117+'E - Change Order Details '!X117)/L83)</f>
        <v>0</v>
      </c>
      <c r="S83" s="399"/>
      <c r="T83" s="394">
        <f>'E - Change Order Details '!V83+'E - Change Order Details '!X117</f>
        <v>0</v>
      </c>
      <c r="U83" s="237"/>
      <c r="V83" s="237"/>
      <c r="W83" s="395"/>
      <c r="X83" s="396">
        <f>'E - Change Order Details '!V83</f>
        <v>0</v>
      </c>
      <c r="Y83" s="397"/>
      <c r="Z83" s="396">
        <f>'E - Change Order Details '!X83</f>
        <v>0</v>
      </c>
      <c r="AA83" s="397"/>
    </row>
    <row r="84" spans="1:28" s="2" customFormat="1" ht="12.75" customHeight="1" x14ac:dyDescent="0.2">
      <c r="A84" s="152"/>
      <c r="B84" s="175"/>
      <c r="C84" s="152"/>
      <c r="D84" s="391"/>
      <c r="E84" s="392"/>
      <c r="F84" s="392"/>
      <c r="G84" s="393"/>
      <c r="H84" s="301"/>
      <c r="I84" s="302"/>
      <c r="J84" s="301"/>
      <c r="K84" s="302"/>
      <c r="L84" s="394">
        <f t="shared" si="2"/>
        <v>0</v>
      </c>
      <c r="M84" s="237"/>
      <c r="N84" s="395"/>
      <c r="O84" s="25"/>
      <c r="P84" s="398">
        <f>IF('E - Change Order Details '!P118+'E - Change Order Details '!R118=0,0,IF(L84=0,0,('E - Change Order Details '!P118+'E - Change Order Details '!R118)/L84))</f>
        <v>0</v>
      </c>
      <c r="Q84" s="399"/>
      <c r="R84" s="398">
        <f>IF(L84=0,0,('E - Change Order Details '!V118+'E - Change Order Details '!X118)/L84)</f>
        <v>0</v>
      </c>
      <c r="S84" s="399"/>
      <c r="T84" s="394">
        <f>'E - Change Order Details '!V84+'E - Change Order Details '!X118</f>
        <v>0</v>
      </c>
      <c r="U84" s="237"/>
      <c r="V84" s="237"/>
      <c r="W84" s="395"/>
      <c r="X84" s="396">
        <f>'E - Change Order Details '!V84</f>
        <v>0</v>
      </c>
      <c r="Y84" s="397"/>
      <c r="Z84" s="396">
        <f>'E - Change Order Details '!X84</f>
        <v>0</v>
      </c>
      <c r="AA84" s="397"/>
    </row>
    <row r="85" spans="1:28" s="2" customFormat="1" ht="12.75" customHeight="1" x14ac:dyDescent="0.2">
      <c r="A85" s="152"/>
      <c r="B85" s="175"/>
      <c r="C85" s="152"/>
      <c r="D85" s="391"/>
      <c r="E85" s="392"/>
      <c r="F85" s="392"/>
      <c r="G85" s="393"/>
      <c r="H85" s="301"/>
      <c r="I85" s="302"/>
      <c r="J85" s="301"/>
      <c r="K85" s="302"/>
      <c r="L85" s="394">
        <f t="shared" si="2"/>
        <v>0</v>
      </c>
      <c r="M85" s="237"/>
      <c r="N85" s="395"/>
      <c r="O85" s="25"/>
      <c r="P85" s="398">
        <f>IF('E - Change Order Details '!P119+'E - Change Order Details '!R119=0,0,IF(L85=0,0,('E - Change Order Details '!P119+'E - Change Order Details '!R119)/L85))</f>
        <v>0</v>
      </c>
      <c r="Q85" s="399"/>
      <c r="R85" s="398">
        <f>IF(L85=0,0,('E - Change Order Details '!V119+'E - Change Order Details '!X119)/L85)</f>
        <v>0</v>
      </c>
      <c r="S85" s="399"/>
      <c r="T85" s="394">
        <f>'E - Change Order Details '!V85+'E - Change Order Details '!X119</f>
        <v>0</v>
      </c>
      <c r="U85" s="237"/>
      <c r="V85" s="237"/>
      <c r="W85" s="395"/>
      <c r="X85" s="396">
        <f>'E - Change Order Details '!V85</f>
        <v>0</v>
      </c>
      <c r="Y85" s="397"/>
      <c r="Z85" s="396">
        <f>'E - Change Order Details '!X85</f>
        <v>0</v>
      </c>
      <c r="AA85" s="397"/>
    </row>
    <row r="86" spans="1:28" s="2" customFormat="1" ht="12.75" customHeight="1" x14ac:dyDescent="0.2">
      <c r="A86" s="152"/>
      <c r="B86" s="175"/>
      <c r="C86" s="152"/>
      <c r="D86" s="391"/>
      <c r="E86" s="392"/>
      <c r="F86" s="392"/>
      <c r="G86" s="393"/>
      <c r="H86" s="301"/>
      <c r="I86" s="302"/>
      <c r="J86" s="301"/>
      <c r="K86" s="302"/>
      <c r="L86" s="394">
        <f t="shared" si="2"/>
        <v>0</v>
      </c>
      <c r="M86" s="237"/>
      <c r="N86" s="395"/>
      <c r="O86" s="25"/>
      <c r="P86" s="398">
        <f>IF('E - Change Order Details '!P120+'E - Change Order Details '!R120=0,0,IF(L86=0,0,('E - Change Order Details '!P120+'E - Change Order Details '!R120)/L86))</f>
        <v>0</v>
      </c>
      <c r="Q86" s="399"/>
      <c r="R86" s="398">
        <f>IF(L86=0,0,('E - Change Order Details '!V120+'E - Change Order Details '!X120)/L86)</f>
        <v>0</v>
      </c>
      <c r="S86" s="399"/>
      <c r="T86" s="394">
        <f>'E - Change Order Details '!V86+'E - Change Order Details '!X120</f>
        <v>0</v>
      </c>
      <c r="U86" s="237"/>
      <c r="V86" s="237"/>
      <c r="W86" s="395"/>
      <c r="X86" s="396">
        <f>'E - Change Order Details '!V86</f>
        <v>0</v>
      </c>
      <c r="Y86" s="397"/>
      <c r="Z86" s="396">
        <f>'E - Change Order Details '!X86</f>
        <v>0</v>
      </c>
      <c r="AA86" s="397"/>
    </row>
    <row r="87" spans="1:28" s="2" customFormat="1" ht="12.75" customHeight="1" x14ac:dyDescent="0.2">
      <c r="A87" s="152"/>
      <c r="B87" s="175"/>
      <c r="C87" s="152"/>
      <c r="D87" s="391"/>
      <c r="E87" s="392"/>
      <c r="F87" s="392"/>
      <c r="G87" s="393"/>
      <c r="H87" s="301"/>
      <c r="I87" s="302"/>
      <c r="J87" s="301"/>
      <c r="K87" s="302"/>
      <c r="L87" s="394">
        <f t="shared" si="2"/>
        <v>0</v>
      </c>
      <c r="M87" s="237"/>
      <c r="N87" s="395"/>
      <c r="O87" s="25"/>
      <c r="P87" s="398">
        <f>IF('E - Change Order Details '!P121+'E - Change Order Details '!R121=0,0,IF(L87=0,0,('E - Change Order Details '!P121+'E - Change Order Details '!R121)/L87))</f>
        <v>0</v>
      </c>
      <c r="Q87" s="399"/>
      <c r="R87" s="398">
        <f>IF(L87=0,0,('E - Change Order Details '!V121+'E - Change Order Details '!X121)/L87)</f>
        <v>0</v>
      </c>
      <c r="S87" s="399"/>
      <c r="T87" s="394">
        <f>'E - Change Order Details '!V87+'E - Change Order Details '!X121</f>
        <v>0</v>
      </c>
      <c r="U87" s="237"/>
      <c r="V87" s="237"/>
      <c r="W87" s="395"/>
      <c r="X87" s="396">
        <f>'E - Change Order Details '!V87</f>
        <v>0</v>
      </c>
      <c r="Y87" s="397"/>
      <c r="Z87" s="396">
        <f>'E - Change Order Details '!X87</f>
        <v>0</v>
      </c>
      <c r="AA87" s="397"/>
    </row>
    <row r="88" spans="1:28" s="2" customFormat="1" ht="12.75" customHeight="1" x14ac:dyDescent="0.2">
      <c r="A88" s="152"/>
      <c r="B88" s="175"/>
      <c r="C88" s="152"/>
      <c r="D88" s="391"/>
      <c r="E88" s="392"/>
      <c r="F88" s="392"/>
      <c r="G88" s="393"/>
      <c r="H88" s="301"/>
      <c r="I88" s="302"/>
      <c r="J88" s="301"/>
      <c r="K88" s="302"/>
      <c r="L88" s="394">
        <f t="shared" si="2"/>
        <v>0</v>
      </c>
      <c r="M88" s="237"/>
      <c r="N88" s="395"/>
      <c r="O88" s="25"/>
      <c r="P88" s="398">
        <f>IF('E - Change Order Details '!P122+'E - Change Order Details '!R122=0,0,IF(L88=0,0,('E - Change Order Details '!P122+'E - Change Order Details '!R122)/L88))</f>
        <v>0</v>
      </c>
      <c r="Q88" s="399"/>
      <c r="R88" s="398">
        <f>IF(L88=0,0,('E - Change Order Details '!V122+'E - Change Order Details '!X122)/L88)</f>
        <v>0</v>
      </c>
      <c r="S88" s="399"/>
      <c r="T88" s="394">
        <f>'E - Change Order Details '!V88+'E - Change Order Details '!X122</f>
        <v>0</v>
      </c>
      <c r="U88" s="237"/>
      <c r="V88" s="237"/>
      <c r="W88" s="395"/>
      <c r="X88" s="396">
        <f>'E - Change Order Details '!V88</f>
        <v>0</v>
      </c>
      <c r="Y88" s="397"/>
      <c r="Z88" s="396">
        <f>'E - Change Order Details '!X88</f>
        <v>0</v>
      </c>
      <c r="AA88" s="397"/>
    </row>
    <row r="89" spans="1:28" s="2" customFormat="1" ht="12.75" customHeight="1" x14ac:dyDescent="0.2">
      <c r="A89" s="152"/>
      <c r="B89" s="175"/>
      <c r="C89" s="152"/>
      <c r="D89" s="391"/>
      <c r="E89" s="392"/>
      <c r="F89" s="392"/>
      <c r="G89" s="393"/>
      <c r="H89" s="301"/>
      <c r="I89" s="302"/>
      <c r="J89" s="301"/>
      <c r="K89" s="302"/>
      <c r="L89" s="394">
        <f t="shared" si="2"/>
        <v>0</v>
      </c>
      <c r="M89" s="237"/>
      <c r="N89" s="395"/>
      <c r="O89" s="25"/>
      <c r="P89" s="398">
        <f>IF('E - Change Order Details '!P123+'E - Change Order Details '!R123=0,0,IF(L89=0,0,('E - Change Order Details '!P123+'E - Change Order Details '!R123)/L89))</f>
        <v>0</v>
      </c>
      <c r="Q89" s="399"/>
      <c r="R89" s="398">
        <f>IF(L89=0,0,('E - Change Order Details '!V123+'E - Change Order Details '!X123)/L89)</f>
        <v>0</v>
      </c>
      <c r="S89" s="399"/>
      <c r="T89" s="394">
        <f>'E - Change Order Details '!V89+'E - Change Order Details '!X123</f>
        <v>0</v>
      </c>
      <c r="U89" s="237"/>
      <c r="V89" s="237"/>
      <c r="W89" s="395"/>
      <c r="X89" s="396">
        <f>'E - Change Order Details '!V89</f>
        <v>0</v>
      </c>
      <c r="Y89" s="397"/>
      <c r="Z89" s="396">
        <f>'E - Change Order Details '!X89</f>
        <v>0</v>
      </c>
      <c r="AA89" s="397"/>
    </row>
    <row r="90" spans="1:28" s="2" customFormat="1" ht="12.75" customHeight="1" x14ac:dyDescent="0.2">
      <c r="A90" s="152"/>
      <c r="B90" s="175"/>
      <c r="C90" s="152"/>
      <c r="D90" s="391"/>
      <c r="E90" s="392"/>
      <c r="F90" s="392"/>
      <c r="G90" s="393"/>
      <c r="H90" s="301"/>
      <c r="I90" s="302"/>
      <c r="J90" s="301"/>
      <c r="K90" s="302"/>
      <c r="L90" s="394">
        <f t="shared" si="2"/>
        <v>0</v>
      </c>
      <c r="M90" s="237"/>
      <c r="N90" s="395"/>
      <c r="O90" s="25"/>
      <c r="P90" s="398">
        <f>IF('E - Change Order Details '!P124+'E - Change Order Details '!R124=0,0,IF(L90=0,0,('E - Change Order Details '!P124+'E - Change Order Details '!R124)/L90))</f>
        <v>0</v>
      </c>
      <c r="Q90" s="399"/>
      <c r="R90" s="398">
        <f>IF(L90=0,0,('E - Change Order Details '!V124+'E - Change Order Details '!X124)/L90)</f>
        <v>0</v>
      </c>
      <c r="S90" s="399"/>
      <c r="T90" s="394">
        <f>'E - Change Order Details '!V90+'E - Change Order Details '!X124</f>
        <v>0</v>
      </c>
      <c r="U90" s="237"/>
      <c r="V90" s="237"/>
      <c r="W90" s="395"/>
      <c r="X90" s="396">
        <f>'E - Change Order Details '!V90</f>
        <v>0</v>
      </c>
      <c r="Y90" s="397"/>
      <c r="Z90" s="396">
        <f>'E - Change Order Details '!X90</f>
        <v>0</v>
      </c>
      <c r="AA90" s="397"/>
    </row>
    <row r="91" spans="1:28" s="2" customFormat="1" ht="12.75" customHeight="1" x14ac:dyDescent="0.2">
      <c r="A91" s="152"/>
      <c r="B91" s="175"/>
      <c r="C91" s="152"/>
      <c r="D91" s="391"/>
      <c r="E91" s="392"/>
      <c r="F91" s="392"/>
      <c r="G91" s="393"/>
      <c r="H91" s="301"/>
      <c r="I91" s="302"/>
      <c r="J91" s="301"/>
      <c r="K91" s="302"/>
      <c r="L91" s="394">
        <f t="shared" si="2"/>
        <v>0</v>
      </c>
      <c r="M91" s="237"/>
      <c r="N91" s="395"/>
      <c r="O91" s="25"/>
      <c r="P91" s="398">
        <f>IF('E - Change Order Details '!P125+'E - Change Order Details '!R125=0,0,IF(L91=0,0,('E - Change Order Details '!P125+'E - Change Order Details '!R125)/L91))</f>
        <v>0</v>
      </c>
      <c r="Q91" s="399"/>
      <c r="R91" s="398">
        <f>IF(L91=0,0,('E - Change Order Details '!V125+'E - Change Order Details '!X125)/L91)</f>
        <v>0</v>
      </c>
      <c r="S91" s="399"/>
      <c r="T91" s="394">
        <f>'E - Change Order Details '!V91+'E - Change Order Details '!X125</f>
        <v>0</v>
      </c>
      <c r="U91" s="237"/>
      <c r="V91" s="237"/>
      <c r="W91" s="395"/>
      <c r="X91" s="396">
        <f>'E - Change Order Details '!V91</f>
        <v>0</v>
      </c>
      <c r="Y91" s="397"/>
      <c r="Z91" s="396">
        <f>'E - Change Order Details '!X91</f>
        <v>0</v>
      </c>
      <c r="AA91" s="397"/>
    </row>
    <row r="92" spans="1:28" s="2" customFormat="1" ht="12.75" customHeight="1" x14ac:dyDescent="0.2">
      <c r="A92" s="152"/>
      <c r="B92" s="175"/>
      <c r="C92" s="152"/>
      <c r="D92" s="391"/>
      <c r="E92" s="392"/>
      <c r="F92" s="392"/>
      <c r="G92" s="393"/>
      <c r="H92" s="301"/>
      <c r="I92" s="302"/>
      <c r="J92" s="301"/>
      <c r="K92" s="302"/>
      <c r="L92" s="394">
        <f t="shared" si="2"/>
        <v>0</v>
      </c>
      <c r="M92" s="237"/>
      <c r="N92" s="395"/>
      <c r="O92" s="25"/>
      <c r="P92" s="398">
        <f>IF('E - Change Order Details '!P126+'E - Change Order Details '!R126=0,0,IF(L92=0,0,('E - Change Order Details '!P126+'E - Change Order Details '!R126)/L92))</f>
        <v>0</v>
      </c>
      <c r="Q92" s="399"/>
      <c r="R92" s="398">
        <f>IF(L92=0,0,('E - Change Order Details '!V126+'E - Change Order Details '!X126)/L92)</f>
        <v>0</v>
      </c>
      <c r="S92" s="399"/>
      <c r="T92" s="394">
        <f>'E - Change Order Details '!V92+'E - Change Order Details '!X126</f>
        <v>0</v>
      </c>
      <c r="U92" s="237"/>
      <c r="V92" s="237"/>
      <c r="W92" s="395"/>
      <c r="X92" s="396">
        <f>'E - Change Order Details '!V92</f>
        <v>0</v>
      </c>
      <c r="Y92" s="397"/>
      <c r="Z92" s="396">
        <f>'E - Change Order Details '!X92</f>
        <v>0</v>
      </c>
      <c r="AA92" s="397"/>
    </row>
    <row r="93" spans="1:28" s="2" customFormat="1" ht="12.75" customHeight="1" x14ac:dyDescent="0.2">
      <c r="A93" s="152"/>
      <c r="B93" s="175"/>
      <c r="C93" s="152"/>
      <c r="D93" s="391"/>
      <c r="E93" s="392"/>
      <c r="F93" s="392"/>
      <c r="G93" s="393"/>
      <c r="H93" s="301"/>
      <c r="I93" s="302"/>
      <c r="J93" s="301"/>
      <c r="K93" s="302"/>
      <c r="L93" s="394">
        <f t="shared" si="2"/>
        <v>0</v>
      </c>
      <c r="M93" s="237"/>
      <c r="N93" s="395"/>
      <c r="O93" s="25"/>
      <c r="P93" s="398">
        <f>IF('E - Change Order Details '!P127+'E - Change Order Details '!R127=0,0,IF(L93=0,0,('E - Change Order Details '!P127+'E - Change Order Details '!R127)/L93))</f>
        <v>0</v>
      </c>
      <c r="Q93" s="399"/>
      <c r="R93" s="398">
        <f>IF(L93=0,0,('E - Change Order Details '!V127+'E - Change Order Details '!X127)/L93)</f>
        <v>0</v>
      </c>
      <c r="S93" s="399"/>
      <c r="T93" s="394">
        <f>'E - Change Order Details '!V93+'E - Change Order Details '!X127</f>
        <v>0</v>
      </c>
      <c r="U93" s="237"/>
      <c r="V93" s="237"/>
      <c r="W93" s="395"/>
      <c r="X93" s="396">
        <f>'E - Change Order Details '!V93</f>
        <v>0</v>
      </c>
      <c r="Y93" s="397"/>
      <c r="Z93" s="396">
        <f>'E - Change Order Details '!X93</f>
        <v>0</v>
      </c>
      <c r="AA93" s="397"/>
    </row>
    <row r="94" spans="1:28" s="2" customFormat="1" ht="12.75" customHeight="1" x14ac:dyDescent="0.2">
      <c r="A94" s="152"/>
      <c r="B94" s="175"/>
      <c r="C94" s="152"/>
      <c r="D94" s="391"/>
      <c r="E94" s="392"/>
      <c r="F94" s="392"/>
      <c r="G94" s="393"/>
      <c r="H94" s="301"/>
      <c r="I94" s="302"/>
      <c r="J94" s="301"/>
      <c r="K94" s="302"/>
      <c r="L94" s="394">
        <f t="shared" si="2"/>
        <v>0</v>
      </c>
      <c r="M94" s="237"/>
      <c r="N94" s="395"/>
      <c r="O94" s="25"/>
      <c r="P94" s="398">
        <f>IF('E - Change Order Details '!P128+'E - Change Order Details '!R128=0,0,IF(L94=0,0,('E - Change Order Details '!P128+'E - Change Order Details '!R128)/L94))</f>
        <v>0</v>
      </c>
      <c r="Q94" s="399"/>
      <c r="R94" s="398">
        <f>IF(L94=0,0,('E - Change Order Details '!V128+'E - Change Order Details '!X128)/L94)</f>
        <v>0</v>
      </c>
      <c r="S94" s="399"/>
      <c r="T94" s="394">
        <f>'E - Change Order Details '!V94+'E - Change Order Details '!X128</f>
        <v>0</v>
      </c>
      <c r="U94" s="237"/>
      <c r="V94" s="237"/>
      <c r="W94" s="395"/>
      <c r="X94" s="396">
        <f>'E - Change Order Details '!V94</f>
        <v>0</v>
      </c>
      <c r="Y94" s="397"/>
      <c r="Z94" s="396">
        <f>'E - Change Order Details '!X94</f>
        <v>0</v>
      </c>
      <c r="AA94" s="397"/>
    </row>
    <row r="95" spans="1:28" s="2" customFormat="1" ht="12.75" customHeight="1" x14ac:dyDescent="0.2">
      <c r="A95" s="152"/>
      <c r="B95" s="175"/>
      <c r="C95" s="152"/>
      <c r="D95" s="391"/>
      <c r="E95" s="392"/>
      <c r="F95" s="392"/>
      <c r="G95" s="393"/>
      <c r="H95" s="301"/>
      <c r="I95" s="302"/>
      <c r="J95" s="301"/>
      <c r="K95" s="302"/>
      <c r="L95" s="394">
        <f t="shared" si="2"/>
        <v>0</v>
      </c>
      <c r="M95" s="237"/>
      <c r="N95" s="395"/>
      <c r="O95" s="25"/>
      <c r="P95" s="398">
        <f>IF('E - Change Order Details '!P129+'E - Change Order Details '!R129=0,0,IF(L95=0,0,('E - Change Order Details '!P129+'E - Change Order Details '!R129)/L95))</f>
        <v>0</v>
      </c>
      <c r="Q95" s="399"/>
      <c r="R95" s="398">
        <f>IF(L95=0,0,('E - Change Order Details '!V129+'E - Change Order Details '!X129)/L95)</f>
        <v>0</v>
      </c>
      <c r="S95" s="399"/>
      <c r="T95" s="394">
        <f>'E - Change Order Details '!V95+'E - Change Order Details '!X129</f>
        <v>0</v>
      </c>
      <c r="U95" s="237"/>
      <c r="V95" s="237"/>
      <c r="W95" s="395"/>
      <c r="X95" s="396">
        <f>'E - Change Order Details '!V95</f>
        <v>0</v>
      </c>
      <c r="Y95" s="397"/>
      <c r="Z95" s="396">
        <f>'E - Change Order Details '!X95</f>
        <v>0</v>
      </c>
      <c r="AA95" s="397"/>
    </row>
    <row r="96" spans="1:28" s="2" customFormat="1" ht="12.75" customHeight="1" x14ac:dyDescent="0.2">
      <c r="A96" s="152"/>
      <c r="B96" s="175"/>
      <c r="C96" s="152"/>
      <c r="D96" s="391"/>
      <c r="E96" s="392"/>
      <c r="F96" s="392"/>
      <c r="G96" s="393"/>
      <c r="H96" s="301"/>
      <c r="I96" s="302"/>
      <c r="J96" s="301"/>
      <c r="K96" s="302"/>
      <c r="L96" s="394">
        <f t="shared" si="2"/>
        <v>0</v>
      </c>
      <c r="M96" s="237"/>
      <c r="N96" s="395"/>
      <c r="O96" s="25"/>
      <c r="P96" s="398">
        <f>IF('E - Change Order Details '!P130+'E - Change Order Details '!R130=0,0,IF(L96=0,0,('E - Change Order Details '!P130+'E - Change Order Details '!R130)/L96))</f>
        <v>0</v>
      </c>
      <c r="Q96" s="399"/>
      <c r="R96" s="398">
        <f>IF(L96=0,0,('E - Change Order Details '!V130+'E - Change Order Details '!X130)/L96)</f>
        <v>0</v>
      </c>
      <c r="S96" s="399"/>
      <c r="T96" s="394">
        <f>'E - Change Order Details '!V96+'E - Change Order Details '!X130</f>
        <v>0</v>
      </c>
      <c r="U96" s="237"/>
      <c r="V96" s="237"/>
      <c r="W96" s="395"/>
      <c r="X96" s="396">
        <f>'E - Change Order Details '!V96</f>
        <v>0</v>
      </c>
      <c r="Y96" s="397"/>
      <c r="Z96" s="396">
        <f>'E - Change Order Details '!X96</f>
        <v>0</v>
      </c>
      <c r="AA96" s="397"/>
    </row>
    <row r="97" spans="1:27" s="2" customFormat="1" ht="12.75" customHeight="1" x14ac:dyDescent="0.2">
      <c r="A97" s="152"/>
      <c r="B97" s="175"/>
      <c r="C97" s="152"/>
      <c r="D97" s="391"/>
      <c r="E97" s="392"/>
      <c r="F97" s="392"/>
      <c r="G97" s="393"/>
      <c r="H97" s="301"/>
      <c r="I97" s="302"/>
      <c r="J97" s="301"/>
      <c r="K97" s="302"/>
      <c r="L97" s="394">
        <f t="shared" si="2"/>
        <v>0</v>
      </c>
      <c r="M97" s="237"/>
      <c r="N97" s="395"/>
      <c r="O97" s="25"/>
      <c r="P97" s="398">
        <f>IF('E - Change Order Details '!P131+'E - Change Order Details '!R131=0,0,IF(L97=0,0,('E - Change Order Details '!P131+'E - Change Order Details '!R131)/L97))</f>
        <v>0</v>
      </c>
      <c r="Q97" s="399"/>
      <c r="R97" s="398">
        <f>IF(L97=0,0,('E - Change Order Details '!V131+'E - Change Order Details '!X131)/L97)</f>
        <v>0</v>
      </c>
      <c r="S97" s="399"/>
      <c r="T97" s="394">
        <f>'E - Change Order Details '!V97+'E - Change Order Details '!X131</f>
        <v>0</v>
      </c>
      <c r="U97" s="237"/>
      <c r="V97" s="237"/>
      <c r="W97" s="395"/>
      <c r="X97" s="396">
        <f>'E - Change Order Details '!V97</f>
        <v>0</v>
      </c>
      <c r="Y97" s="397"/>
      <c r="Z97" s="396">
        <f>'E - Change Order Details '!X97</f>
        <v>0</v>
      </c>
      <c r="AA97" s="397"/>
    </row>
    <row r="98" spans="1:27" s="2" customFormat="1" ht="12.75" customHeight="1" x14ac:dyDescent="0.2">
      <c r="A98" s="152"/>
      <c r="B98" s="175"/>
      <c r="C98" s="152"/>
      <c r="D98" s="391"/>
      <c r="E98" s="392"/>
      <c r="F98" s="392"/>
      <c r="G98" s="393"/>
      <c r="H98" s="301"/>
      <c r="I98" s="302"/>
      <c r="J98" s="301"/>
      <c r="K98" s="302"/>
      <c r="L98" s="394">
        <f t="shared" si="2"/>
        <v>0</v>
      </c>
      <c r="M98" s="237"/>
      <c r="N98" s="395"/>
      <c r="O98" s="25"/>
      <c r="P98" s="398">
        <f>IF('E - Change Order Details '!P132+'E - Change Order Details '!R132=0,0,IF(L98=0,0,('E - Change Order Details '!P132+'E - Change Order Details '!R132)/L98))</f>
        <v>0</v>
      </c>
      <c r="Q98" s="399"/>
      <c r="R98" s="398">
        <f>IF(L98=0,0,('E - Change Order Details '!V132+'E - Change Order Details '!X132)/L98)</f>
        <v>0</v>
      </c>
      <c r="S98" s="399"/>
      <c r="T98" s="394">
        <f>'E - Change Order Details '!V98+'E - Change Order Details '!X132</f>
        <v>0</v>
      </c>
      <c r="U98" s="237"/>
      <c r="V98" s="237"/>
      <c r="W98" s="395"/>
      <c r="X98" s="396">
        <f>'E - Change Order Details '!V98</f>
        <v>0</v>
      </c>
      <c r="Y98" s="397"/>
      <c r="Z98" s="396">
        <f>'E - Change Order Details '!X98</f>
        <v>0</v>
      </c>
      <c r="AA98" s="397"/>
    </row>
    <row r="99" spans="1:27" s="2" customFormat="1" ht="12.75" customHeight="1" x14ac:dyDescent="0.2">
      <c r="A99" s="152"/>
      <c r="B99" s="175"/>
      <c r="C99" s="152"/>
      <c r="D99" s="391"/>
      <c r="E99" s="392"/>
      <c r="F99" s="392"/>
      <c r="G99" s="393"/>
      <c r="H99" s="301"/>
      <c r="I99" s="302"/>
      <c r="J99" s="301"/>
      <c r="K99" s="302"/>
      <c r="L99" s="394">
        <f t="shared" si="2"/>
        <v>0</v>
      </c>
      <c r="M99" s="237"/>
      <c r="N99" s="395"/>
      <c r="O99" s="25"/>
      <c r="P99" s="398">
        <f>IF('E - Change Order Details '!P133+'E - Change Order Details '!R133=0,0,IF(L99=0,0,('E - Change Order Details '!P133+'E - Change Order Details '!R133)/L99))</f>
        <v>0</v>
      </c>
      <c r="Q99" s="399"/>
      <c r="R99" s="398">
        <f>IF(L99=0,0,('E - Change Order Details '!V133+'E - Change Order Details '!X133)/L99)</f>
        <v>0</v>
      </c>
      <c r="S99" s="399"/>
      <c r="T99" s="394">
        <f>'E - Change Order Details '!V99+'E - Change Order Details '!X133</f>
        <v>0</v>
      </c>
      <c r="U99" s="237"/>
      <c r="V99" s="237"/>
      <c r="W99" s="395"/>
      <c r="X99" s="396">
        <f>'E - Change Order Details '!V99</f>
        <v>0</v>
      </c>
      <c r="Y99" s="397"/>
      <c r="Z99" s="396">
        <f>'E - Change Order Details '!X99</f>
        <v>0</v>
      </c>
      <c r="AA99" s="397"/>
    </row>
    <row r="100" spans="1:27" s="2" customFormat="1" ht="12.75" customHeight="1" x14ac:dyDescent="0.2">
      <c r="A100" s="152"/>
      <c r="B100" s="175"/>
      <c r="C100" s="152"/>
      <c r="D100" s="391"/>
      <c r="E100" s="392"/>
      <c r="F100" s="392"/>
      <c r="G100" s="393"/>
      <c r="H100" s="301"/>
      <c r="I100" s="302"/>
      <c r="J100" s="301"/>
      <c r="K100" s="302"/>
      <c r="L100" s="394">
        <f t="shared" si="2"/>
        <v>0</v>
      </c>
      <c r="M100" s="237"/>
      <c r="N100" s="395"/>
      <c r="O100" s="25"/>
      <c r="P100" s="398">
        <f>IF('E - Change Order Details '!P134+'E - Change Order Details '!R134=0,0,IF(L100=0,0,('E - Change Order Details '!P134+'E - Change Order Details '!R134)/L100))</f>
        <v>0</v>
      </c>
      <c r="Q100" s="399"/>
      <c r="R100" s="398">
        <f>IF(L100=0,0,('E - Change Order Details '!V134+'E - Change Order Details '!X134)/L100)</f>
        <v>0</v>
      </c>
      <c r="S100" s="399"/>
      <c r="T100" s="394">
        <f>'E - Change Order Details '!V100+'E - Change Order Details '!X134</f>
        <v>0</v>
      </c>
      <c r="U100" s="237"/>
      <c r="V100" s="237"/>
      <c r="W100" s="395"/>
      <c r="X100" s="396">
        <f>'E - Change Order Details '!V100</f>
        <v>0</v>
      </c>
      <c r="Y100" s="397"/>
      <c r="Z100" s="396">
        <f>'E - Change Order Details '!X100</f>
        <v>0</v>
      </c>
      <c r="AA100" s="397"/>
    </row>
    <row r="101" spans="1:27" s="2" customFormat="1" ht="12.75" customHeight="1" x14ac:dyDescent="0.2">
      <c r="A101" s="152"/>
      <c r="B101" s="175"/>
      <c r="C101" s="152"/>
      <c r="D101" s="391"/>
      <c r="E101" s="392"/>
      <c r="F101" s="392"/>
      <c r="G101" s="393"/>
      <c r="H101" s="301"/>
      <c r="I101" s="302"/>
      <c r="J101" s="301"/>
      <c r="K101" s="302"/>
      <c r="L101" s="394">
        <f t="shared" si="2"/>
        <v>0</v>
      </c>
      <c r="M101" s="237"/>
      <c r="N101" s="395"/>
      <c r="O101" s="25"/>
      <c r="P101" s="398">
        <f>IF('E - Change Order Details '!P135+'E - Change Order Details '!R135=0,0,IF(L101=0,0,('E - Change Order Details '!P135+'E - Change Order Details '!R135)/L101))</f>
        <v>0</v>
      </c>
      <c r="Q101" s="399"/>
      <c r="R101" s="398">
        <f>IF(L101=0,0,('E - Change Order Details '!V135+'E - Change Order Details '!X135)/L101)</f>
        <v>0</v>
      </c>
      <c r="S101" s="399"/>
      <c r="T101" s="394">
        <f>'E - Change Order Details '!V101+'E - Change Order Details '!X135</f>
        <v>0</v>
      </c>
      <c r="U101" s="237"/>
      <c r="V101" s="237"/>
      <c r="W101" s="395"/>
      <c r="X101" s="396">
        <f>'E - Change Order Details '!V101</f>
        <v>0</v>
      </c>
      <c r="Y101" s="397"/>
      <c r="Z101" s="396">
        <f>'E - Change Order Details '!X101</f>
        <v>0</v>
      </c>
      <c r="AA101" s="397"/>
    </row>
    <row r="102" spans="1:27" s="2" customFormat="1" ht="12.75" customHeight="1" x14ac:dyDescent="0.2">
      <c r="A102" s="152"/>
      <c r="B102" s="176"/>
      <c r="C102" s="152"/>
      <c r="D102" s="400"/>
      <c r="E102" s="401"/>
      <c r="F102" s="401"/>
      <c r="G102" s="402"/>
      <c r="H102" s="403"/>
      <c r="I102" s="404"/>
      <c r="J102" s="403"/>
      <c r="K102" s="404"/>
      <c r="L102" s="405">
        <f t="shared" si="2"/>
        <v>0</v>
      </c>
      <c r="M102" s="406"/>
      <c r="N102" s="407"/>
      <c r="O102" s="31"/>
      <c r="P102" s="408">
        <f>IF('E - Change Order Details '!P136+'E - Change Order Details '!R136=0,0,IF(L102=0,0,('E - Change Order Details '!P136+'E - Change Order Details '!R136)/L102))</f>
        <v>0</v>
      </c>
      <c r="Q102" s="409"/>
      <c r="R102" s="408">
        <f>IF(L102=0,0,('E - Change Order Details '!V136+'E - Change Order Details '!X136)/L102)</f>
        <v>0</v>
      </c>
      <c r="S102" s="409"/>
      <c r="T102" s="394">
        <f>'E - Change Order Details '!V102+'E - Change Order Details '!X136</f>
        <v>0</v>
      </c>
      <c r="U102" s="237"/>
      <c r="V102" s="237"/>
      <c r="W102" s="395"/>
      <c r="X102" s="396">
        <f>'E - Change Order Details '!V102</f>
        <v>0</v>
      </c>
      <c r="Y102" s="397"/>
      <c r="Z102" s="396">
        <f>'E - Change Order Details '!X102</f>
        <v>0</v>
      </c>
      <c r="AA102" s="397"/>
    </row>
    <row r="103" spans="1:27" s="2" customFormat="1" ht="12.75" customHeight="1" x14ac:dyDescent="0.2">
      <c r="A103" s="410" t="s">
        <v>27</v>
      </c>
      <c r="B103" s="411"/>
      <c r="C103" s="411"/>
      <c r="D103" s="411"/>
      <c r="E103" s="411"/>
      <c r="F103" s="411"/>
      <c r="G103" s="412"/>
      <c r="H103" s="355">
        <f>SUM(H80:H102)</f>
        <v>0</v>
      </c>
      <c r="I103" s="357"/>
      <c r="J103" s="355">
        <f>SUM(J80:J102)</f>
        <v>0</v>
      </c>
      <c r="K103" s="357"/>
      <c r="L103" s="413">
        <f>H103+J103</f>
        <v>0</v>
      </c>
      <c r="M103" s="414"/>
      <c r="N103" s="415"/>
      <c r="O103" s="102"/>
      <c r="P103" s="374"/>
      <c r="Q103" s="375"/>
      <c r="R103" s="375"/>
      <c r="S103" s="375"/>
      <c r="T103" s="375"/>
      <c r="U103" s="375"/>
      <c r="V103" s="375"/>
      <c r="W103" s="376"/>
      <c r="X103" s="355">
        <f>SUM(X80:X102)</f>
        <v>0</v>
      </c>
      <c r="Y103" s="357"/>
      <c r="Z103" s="355">
        <f>SUM(Z80:Z102)</f>
        <v>0</v>
      </c>
      <c r="AA103" s="357"/>
    </row>
    <row r="104" spans="1:27" s="2" customFormat="1" ht="13.5" customHeight="1" thickBot="1" x14ac:dyDescent="0.25">
      <c r="A104" s="362" t="str">
        <f>IF(COSLastPage=AB75,"Grand Total Final Sheet Only","")</f>
        <v/>
      </c>
      <c r="B104" s="362"/>
      <c r="C104" s="362"/>
      <c r="D104" s="362"/>
      <c r="E104" s="362"/>
      <c r="F104" s="362"/>
      <c r="G104" s="362"/>
      <c r="H104" s="343">
        <f>H35+H69+H103</f>
        <v>0</v>
      </c>
      <c r="I104" s="344"/>
      <c r="J104" s="293">
        <f>J35+J69+J103</f>
        <v>0</v>
      </c>
      <c r="K104" s="293"/>
      <c r="L104" s="380">
        <f>H104+J104</f>
        <v>0</v>
      </c>
      <c r="M104" s="380"/>
      <c r="N104" s="380"/>
      <c r="O104" s="101"/>
      <c r="P104" s="377"/>
      <c r="Q104" s="378"/>
      <c r="R104" s="378"/>
      <c r="S104" s="378"/>
      <c r="T104" s="378"/>
      <c r="U104" s="378"/>
      <c r="V104" s="378"/>
      <c r="W104" s="379"/>
      <c r="X104" s="373">
        <f>X35+X69+X103</f>
        <v>0</v>
      </c>
      <c r="Y104" s="373"/>
      <c r="Z104" s="373">
        <f>Z35+Z69+Z103</f>
        <v>0</v>
      </c>
      <c r="AA104" s="373"/>
    </row>
    <row r="105" spans="1:27" s="2" customFormat="1" ht="13.5" customHeight="1" x14ac:dyDescent="0.2">
      <c r="A105" s="188" t="str">
        <f>FormNumber</f>
        <v>F330-02</v>
      </c>
      <c r="B105" s="43"/>
      <c r="C105" s="43"/>
      <c r="D105" s="43"/>
      <c r="E105" s="43"/>
      <c r="F105" s="43"/>
      <c r="G105" s="43"/>
      <c r="H105" s="40"/>
      <c r="I105" s="40"/>
      <c r="J105" s="40"/>
      <c r="K105" s="283" t="str">
        <f>FormVersion</f>
        <v xml:space="preserve">2025-OCT  </v>
      </c>
      <c r="L105" s="283"/>
      <c r="M105" s="283"/>
      <c r="N105" s="283"/>
      <c r="O105" s="44"/>
      <c r="P105"/>
      <c r="Q105"/>
      <c r="R105"/>
      <c r="S105"/>
      <c r="T105"/>
      <c r="U105"/>
      <c r="V105"/>
      <c r="W105"/>
      <c r="X105" s="45"/>
      <c r="Y105" s="45"/>
      <c r="Z105" s="45"/>
      <c r="AA105" s="190" t="str">
        <f>"Section D - Change Order Summary, Page " &amp; AB75 &amp; " of " &amp; COSLastPage</f>
        <v>Section D - Change Order Summary, Page 3 of 0</v>
      </c>
    </row>
    <row r="106" spans="1:27" s="137" customFormat="1" x14ac:dyDescent="0.2">
      <c r="A106" s="153"/>
    </row>
    <row r="107" spans="1:27" s="137" customFormat="1" x14ac:dyDescent="0.2">
      <c r="A107" s="153"/>
    </row>
    <row r="108" spans="1:27" s="137" customFormat="1" x14ac:dyDescent="0.2">
      <c r="A108" s="153"/>
    </row>
    <row r="109" spans="1:27" s="137" customFormat="1" x14ac:dyDescent="0.2">
      <c r="A109" s="153"/>
    </row>
    <row r="110" spans="1:27" s="137" customFormat="1" x14ac:dyDescent="0.2">
      <c r="A110" s="153"/>
    </row>
    <row r="111" spans="1:27" s="137" customFormat="1" x14ac:dyDescent="0.2">
      <c r="A111" s="153"/>
    </row>
    <row r="112" spans="1:27" s="137" customFormat="1" x14ac:dyDescent="0.2">
      <c r="A112" s="153"/>
    </row>
    <row r="113" spans="1:1" s="137" customFormat="1" x14ac:dyDescent="0.2">
      <c r="A113" s="153"/>
    </row>
    <row r="114" spans="1:1" s="137" customFormat="1" x14ac:dyDescent="0.2">
      <c r="A114" s="153"/>
    </row>
    <row r="115" spans="1:1" s="137" customFormat="1" x14ac:dyDescent="0.2">
      <c r="A115" s="153"/>
    </row>
    <row r="116" spans="1:1" s="137" customFormat="1" x14ac:dyDescent="0.2">
      <c r="A116" s="153"/>
    </row>
    <row r="117" spans="1:1" s="137" customFormat="1" x14ac:dyDescent="0.2">
      <c r="A117" s="153"/>
    </row>
    <row r="118" spans="1:1" s="137" customFormat="1" x14ac:dyDescent="0.2">
      <c r="A118" s="153"/>
    </row>
    <row r="119" spans="1:1" s="137" customFormat="1" x14ac:dyDescent="0.2">
      <c r="A119" s="153"/>
    </row>
    <row r="120" spans="1:1" s="137" customFormat="1" x14ac:dyDescent="0.2">
      <c r="A120" s="153"/>
    </row>
    <row r="121" spans="1:1" s="137" customFormat="1" x14ac:dyDescent="0.2">
      <c r="A121" s="153"/>
    </row>
    <row r="122" spans="1:1" s="137" customFormat="1" x14ac:dyDescent="0.2">
      <c r="A122" s="153"/>
    </row>
    <row r="123" spans="1:1" s="137" customFormat="1" x14ac:dyDescent="0.2">
      <c r="A123" s="153"/>
    </row>
    <row r="124" spans="1:1" s="137" customFormat="1" x14ac:dyDescent="0.2">
      <c r="A124" s="153"/>
    </row>
    <row r="125" spans="1:1" s="137" customFormat="1" x14ac:dyDescent="0.2">
      <c r="A125" s="153"/>
    </row>
    <row r="126" spans="1:1" s="137" customFormat="1" x14ac:dyDescent="0.2">
      <c r="A126" s="153"/>
    </row>
    <row r="127" spans="1:1" s="137" customFormat="1" x14ac:dyDescent="0.2">
      <c r="A127" s="153"/>
    </row>
    <row r="128" spans="1:1" s="137" customFormat="1" x14ac:dyDescent="0.2">
      <c r="A128" s="153"/>
    </row>
    <row r="129" spans="1:1" s="137" customFormat="1" x14ac:dyDescent="0.2">
      <c r="A129" s="153"/>
    </row>
    <row r="130" spans="1:1" s="137" customFormat="1" x14ac:dyDescent="0.2">
      <c r="A130" s="153"/>
    </row>
    <row r="131" spans="1:1" s="137" customFormat="1" x14ac:dyDescent="0.2">
      <c r="A131" s="153"/>
    </row>
    <row r="132" spans="1:1" s="137" customFormat="1" x14ac:dyDescent="0.2">
      <c r="A132" s="153"/>
    </row>
    <row r="133" spans="1:1" s="137" customFormat="1" x14ac:dyDescent="0.2">
      <c r="A133" s="153"/>
    </row>
    <row r="134" spans="1:1" s="137" customFormat="1" x14ac:dyDescent="0.2">
      <c r="A134" s="153"/>
    </row>
    <row r="135" spans="1:1" s="137" customFormat="1" x14ac:dyDescent="0.2">
      <c r="A135" s="153"/>
    </row>
    <row r="136" spans="1:1" s="137" customFormat="1" x14ac:dyDescent="0.2">
      <c r="A136" s="153"/>
    </row>
    <row r="137" spans="1:1" s="137" customFormat="1" x14ac:dyDescent="0.2">
      <c r="A137" s="153"/>
    </row>
    <row r="138" spans="1:1" s="137" customFormat="1" x14ac:dyDescent="0.2">
      <c r="A138" s="153"/>
    </row>
    <row r="139" spans="1:1" s="137" customFormat="1" x14ac:dyDescent="0.2">
      <c r="A139" s="153"/>
    </row>
    <row r="140" spans="1:1" s="137" customFormat="1" x14ac:dyDescent="0.2">
      <c r="A140" s="153"/>
    </row>
    <row r="141" spans="1:1" s="137" customFormat="1" x14ac:dyDescent="0.2">
      <c r="A141" s="153"/>
    </row>
    <row r="142" spans="1:1" s="137" customFormat="1" x14ac:dyDescent="0.2">
      <c r="A142" s="153"/>
    </row>
    <row r="143" spans="1:1" s="137" customFormat="1" x14ac:dyDescent="0.2">
      <c r="A143" s="153"/>
    </row>
    <row r="144" spans="1:1" s="137" customFormat="1" x14ac:dyDescent="0.2">
      <c r="A144" s="153"/>
    </row>
    <row r="145" spans="1:1" s="137" customFormat="1" x14ac:dyDescent="0.2">
      <c r="A145" s="153"/>
    </row>
    <row r="146" spans="1:1" s="137" customFormat="1" x14ac:dyDescent="0.2">
      <c r="A146" s="153"/>
    </row>
    <row r="147" spans="1:1" s="137" customFormat="1" x14ac:dyDescent="0.2">
      <c r="A147" s="153"/>
    </row>
    <row r="148" spans="1:1" s="137" customFormat="1" x14ac:dyDescent="0.2">
      <c r="A148" s="153"/>
    </row>
    <row r="149" spans="1:1" s="137" customFormat="1" x14ac:dyDescent="0.2">
      <c r="A149" s="153"/>
    </row>
    <row r="150" spans="1:1" s="137" customFormat="1" x14ac:dyDescent="0.2">
      <c r="A150" s="153"/>
    </row>
    <row r="151" spans="1:1" s="137" customFormat="1" x14ac:dyDescent="0.2">
      <c r="A151" s="153"/>
    </row>
    <row r="152" spans="1:1" s="137" customFormat="1" x14ac:dyDescent="0.2">
      <c r="A152" s="153"/>
    </row>
    <row r="153" spans="1:1" s="137" customFormat="1" x14ac:dyDescent="0.2">
      <c r="A153" s="153"/>
    </row>
    <row r="154" spans="1:1" s="137" customFormat="1" x14ac:dyDescent="0.2">
      <c r="A154" s="153"/>
    </row>
    <row r="155" spans="1:1" s="137" customFormat="1" x14ac:dyDescent="0.2">
      <c r="A155" s="153"/>
    </row>
    <row r="156" spans="1:1" s="137" customFormat="1" x14ac:dyDescent="0.2">
      <c r="A156" s="153"/>
    </row>
    <row r="157" spans="1:1" s="137" customFormat="1" x14ac:dyDescent="0.2">
      <c r="A157" s="153"/>
    </row>
    <row r="158" spans="1:1" s="137" customFormat="1" x14ac:dyDescent="0.2">
      <c r="A158" s="153"/>
    </row>
    <row r="159" spans="1:1" s="137" customFormat="1" x14ac:dyDescent="0.2">
      <c r="A159" s="153"/>
    </row>
    <row r="160" spans="1:1" s="137" customFormat="1" x14ac:dyDescent="0.2">
      <c r="A160" s="153"/>
    </row>
    <row r="161" spans="1:1" s="137" customFormat="1" x14ac:dyDescent="0.2">
      <c r="A161" s="153"/>
    </row>
    <row r="162" spans="1:1" s="137" customFormat="1" x14ac:dyDescent="0.2">
      <c r="A162" s="153"/>
    </row>
    <row r="163" spans="1:1" s="137" customFormat="1" x14ac:dyDescent="0.2">
      <c r="A163" s="153"/>
    </row>
    <row r="164" spans="1:1" s="137" customFormat="1" x14ac:dyDescent="0.2">
      <c r="A164" s="153"/>
    </row>
    <row r="165" spans="1:1" s="137" customFormat="1" x14ac:dyDescent="0.2">
      <c r="A165" s="153"/>
    </row>
    <row r="166" spans="1:1" s="137" customFormat="1" x14ac:dyDescent="0.2">
      <c r="A166" s="153"/>
    </row>
    <row r="167" spans="1:1" s="137" customFormat="1" x14ac:dyDescent="0.2">
      <c r="A167" s="153"/>
    </row>
    <row r="168" spans="1:1" s="137" customFormat="1" x14ac:dyDescent="0.2">
      <c r="A168" s="153"/>
    </row>
    <row r="169" spans="1:1" s="137" customFormat="1" x14ac:dyDescent="0.2">
      <c r="A169" s="153"/>
    </row>
    <row r="170" spans="1:1" s="137" customFormat="1" x14ac:dyDescent="0.2">
      <c r="A170" s="153"/>
    </row>
    <row r="171" spans="1:1" s="137" customFormat="1" x14ac:dyDescent="0.2">
      <c r="A171" s="153"/>
    </row>
    <row r="172" spans="1:1" s="137" customFormat="1" x14ac:dyDescent="0.2">
      <c r="A172" s="153"/>
    </row>
    <row r="173" spans="1:1" s="137" customFormat="1" x14ac:dyDescent="0.2">
      <c r="A173" s="153"/>
    </row>
    <row r="174" spans="1:1" s="137" customFormat="1" x14ac:dyDescent="0.2">
      <c r="A174" s="153"/>
    </row>
    <row r="175" spans="1:1" s="137" customFormat="1" x14ac:dyDescent="0.2">
      <c r="A175" s="153"/>
    </row>
    <row r="176" spans="1:1" s="137" customFormat="1" x14ac:dyDescent="0.2">
      <c r="A176" s="153"/>
    </row>
    <row r="177" spans="1:1" s="137" customFormat="1" x14ac:dyDescent="0.2">
      <c r="A177" s="153"/>
    </row>
    <row r="178" spans="1:1" s="137" customFormat="1" x14ac:dyDescent="0.2">
      <c r="A178" s="153"/>
    </row>
    <row r="179" spans="1:1" s="137" customFormat="1" x14ac:dyDescent="0.2">
      <c r="A179" s="153"/>
    </row>
    <row r="180" spans="1:1" s="137" customFormat="1" x14ac:dyDescent="0.2">
      <c r="A180" s="153"/>
    </row>
    <row r="181" spans="1:1" s="137" customFormat="1" x14ac:dyDescent="0.2">
      <c r="A181" s="153"/>
    </row>
    <row r="182" spans="1:1" s="137" customFormat="1" x14ac:dyDescent="0.2">
      <c r="A182" s="153"/>
    </row>
    <row r="183" spans="1:1" s="137" customFormat="1" x14ac:dyDescent="0.2">
      <c r="A183" s="153"/>
    </row>
    <row r="184" spans="1:1" s="137" customFormat="1" x14ac:dyDescent="0.2">
      <c r="A184" s="153"/>
    </row>
    <row r="185" spans="1:1" s="137" customFormat="1" x14ac:dyDescent="0.2">
      <c r="A185" s="153"/>
    </row>
    <row r="186" spans="1:1" s="137" customFormat="1" x14ac:dyDescent="0.2">
      <c r="A186" s="153"/>
    </row>
    <row r="187" spans="1:1" s="137" customFormat="1" x14ac:dyDescent="0.2">
      <c r="A187" s="153"/>
    </row>
    <row r="188" spans="1:1" s="137" customFormat="1" x14ac:dyDescent="0.2">
      <c r="A188" s="153"/>
    </row>
    <row r="189" spans="1:1" s="137" customFormat="1" x14ac:dyDescent="0.2">
      <c r="A189" s="153"/>
    </row>
    <row r="190" spans="1:1" s="137" customFormat="1" x14ac:dyDescent="0.2">
      <c r="A190" s="153"/>
    </row>
    <row r="191" spans="1:1" s="137" customFormat="1" x14ac:dyDescent="0.2">
      <c r="A191" s="153"/>
    </row>
    <row r="192" spans="1:1" s="137" customFormat="1" x14ac:dyDescent="0.2">
      <c r="A192" s="153"/>
    </row>
    <row r="193" spans="1:1" s="137" customFormat="1" x14ac:dyDescent="0.2">
      <c r="A193" s="153"/>
    </row>
    <row r="194" spans="1:1" s="137" customFormat="1" x14ac:dyDescent="0.2">
      <c r="A194" s="153"/>
    </row>
    <row r="195" spans="1:1" s="137" customFormat="1" x14ac:dyDescent="0.2">
      <c r="A195" s="153"/>
    </row>
    <row r="196" spans="1:1" s="137" customFormat="1" x14ac:dyDescent="0.2">
      <c r="A196" s="153"/>
    </row>
    <row r="197" spans="1:1" s="137" customFormat="1" x14ac:dyDescent="0.2">
      <c r="A197" s="153"/>
    </row>
    <row r="198" spans="1:1" s="137" customFormat="1" x14ac:dyDescent="0.2">
      <c r="A198" s="153"/>
    </row>
    <row r="199" spans="1:1" s="137" customFormat="1" x14ac:dyDescent="0.2">
      <c r="A199" s="153"/>
    </row>
    <row r="200" spans="1:1" s="137" customFormat="1" x14ac:dyDescent="0.2">
      <c r="A200" s="153"/>
    </row>
    <row r="201" spans="1:1" s="137" customFormat="1" x14ac:dyDescent="0.2">
      <c r="A201" s="153"/>
    </row>
    <row r="202" spans="1:1" s="137" customFormat="1" x14ac:dyDescent="0.2">
      <c r="A202" s="153"/>
    </row>
    <row r="203" spans="1:1" s="137" customFormat="1" x14ac:dyDescent="0.2">
      <c r="A203" s="153"/>
    </row>
    <row r="204" spans="1:1" s="137" customFormat="1" x14ac:dyDescent="0.2">
      <c r="A204" s="153"/>
    </row>
    <row r="205" spans="1:1" s="137" customFormat="1" x14ac:dyDescent="0.2">
      <c r="A205" s="153"/>
    </row>
    <row r="206" spans="1:1" s="137" customFormat="1" x14ac:dyDescent="0.2">
      <c r="A206" s="153"/>
    </row>
    <row r="207" spans="1:1" s="137" customFormat="1" x14ac:dyDescent="0.2">
      <c r="A207" s="153"/>
    </row>
    <row r="208" spans="1:1" s="137" customFormat="1" x14ac:dyDescent="0.2">
      <c r="A208" s="153"/>
    </row>
    <row r="209" spans="1:1" s="137" customFormat="1" x14ac:dyDescent="0.2">
      <c r="A209" s="153"/>
    </row>
    <row r="210" spans="1:1" s="137" customFormat="1" x14ac:dyDescent="0.2">
      <c r="A210" s="153"/>
    </row>
    <row r="211" spans="1:1" s="137" customFormat="1" x14ac:dyDescent="0.2">
      <c r="A211" s="153"/>
    </row>
    <row r="212" spans="1:1" s="137" customFormat="1" x14ac:dyDescent="0.2">
      <c r="A212" s="153"/>
    </row>
    <row r="213" spans="1:1" s="137" customFormat="1" x14ac:dyDescent="0.2">
      <c r="A213" s="153"/>
    </row>
    <row r="214" spans="1:1" s="137" customFormat="1" x14ac:dyDescent="0.2">
      <c r="A214" s="153"/>
    </row>
    <row r="215" spans="1:1" s="137" customFormat="1" x14ac:dyDescent="0.2">
      <c r="A215" s="153"/>
    </row>
    <row r="216" spans="1:1" s="137" customFormat="1" x14ac:dyDescent="0.2">
      <c r="A216" s="153"/>
    </row>
    <row r="217" spans="1:1" s="137" customFormat="1" x14ac:dyDescent="0.2">
      <c r="A217" s="153"/>
    </row>
    <row r="218" spans="1:1" s="137" customFormat="1" x14ac:dyDescent="0.2">
      <c r="A218" s="153"/>
    </row>
    <row r="219" spans="1:1" s="137" customFormat="1" x14ac:dyDescent="0.2">
      <c r="A219" s="153"/>
    </row>
    <row r="220" spans="1:1" s="137" customFormat="1" x14ac:dyDescent="0.2">
      <c r="A220" s="153"/>
    </row>
    <row r="221" spans="1:1" s="137" customFormat="1" x14ac:dyDescent="0.2">
      <c r="A221" s="153"/>
    </row>
    <row r="222" spans="1:1" s="137" customFormat="1" x14ac:dyDescent="0.2">
      <c r="A222" s="153"/>
    </row>
    <row r="223" spans="1:1" s="137" customFormat="1" x14ac:dyDescent="0.2">
      <c r="A223" s="153"/>
    </row>
    <row r="224" spans="1:1" s="137" customFormat="1" x14ac:dyDescent="0.2">
      <c r="A224" s="153"/>
    </row>
    <row r="225" spans="1:1" s="137" customFormat="1" x14ac:dyDescent="0.2">
      <c r="A225" s="153"/>
    </row>
    <row r="226" spans="1:1" s="137" customFormat="1" x14ac:dyDescent="0.2">
      <c r="A226" s="153"/>
    </row>
    <row r="227" spans="1:1" s="137" customFormat="1" x14ac:dyDescent="0.2">
      <c r="A227" s="153"/>
    </row>
    <row r="228" spans="1:1" s="137" customFormat="1" x14ac:dyDescent="0.2">
      <c r="A228" s="153"/>
    </row>
    <row r="229" spans="1:1" s="137" customFormat="1" x14ac:dyDescent="0.2">
      <c r="A229" s="153"/>
    </row>
    <row r="230" spans="1:1" s="137" customFormat="1" x14ac:dyDescent="0.2">
      <c r="A230" s="153"/>
    </row>
    <row r="231" spans="1:1" s="137" customFormat="1" x14ac:dyDescent="0.2">
      <c r="A231" s="153"/>
    </row>
    <row r="232" spans="1:1" s="137" customFormat="1" x14ac:dyDescent="0.2">
      <c r="A232" s="153"/>
    </row>
    <row r="233" spans="1:1" s="137" customFormat="1" x14ac:dyDescent="0.2">
      <c r="A233" s="153"/>
    </row>
    <row r="234" spans="1:1" s="137" customFormat="1" x14ac:dyDescent="0.2">
      <c r="A234" s="153"/>
    </row>
    <row r="235" spans="1:1" s="137" customFormat="1" x14ac:dyDescent="0.2">
      <c r="A235" s="153"/>
    </row>
    <row r="236" spans="1:1" s="137" customFormat="1" x14ac:dyDescent="0.2">
      <c r="A236" s="153"/>
    </row>
    <row r="237" spans="1:1" s="137" customFormat="1" x14ac:dyDescent="0.2">
      <c r="A237" s="153"/>
    </row>
    <row r="238" spans="1:1" s="137" customFormat="1" x14ac:dyDescent="0.2">
      <c r="A238" s="153"/>
    </row>
    <row r="239" spans="1:1" s="137" customFormat="1" x14ac:dyDescent="0.2">
      <c r="A239" s="153"/>
    </row>
    <row r="240" spans="1:1" s="137" customFormat="1" x14ac:dyDescent="0.2">
      <c r="A240" s="153"/>
    </row>
    <row r="241" spans="1:1" s="137" customFormat="1" x14ac:dyDescent="0.2">
      <c r="A241" s="153"/>
    </row>
    <row r="242" spans="1:1" s="137" customFormat="1" x14ac:dyDescent="0.2">
      <c r="A242" s="153"/>
    </row>
    <row r="243" spans="1:1" s="137" customFormat="1" x14ac:dyDescent="0.2">
      <c r="A243" s="153"/>
    </row>
    <row r="244" spans="1:1" s="137" customFormat="1" x14ac:dyDescent="0.2">
      <c r="A244" s="153"/>
    </row>
    <row r="245" spans="1:1" s="137" customFormat="1" x14ac:dyDescent="0.2">
      <c r="A245" s="153"/>
    </row>
    <row r="246" spans="1:1" s="137" customFormat="1" x14ac:dyDescent="0.2">
      <c r="A246" s="153"/>
    </row>
    <row r="247" spans="1:1" s="137" customFormat="1" x14ac:dyDescent="0.2">
      <c r="A247" s="153"/>
    </row>
    <row r="248" spans="1:1" s="137" customFormat="1" x14ac:dyDescent="0.2">
      <c r="A248" s="153"/>
    </row>
    <row r="249" spans="1:1" s="137" customFormat="1" x14ac:dyDescent="0.2">
      <c r="A249" s="153"/>
    </row>
    <row r="250" spans="1:1" s="137" customFormat="1" x14ac:dyDescent="0.2">
      <c r="A250" s="153"/>
    </row>
    <row r="251" spans="1:1" s="137" customFormat="1" x14ac:dyDescent="0.2">
      <c r="A251" s="153"/>
    </row>
    <row r="252" spans="1:1" s="137" customFormat="1" x14ac:dyDescent="0.2">
      <c r="A252" s="153"/>
    </row>
    <row r="253" spans="1:1" s="137" customFormat="1" x14ac:dyDescent="0.2">
      <c r="A253" s="153"/>
    </row>
    <row r="254" spans="1:1" s="137" customFormat="1" x14ac:dyDescent="0.2">
      <c r="A254" s="153"/>
    </row>
    <row r="255" spans="1:1" s="137" customFormat="1" x14ac:dyDescent="0.2">
      <c r="A255" s="153"/>
    </row>
    <row r="256" spans="1:1" s="137" customFormat="1" x14ac:dyDescent="0.2">
      <c r="A256" s="153"/>
    </row>
    <row r="257" spans="1:1" s="137" customFormat="1" x14ac:dyDescent="0.2">
      <c r="A257" s="153"/>
    </row>
    <row r="258" spans="1:1" s="137" customFormat="1" x14ac:dyDescent="0.2">
      <c r="A258" s="153"/>
    </row>
    <row r="259" spans="1:1" s="137" customFormat="1" x14ac:dyDescent="0.2">
      <c r="A259" s="153"/>
    </row>
    <row r="260" spans="1:1" s="137" customFormat="1" x14ac:dyDescent="0.2">
      <c r="A260" s="153"/>
    </row>
    <row r="261" spans="1:1" s="137" customFormat="1" x14ac:dyDescent="0.2">
      <c r="A261" s="153"/>
    </row>
    <row r="262" spans="1:1" s="137" customFormat="1" x14ac:dyDescent="0.2">
      <c r="A262" s="153"/>
    </row>
    <row r="263" spans="1:1" s="137" customFormat="1" x14ac:dyDescent="0.2">
      <c r="A263" s="153"/>
    </row>
    <row r="264" spans="1:1" s="137" customFormat="1" x14ac:dyDescent="0.2">
      <c r="A264" s="153"/>
    </row>
    <row r="265" spans="1:1" s="137" customFormat="1" x14ac:dyDescent="0.2">
      <c r="A265" s="153"/>
    </row>
    <row r="266" spans="1:1" s="137" customFormat="1" x14ac:dyDescent="0.2">
      <c r="A266" s="153"/>
    </row>
    <row r="267" spans="1:1" s="137" customFormat="1" x14ac:dyDescent="0.2">
      <c r="A267" s="153"/>
    </row>
    <row r="268" spans="1:1" s="137" customFormat="1" x14ac:dyDescent="0.2">
      <c r="A268" s="153"/>
    </row>
    <row r="269" spans="1:1" s="137" customFormat="1" x14ac:dyDescent="0.2">
      <c r="A269" s="153"/>
    </row>
    <row r="270" spans="1:1" s="137" customFormat="1" x14ac:dyDescent="0.2">
      <c r="A270" s="153"/>
    </row>
    <row r="271" spans="1:1" s="137" customFormat="1" x14ac:dyDescent="0.2">
      <c r="A271" s="153"/>
    </row>
    <row r="272" spans="1:1" s="137" customFormat="1" x14ac:dyDescent="0.2">
      <c r="A272" s="153"/>
    </row>
    <row r="273" spans="1:1" s="137" customFormat="1" x14ac:dyDescent="0.2">
      <c r="A273" s="153"/>
    </row>
    <row r="274" spans="1:1" s="137" customFormat="1" x14ac:dyDescent="0.2">
      <c r="A274" s="153"/>
    </row>
    <row r="275" spans="1:1" s="137" customFormat="1" x14ac:dyDescent="0.2">
      <c r="A275" s="153"/>
    </row>
    <row r="276" spans="1:1" s="137" customFormat="1" x14ac:dyDescent="0.2">
      <c r="A276" s="153"/>
    </row>
    <row r="277" spans="1:1" s="137" customFormat="1" x14ac:dyDescent="0.2">
      <c r="A277" s="153"/>
    </row>
    <row r="278" spans="1:1" s="137" customFormat="1" x14ac:dyDescent="0.2">
      <c r="A278" s="153"/>
    </row>
    <row r="279" spans="1:1" s="137" customFormat="1" x14ac:dyDescent="0.2">
      <c r="A279" s="153"/>
    </row>
    <row r="280" spans="1:1" s="137" customFormat="1" x14ac:dyDescent="0.2">
      <c r="A280" s="153"/>
    </row>
    <row r="281" spans="1:1" s="137" customFormat="1" x14ac:dyDescent="0.2">
      <c r="A281" s="153"/>
    </row>
    <row r="282" spans="1:1" s="137" customFormat="1" x14ac:dyDescent="0.2">
      <c r="A282" s="153"/>
    </row>
    <row r="283" spans="1:1" s="137" customFormat="1" x14ac:dyDescent="0.2">
      <c r="A283" s="153"/>
    </row>
    <row r="284" spans="1:1" s="137" customFormat="1" x14ac:dyDescent="0.2">
      <c r="A284" s="153"/>
    </row>
    <row r="285" spans="1:1" s="137" customFormat="1" x14ac:dyDescent="0.2">
      <c r="A285" s="153"/>
    </row>
    <row r="286" spans="1:1" s="137" customFormat="1" x14ac:dyDescent="0.2">
      <c r="A286" s="153"/>
    </row>
    <row r="287" spans="1:1" s="137" customFormat="1" x14ac:dyDescent="0.2">
      <c r="A287" s="153"/>
    </row>
    <row r="288" spans="1:1" s="137" customFormat="1" x14ac:dyDescent="0.2">
      <c r="A288" s="153"/>
    </row>
    <row r="289" spans="1:1" s="137" customFormat="1" x14ac:dyDescent="0.2">
      <c r="A289" s="153"/>
    </row>
    <row r="290" spans="1:1" s="137" customFormat="1" x14ac:dyDescent="0.2">
      <c r="A290" s="153"/>
    </row>
    <row r="291" spans="1:1" s="137" customFormat="1" x14ac:dyDescent="0.2">
      <c r="A291" s="153"/>
    </row>
    <row r="292" spans="1:1" s="137" customFormat="1" x14ac:dyDescent="0.2">
      <c r="A292" s="153"/>
    </row>
    <row r="293" spans="1:1" s="137" customFormat="1" x14ac:dyDescent="0.2">
      <c r="A293" s="153"/>
    </row>
    <row r="294" spans="1:1" s="137" customFormat="1" x14ac:dyDescent="0.2">
      <c r="A294" s="153"/>
    </row>
    <row r="295" spans="1:1" s="137" customFormat="1" x14ac:dyDescent="0.2">
      <c r="A295" s="153"/>
    </row>
    <row r="296" spans="1:1" s="137" customFormat="1" x14ac:dyDescent="0.2">
      <c r="A296" s="153"/>
    </row>
    <row r="297" spans="1:1" s="137" customFormat="1" x14ac:dyDescent="0.2">
      <c r="A297" s="153"/>
    </row>
    <row r="298" spans="1:1" s="137" customFormat="1" x14ac:dyDescent="0.2">
      <c r="A298" s="153"/>
    </row>
    <row r="299" spans="1:1" s="137" customFormat="1" x14ac:dyDescent="0.2">
      <c r="A299" s="153"/>
    </row>
    <row r="300" spans="1:1" s="137" customFormat="1" x14ac:dyDescent="0.2">
      <c r="A300" s="153"/>
    </row>
    <row r="301" spans="1:1" s="137" customFormat="1" x14ac:dyDescent="0.2">
      <c r="A301" s="153"/>
    </row>
    <row r="302" spans="1:1" s="137" customFormat="1" x14ac:dyDescent="0.2">
      <c r="A302" s="153"/>
    </row>
    <row r="303" spans="1:1" s="137" customFormat="1" x14ac:dyDescent="0.2">
      <c r="A303" s="153"/>
    </row>
    <row r="304" spans="1:1" s="137" customFormat="1" x14ac:dyDescent="0.2">
      <c r="A304" s="153"/>
    </row>
    <row r="305" spans="1:1" s="137" customFormat="1" x14ac:dyDescent="0.2">
      <c r="A305" s="153"/>
    </row>
    <row r="306" spans="1:1" s="137" customFormat="1" x14ac:dyDescent="0.2">
      <c r="A306" s="153"/>
    </row>
    <row r="307" spans="1:1" s="137" customFormat="1" x14ac:dyDescent="0.2">
      <c r="A307" s="153"/>
    </row>
    <row r="308" spans="1:1" s="137" customFormat="1" x14ac:dyDescent="0.2">
      <c r="A308" s="153"/>
    </row>
    <row r="309" spans="1:1" s="137" customFormat="1" x14ac:dyDescent="0.2">
      <c r="A309" s="153"/>
    </row>
    <row r="310" spans="1:1" s="137" customFormat="1" x14ac:dyDescent="0.2">
      <c r="A310" s="153"/>
    </row>
    <row r="311" spans="1:1" s="137" customFormat="1" x14ac:dyDescent="0.2">
      <c r="A311" s="153"/>
    </row>
    <row r="312" spans="1:1" s="137" customFormat="1" x14ac:dyDescent="0.2">
      <c r="A312" s="153"/>
    </row>
    <row r="313" spans="1:1" s="137" customFormat="1" x14ac:dyDescent="0.2">
      <c r="A313" s="153"/>
    </row>
    <row r="314" spans="1:1" s="137" customFormat="1" x14ac:dyDescent="0.2">
      <c r="A314" s="153"/>
    </row>
    <row r="315" spans="1:1" s="137" customFormat="1" x14ac:dyDescent="0.2">
      <c r="A315" s="153"/>
    </row>
    <row r="316" spans="1:1" s="137" customFormat="1" x14ac:dyDescent="0.2">
      <c r="A316" s="153"/>
    </row>
    <row r="317" spans="1:1" s="137" customFormat="1" x14ac:dyDescent="0.2">
      <c r="A317" s="153"/>
    </row>
    <row r="318" spans="1:1" s="137" customFormat="1" x14ac:dyDescent="0.2">
      <c r="A318" s="153"/>
    </row>
    <row r="319" spans="1:1" s="137" customFormat="1" x14ac:dyDescent="0.2">
      <c r="A319" s="153"/>
    </row>
    <row r="320" spans="1:1" s="137" customFormat="1" x14ac:dyDescent="0.2">
      <c r="A320" s="153"/>
    </row>
    <row r="321" spans="1:1" s="137" customFormat="1" x14ac:dyDescent="0.2">
      <c r="A321" s="153"/>
    </row>
    <row r="322" spans="1:1" s="137" customFormat="1" x14ac:dyDescent="0.2">
      <c r="A322" s="153"/>
    </row>
    <row r="323" spans="1:1" s="137" customFormat="1" x14ac:dyDescent="0.2">
      <c r="A323" s="153"/>
    </row>
    <row r="324" spans="1:1" s="137" customFormat="1" x14ac:dyDescent="0.2">
      <c r="A324" s="153"/>
    </row>
    <row r="325" spans="1:1" s="137" customFormat="1" x14ac:dyDescent="0.2">
      <c r="A325" s="153"/>
    </row>
    <row r="326" spans="1:1" s="137" customFormat="1" x14ac:dyDescent="0.2">
      <c r="A326" s="153"/>
    </row>
    <row r="327" spans="1:1" s="137" customFormat="1" x14ac:dyDescent="0.2">
      <c r="A327" s="153"/>
    </row>
    <row r="328" spans="1:1" s="137" customFormat="1" x14ac:dyDescent="0.2">
      <c r="A328" s="153"/>
    </row>
    <row r="329" spans="1:1" s="137" customFormat="1" x14ac:dyDescent="0.2">
      <c r="A329" s="153"/>
    </row>
    <row r="330" spans="1:1" s="137" customFormat="1" x14ac:dyDescent="0.2">
      <c r="A330" s="153"/>
    </row>
    <row r="331" spans="1:1" s="137" customFormat="1" x14ac:dyDescent="0.2">
      <c r="A331" s="153"/>
    </row>
    <row r="332" spans="1:1" s="137" customFormat="1" x14ac:dyDescent="0.2">
      <c r="A332" s="153"/>
    </row>
    <row r="333" spans="1:1" s="137" customFormat="1" x14ac:dyDescent="0.2">
      <c r="A333" s="153"/>
    </row>
    <row r="334" spans="1:1" s="137" customFormat="1" x14ac:dyDescent="0.2">
      <c r="A334" s="153"/>
    </row>
    <row r="335" spans="1:1" s="137" customFormat="1" x14ac:dyDescent="0.2">
      <c r="A335" s="153"/>
    </row>
    <row r="336" spans="1:1" s="137" customFormat="1" x14ac:dyDescent="0.2">
      <c r="A336" s="153"/>
    </row>
    <row r="337" spans="1:1" s="137" customFormat="1" x14ac:dyDescent="0.2">
      <c r="A337" s="153"/>
    </row>
    <row r="338" spans="1:1" s="137" customFormat="1" x14ac:dyDescent="0.2">
      <c r="A338" s="153"/>
    </row>
    <row r="339" spans="1:1" s="137" customFormat="1" x14ac:dyDescent="0.2">
      <c r="A339" s="153"/>
    </row>
    <row r="340" spans="1:1" s="137" customFormat="1" x14ac:dyDescent="0.2">
      <c r="A340" s="153"/>
    </row>
    <row r="341" spans="1:1" s="137" customFormat="1" x14ac:dyDescent="0.2">
      <c r="A341" s="153"/>
    </row>
    <row r="342" spans="1:1" s="137" customFormat="1" x14ac:dyDescent="0.2">
      <c r="A342" s="153"/>
    </row>
    <row r="343" spans="1:1" s="137" customFormat="1" x14ac:dyDescent="0.2">
      <c r="A343" s="153"/>
    </row>
    <row r="344" spans="1:1" s="137" customFormat="1" x14ac:dyDescent="0.2">
      <c r="A344" s="153"/>
    </row>
    <row r="345" spans="1:1" s="137" customFormat="1" x14ac:dyDescent="0.2">
      <c r="A345" s="153"/>
    </row>
    <row r="346" spans="1:1" s="137" customFormat="1" x14ac:dyDescent="0.2">
      <c r="A346" s="153"/>
    </row>
    <row r="347" spans="1:1" s="137" customFormat="1" x14ac:dyDescent="0.2">
      <c r="A347" s="153"/>
    </row>
    <row r="348" spans="1:1" s="137" customFormat="1" x14ac:dyDescent="0.2">
      <c r="A348" s="153"/>
    </row>
    <row r="349" spans="1:1" s="137" customFormat="1" x14ac:dyDescent="0.2">
      <c r="A349" s="153"/>
    </row>
    <row r="350" spans="1:1" s="137" customFormat="1" x14ac:dyDescent="0.2">
      <c r="A350" s="153"/>
    </row>
    <row r="351" spans="1:1" s="137" customFormat="1" x14ac:dyDescent="0.2">
      <c r="A351" s="153"/>
    </row>
    <row r="352" spans="1:1" s="137" customFormat="1" x14ac:dyDescent="0.2">
      <c r="A352" s="153"/>
    </row>
    <row r="353" spans="1:1" s="137" customFormat="1" x14ac:dyDescent="0.2">
      <c r="A353" s="153"/>
    </row>
    <row r="354" spans="1:1" s="137" customFormat="1" x14ac:dyDescent="0.2">
      <c r="A354" s="153"/>
    </row>
    <row r="355" spans="1:1" s="137" customFormat="1" x14ac:dyDescent="0.2">
      <c r="A355" s="153"/>
    </row>
    <row r="356" spans="1:1" s="137" customFormat="1" x14ac:dyDescent="0.2">
      <c r="A356" s="153"/>
    </row>
    <row r="357" spans="1:1" s="137" customFormat="1" x14ac:dyDescent="0.2">
      <c r="A357" s="153"/>
    </row>
    <row r="358" spans="1:1" s="137" customFormat="1" x14ac:dyDescent="0.2">
      <c r="A358" s="153"/>
    </row>
    <row r="359" spans="1:1" s="137" customFormat="1" x14ac:dyDescent="0.2">
      <c r="A359" s="153"/>
    </row>
    <row r="360" spans="1:1" s="137" customFormat="1" x14ac:dyDescent="0.2">
      <c r="A360" s="153"/>
    </row>
    <row r="361" spans="1:1" s="137" customFormat="1" x14ac:dyDescent="0.2">
      <c r="A361" s="153"/>
    </row>
    <row r="362" spans="1:1" s="137" customFormat="1" x14ac:dyDescent="0.2">
      <c r="A362" s="153"/>
    </row>
    <row r="363" spans="1:1" s="137" customFormat="1" x14ac:dyDescent="0.2">
      <c r="A363" s="153"/>
    </row>
    <row r="364" spans="1:1" s="137" customFormat="1" x14ac:dyDescent="0.2">
      <c r="A364" s="153"/>
    </row>
    <row r="365" spans="1:1" s="137" customFormat="1" x14ac:dyDescent="0.2">
      <c r="A365" s="153"/>
    </row>
    <row r="366" spans="1:1" s="137" customFormat="1" x14ac:dyDescent="0.2">
      <c r="A366" s="153"/>
    </row>
    <row r="367" spans="1:1" s="137" customFormat="1" x14ac:dyDescent="0.2">
      <c r="A367" s="153"/>
    </row>
    <row r="368" spans="1:1" s="137" customFormat="1" x14ac:dyDescent="0.2">
      <c r="A368" s="153"/>
    </row>
    <row r="369" spans="1:1" s="137" customFormat="1" x14ac:dyDescent="0.2">
      <c r="A369" s="153"/>
    </row>
    <row r="370" spans="1:1" s="137" customFormat="1" x14ac:dyDescent="0.2">
      <c r="A370" s="153"/>
    </row>
    <row r="371" spans="1:1" s="137" customFormat="1" x14ac:dyDescent="0.2">
      <c r="A371" s="153"/>
    </row>
    <row r="372" spans="1:1" s="137" customFormat="1" x14ac:dyDescent="0.2">
      <c r="A372" s="153"/>
    </row>
    <row r="373" spans="1:1" s="137" customFormat="1" x14ac:dyDescent="0.2">
      <c r="A373" s="153"/>
    </row>
    <row r="374" spans="1:1" s="137" customFormat="1" x14ac:dyDescent="0.2">
      <c r="A374" s="153"/>
    </row>
    <row r="375" spans="1:1" s="137" customFormat="1" x14ac:dyDescent="0.2">
      <c r="A375" s="153"/>
    </row>
    <row r="376" spans="1:1" s="137" customFormat="1" x14ac:dyDescent="0.2">
      <c r="A376" s="153"/>
    </row>
    <row r="377" spans="1:1" s="137" customFormat="1" x14ac:dyDescent="0.2">
      <c r="A377" s="153"/>
    </row>
    <row r="378" spans="1:1" s="137" customFormat="1" x14ac:dyDescent="0.2">
      <c r="A378" s="153"/>
    </row>
    <row r="379" spans="1:1" s="137" customFormat="1" x14ac:dyDescent="0.2">
      <c r="A379" s="153"/>
    </row>
    <row r="380" spans="1:1" s="137" customFormat="1" x14ac:dyDescent="0.2">
      <c r="A380" s="153"/>
    </row>
    <row r="381" spans="1:1" s="137" customFormat="1" x14ac:dyDescent="0.2">
      <c r="A381" s="153"/>
    </row>
    <row r="382" spans="1:1" s="137" customFormat="1" x14ac:dyDescent="0.2">
      <c r="A382" s="153"/>
    </row>
    <row r="383" spans="1:1" s="137" customFormat="1" x14ac:dyDescent="0.2">
      <c r="A383" s="153"/>
    </row>
    <row r="384" spans="1:1" s="137" customFormat="1" x14ac:dyDescent="0.2">
      <c r="A384" s="153"/>
    </row>
    <row r="385" spans="1:1" s="137" customFormat="1" x14ac:dyDescent="0.2">
      <c r="A385" s="153"/>
    </row>
    <row r="386" spans="1:1" s="137" customFormat="1" x14ac:dyDescent="0.2">
      <c r="A386" s="153"/>
    </row>
    <row r="387" spans="1:1" s="137" customFormat="1" x14ac:dyDescent="0.2">
      <c r="A387" s="153"/>
    </row>
    <row r="388" spans="1:1" s="137" customFormat="1" x14ac:dyDescent="0.2">
      <c r="A388" s="153"/>
    </row>
    <row r="389" spans="1:1" s="137" customFormat="1" x14ac:dyDescent="0.2">
      <c r="A389" s="153"/>
    </row>
    <row r="390" spans="1:1" s="137" customFormat="1" x14ac:dyDescent="0.2">
      <c r="A390" s="153"/>
    </row>
    <row r="391" spans="1:1" s="137" customFormat="1" x14ac:dyDescent="0.2">
      <c r="A391" s="153"/>
    </row>
    <row r="392" spans="1:1" s="137" customFormat="1" x14ac:dyDescent="0.2">
      <c r="A392" s="153"/>
    </row>
    <row r="393" spans="1:1" s="137" customFormat="1" x14ac:dyDescent="0.2">
      <c r="A393" s="153"/>
    </row>
    <row r="394" spans="1:1" s="137" customFormat="1" x14ac:dyDescent="0.2">
      <c r="A394" s="153"/>
    </row>
    <row r="395" spans="1:1" s="137" customFormat="1" x14ac:dyDescent="0.2">
      <c r="A395" s="153"/>
    </row>
    <row r="396" spans="1:1" s="137" customFormat="1" x14ac:dyDescent="0.2">
      <c r="A396" s="153"/>
    </row>
    <row r="397" spans="1:1" s="137" customFormat="1" x14ac:dyDescent="0.2">
      <c r="A397" s="153"/>
    </row>
    <row r="398" spans="1:1" s="137" customFormat="1" x14ac:dyDescent="0.2">
      <c r="A398" s="153"/>
    </row>
    <row r="399" spans="1:1" s="137" customFormat="1" x14ac:dyDescent="0.2">
      <c r="A399" s="153"/>
    </row>
    <row r="400" spans="1:1" s="137" customFormat="1" x14ac:dyDescent="0.2">
      <c r="A400" s="153"/>
    </row>
    <row r="401" spans="1:1" s="137" customFormat="1" x14ac:dyDescent="0.2">
      <c r="A401" s="153"/>
    </row>
    <row r="402" spans="1:1" s="137" customFormat="1" x14ac:dyDescent="0.2">
      <c r="A402" s="153"/>
    </row>
    <row r="403" spans="1:1" s="137" customFormat="1" x14ac:dyDescent="0.2">
      <c r="A403" s="153"/>
    </row>
    <row r="404" spans="1:1" s="137" customFormat="1" x14ac:dyDescent="0.2">
      <c r="A404" s="153"/>
    </row>
    <row r="405" spans="1:1" s="137" customFormat="1" x14ac:dyDescent="0.2">
      <c r="A405" s="153"/>
    </row>
    <row r="406" spans="1:1" s="137" customFormat="1" x14ac:dyDescent="0.2">
      <c r="A406" s="153"/>
    </row>
    <row r="407" spans="1:1" s="137" customFormat="1" x14ac:dyDescent="0.2">
      <c r="A407" s="153"/>
    </row>
    <row r="408" spans="1:1" s="137" customFormat="1" x14ac:dyDescent="0.2">
      <c r="A408" s="153"/>
    </row>
    <row r="409" spans="1:1" s="137" customFormat="1" x14ac:dyDescent="0.2">
      <c r="A409" s="153"/>
    </row>
    <row r="410" spans="1:1" s="137" customFormat="1" x14ac:dyDescent="0.2">
      <c r="A410" s="153"/>
    </row>
    <row r="411" spans="1:1" s="137" customFormat="1" x14ac:dyDescent="0.2">
      <c r="A411" s="153"/>
    </row>
    <row r="412" spans="1:1" s="137" customFormat="1" x14ac:dyDescent="0.2">
      <c r="A412" s="153"/>
    </row>
    <row r="413" spans="1:1" s="137" customFormat="1" x14ac:dyDescent="0.2">
      <c r="A413" s="153"/>
    </row>
    <row r="414" spans="1:1" s="137" customFormat="1" x14ac:dyDescent="0.2">
      <c r="A414" s="153"/>
    </row>
    <row r="415" spans="1:1" s="137" customFormat="1" x14ac:dyDescent="0.2">
      <c r="A415" s="153"/>
    </row>
    <row r="416" spans="1:1" s="137" customFormat="1" x14ac:dyDescent="0.2">
      <c r="A416" s="153"/>
    </row>
    <row r="417" spans="1:1" s="137" customFormat="1" x14ac:dyDescent="0.2">
      <c r="A417" s="153"/>
    </row>
    <row r="418" spans="1:1" s="137" customFormat="1" x14ac:dyDescent="0.2">
      <c r="A418" s="153"/>
    </row>
    <row r="419" spans="1:1" s="137" customFormat="1" x14ac:dyDescent="0.2">
      <c r="A419" s="153"/>
    </row>
    <row r="420" spans="1:1" s="137" customFormat="1" x14ac:dyDescent="0.2">
      <c r="A420" s="153"/>
    </row>
    <row r="421" spans="1:1" s="137" customFormat="1" x14ac:dyDescent="0.2">
      <c r="A421" s="153"/>
    </row>
    <row r="422" spans="1:1" s="137" customFormat="1" x14ac:dyDescent="0.2">
      <c r="A422" s="153"/>
    </row>
    <row r="423" spans="1:1" s="137" customFormat="1" x14ac:dyDescent="0.2">
      <c r="A423" s="153"/>
    </row>
    <row r="424" spans="1:1" s="137" customFormat="1" x14ac:dyDescent="0.2">
      <c r="A424" s="153"/>
    </row>
    <row r="425" spans="1:1" s="137" customFormat="1" x14ac:dyDescent="0.2">
      <c r="A425" s="153"/>
    </row>
    <row r="426" spans="1:1" s="137" customFormat="1" x14ac:dyDescent="0.2">
      <c r="A426" s="153"/>
    </row>
    <row r="427" spans="1:1" s="137" customFormat="1" x14ac:dyDescent="0.2">
      <c r="A427" s="153"/>
    </row>
    <row r="428" spans="1:1" s="137" customFormat="1" x14ac:dyDescent="0.2">
      <c r="A428" s="153"/>
    </row>
    <row r="429" spans="1:1" s="137" customFormat="1" x14ac:dyDescent="0.2">
      <c r="A429" s="153"/>
    </row>
    <row r="430" spans="1:1" s="137" customFormat="1" x14ac:dyDescent="0.2">
      <c r="A430" s="153"/>
    </row>
    <row r="431" spans="1:1" s="137" customFormat="1" x14ac:dyDescent="0.2">
      <c r="A431" s="153"/>
    </row>
    <row r="432" spans="1:1" s="137" customFormat="1" x14ac:dyDescent="0.2">
      <c r="A432" s="153"/>
    </row>
    <row r="433" spans="1:1" s="137" customFormat="1" x14ac:dyDescent="0.2">
      <c r="A433" s="153"/>
    </row>
    <row r="434" spans="1:1" s="137" customFormat="1" x14ac:dyDescent="0.2">
      <c r="A434" s="153"/>
    </row>
    <row r="435" spans="1:1" s="137" customFormat="1" x14ac:dyDescent="0.2">
      <c r="A435" s="153"/>
    </row>
    <row r="436" spans="1:1" s="137" customFormat="1" x14ac:dyDescent="0.2">
      <c r="A436" s="153"/>
    </row>
    <row r="437" spans="1:1" s="137" customFormat="1" x14ac:dyDescent="0.2">
      <c r="A437" s="153"/>
    </row>
    <row r="438" spans="1:1" s="137" customFormat="1" x14ac:dyDescent="0.2">
      <c r="A438" s="153"/>
    </row>
    <row r="439" spans="1:1" s="137" customFormat="1" x14ac:dyDescent="0.2">
      <c r="A439" s="153"/>
    </row>
    <row r="440" spans="1:1" s="137" customFormat="1" x14ac:dyDescent="0.2">
      <c r="A440" s="153"/>
    </row>
    <row r="441" spans="1:1" s="137" customFormat="1" x14ac:dyDescent="0.2">
      <c r="A441" s="153"/>
    </row>
    <row r="442" spans="1:1" s="137" customFormat="1" x14ac:dyDescent="0.2">
      <c r="A442" s="153"/>
    </row>
    <row r="443" spans="1:1" s="137" customFormat="1" x14ac:dyDescent="0.2">
      <c r="A443" s="153"/>
    </row>
    <row r="444" spans="1:1" s="137" customFormat="1" x14ac:dyDescent="0.2">
      <c r="A444" s="153"/>
    </row>
    <row r="445" spans="1:1" s="137" customFormat="1" x14ac:dyDescent="0.2">
      <c r="A445" s="153"/>
    </row>
    <row r="446" spans="1:1" s="137" customFormat="1" x14ac:dyDescent="0.2">
      <c r="A446" s="153"/>
    </row>
    <row r="447" spans="1:1" s="137" customFormat="1" x14ac:dyDescent="0.2">
      <c r="A447" s="153"/>
    </row>
    <row r="448" spans="1:1" s="137" customFormat="1" x14ac:dyDescent="0.2">
      <c r="A448" s="153"/>
    </row>
    <row r="449" spans="1:1" s="137" customFormat="1" x14ac:dyDescent="0.2">
      <c r="A449" s="153"/>
    </row>
    <row r="450" spans="1:1" s="137" customFormat="1" x14ac:dyDescent="0.2">
      <c r="A450" s="153"/>
    </row>
    <row r="451" spans="1:1" s="137" customFormat="1" x14ac:dyDescent="0.2">
      <c r="A451" s="153"/>
    </row>
    <row r="452" spans="1:1" s="137" customFormat="1" x14ac:dyDescent="0.2">
      <c r="A452" s="153"/>
    </row>
    <row r="453" spans="1:1" s="137" customFormat="1" x14ac:dyDescent="0.2">
      <c r="A453" s="153"/>
    </row>
    <row r="454" spans="1:1" s="137" customFormat="1" x14ac:dyDescent="0.2">
      <c r="A454" s="153"/>
    </row>
    <row r="455" spans="1:1" s="137" customFormat="1" x14ac:dyDescent="0.2">
      <c r="A455" s="153"/>
    </row>
    <row r="456" spans="1:1" s="137" customFormat="1" x14ac:dyDescent="0.2">
      <c r="A456" s="153"/>
    </row>
    <row r="457" spans="1:1" s="137" customFormat="1" x14ac:dyDescent="0.2">
      <c r="A457" s="153"/>
    </row>
    <row r="458" spans="1:1" s="137" customFormat="1" x14ac:dyDescent="0.2">
      <c r="A458" s="153"/>
    </row>
    <row r="459" spans="1:1" s="137" customFormat="1" x14ac:dyDescent="0.2">
      <c r="A459" s="153"/>
    </row>
    <row r="460" spans="1:1" s="137" customFormat="1" x14ac:dyDescent="0.2">
      <c r="A460" s="153"/>
    </row>
    <row r="461" spans="1:1" s="137" customFormat="1" x14ac:dyDescent="0.2">
      <c r="A461" s="153"/>
    </row>
    <row r="462" spans="1:1" s="137" customFormat="1" x14ac:dyDescent="0.2">
      <c r="A462" s="153"/>
    </row>
    <row r="463" spans="1:1" s="137" customFormat="1" x14ac:dyDescent="0.2">
      <c r="A463" s="153"/>
    </row>
    <row r="464" spans="1:1" s="137" customFormat="1" x14ac:dyDescent="0.2">
      <c r="A464" s="153"/>
    </row>
    <row r="465" spans="1:1" s="137" customFormat="1" x14ac:dyDescent="0.2">
      <c r="A465" s="153"/>
    </row>
    <row r="466" spans="1:1" s="137" customFormat="1" x14ac:dyDescent="0.2">
      <c r="A466" s="153"/>
    </row>
    <row r="467" spans="1:1" s="137" customFormat="1" x14ac:dyDescent="0.2">
      <c r="A467" s="153"/>
    </row>
    <row r="468" spans="1:1" s="137" customFormat="1" x14ac:dyDescent="0.2">
      <c r="A468" s="153"/>
    </row>
    <row r="469" spans="1:1" s="137" customFormat="1" x14ac:dyDescent="0.2">
      <c r="A469" s="153"/>
    </row>
    <row r="470" spans="1:1" s="137" customFormat="1" x14ac:dyDescent="0.2">
      <c r="A470" s="153"/>
    </row>
    <row r="471" spans="1:1" s="137" customFormat="1" x14ac:dyDescent="0.2">
      <c r="A471" s="153"/>
    </row>
    <row r="472" spans="1:1" s="137" customFormat="1" x14ac:dyDescent="0.2">
      <c r="A472" s="153"/>
    </row>
    <row r="473" spans="1:1" s="137" customFormat="1" x14ac:dyDescent="0.2">
      <c r="A473" s="153"/>
    </row>
    <row r="474" spans="1:1" s="137" customFormat="1" x14ac:dyDescent="0.2">
      <c r="A474" s="153"/>
    </row>
    <row r="475" spans="1:1" s="137" customFormat="1" x14ac:dyDescent="0.2">
      <c r="A475" s="153"/>
    </row>
    <row r="476" spans="1:1" s="137" customFormat="1" x14ac:dyDescent="0.2">
      <c r="A476" s="153"/>
    </row>
    <row r="477" spans="1:1" s="137" customFormat="1" x14ac:dyDescent="0.2">
      <c r="A477" s="153"/>
    </row>
    <row r="478" spans="1:1" s="137" customFormat="1" x14ac:dyDescent="0.2">
      <c r="A478" s="153"/>
    </row>
    <row r="479" spans="1:1" s="137" customFormat="1" x14ac:dyDescent="0.2">
      <c r="A479" s="153"/>
    </row>
    <row r="480" spans="1:1" s="137" customFormat="1" x14ac:dyDescent="0.2">
      <c r="A480" s="153"/>
    </row>
    <row r="481" spans="1:1" s="137" customFormat="1" x14ac:dyDescent="0.2">
      <c r="A481" s="153"/>
    </row>
    <row r="482" spans="1:1" s="137" customFormat="1" x14ac:dyDescent="0.2">
      <c r="A482" s="153"/>
    </row>
    <row r="483" spans="1:1" s="137" customFormat="1" x14ac:dyDescent="0.2">
      <c r="A483" s="153"/>
    </row>
    <row r="484" spans="1:1" s="137" customFormat="1" x14ac:dyDescent="0.2">
      <c r="A484" s="153"/>
    </row>
    <row r="485" spans="1:1" s="137" customFormat="1" x14ac:dyDescent="0.2">
      <c r="A485" s="153"/>
    </row>
    <row r="486" spans="1:1" s="137" customFormat="1" x14ac:dyDescent="0.2">
      <c r="A486" s="153"/>
    </row>
    <row r="487" spans="1:1" s="137" customFormat="1" x14ac:dyDescent="0.2">
      <c r="A487" s="153"/>
    </row>
    <row r="488" spans="1:1" s="137" customFormat="1" x14ac:dyDescent="0.2">
      <c r="A488" s="153"/>
    </row>
    <row r="489" spans="1:1" s="137" customFormat="1" x14ac:dyDescent="0.2">
      <c r="A489" s="153"/>
    </row>
    <row r="490" spans="1:1" s="137" customFormat="1" x14ac:dyDescent="0.2">
      <c r="A490" s="153"/>
    </row>
    <row r="491" spans="1:1" s="137" customFormat="1" x14ac:dyDescent="0.2">
      <c r="A491" s="153"/>
    </row>
    <row r="492" spans="1:1" s="137" customFormat="1" x14ac:dyDescent="0.2">
      <c r="A492" s="153"/>
    </row>
    <row r="493" spans="1:1" s="137" customFormat="1" x14ac:dyDescent="0.2">
      <c r="A493" s="153"/>
    </row>
    <row r="494" spans="1:1" s="137" customFormat="1" x14ac:dyDescent="0.2">
      <c r="A494" s="153"/>
    </row>
    <row r="495" spans="1:1" s="137" customFormat="1" x14ac:dyDescent="0.2">
      <c r="A495" s="153"/>
    </row>
    <row r="496" spans="1:1" s="137" customFormat="1" x14ac:dyDescent="0.2">
      <c r="A496" s="153"/>
    </row>
    <row r="497" spans="1:1" s="137" customFormat="1" x14ac:dyDescent="0.2">
      <c r="A497" s="153"/>
    </row>
    <row r="498" spans="1:1" s="137" customFormat="1" x14ac:dyDescent="0.2">
      <c r="A498" s="153"/>
    </row>
    <row r="499" spans="1:1" s="137" customFormat="1" x14ac:dyDescent="0.2">
      <c r="A499" s="153"/>
    </row>
    <row r="500" spans="1:1" s="137" customFormat="1" x14ac:dyDescent="0.2">
      <c r="A500" s="153"/>
    </row>
    <row r="501" spans="1:1" s="137" customFormat="1" x14ac:dyDescent="0.2">
      <c r="A501" s="153"/>
    </row>
    <row r="502" spans="1:1" s="137" customFormat="1" x14ac:dyDescent="0.2">
      <c r="A502" s="153"/>
    </row>
    <row r="503" spans="1:1" s="137" customFormat="1" x14ac:dyDescent="0.2">
      <c r="A503" s="153"/>
    </row>
    <row r="504" spans="1:1" s="137" customFormat="1" x14ac:dyDescent="0.2">
      <c r="A504" s="153"/>
    </row>
    <row r="505" spans="1:1" s="137" customFormat="1" x14ac:dyDescent="0.2">
      <c r="A505" s="153"/>
    </row>
    <row r="506" spans="1:1" s="137" customFormat="1" x14ac:dyDescent="0.2">
      <c r="A506" s="153"/>
    </row>
    <row r="507" spans="1:1" s="137" customFormat="1" x14ac:dyDescent="0.2">
      <c r="A507" s="153"/>
    </row>
    <row r="508" spans="1:1" s="137" customFormat="1" x14ac:dyDescent="0.2">
      <c r="A508" s="153"/>
    </row>
    <row r="509" spans="1:1" s="137" customFormat="1" x14ac:dyDescent="0.2">
      <c r="A509" s="153"/>
    </row>
    <row r="510" spans="1:1" s="137" customFormat="1" x14ac:dyDescent="0.2">
      <c r="A510" s="153"/>
    </row>
    <row r="511" spans="1:1" s="137" customFormat="1" x14ac:dyDescent="0.2">
      <c r="A511" s="153"/>
    </row>
    <row r="512" spans="1:1" s="137" customFormat="1" x14ac:dyDescent="0.2">
      <c r="A512" s="153"/>
    </row>
    <row r="513" spans="1:1" s="137" customFormat="1" x14ac:dyDescent="0.2">
      <c r="A513" s="153"/>
    </row>
    <row r="514" spans="1:1" s="137" customFormat="1" x14ac:dyDescent="0.2">
      <c r="A514" s="153"/>
    </row>
    <row r="515" spans="1:1" s="137" customFormat="1" x14ac:dyDescent="0.2">
      <c r="A515" s="153"/>
    </row>
    <row r="516" spans="1:1" s="137" customFormat="1" x14ac:dyDescent="0.2">
      <c r="A516" s="153"/>
    </row>
    <row r="517" spans="1:1" s="137" customFormat="1" x14ac:dyDescent="0.2">
      <c r="A517" s="153"/>
    </row>
    <row r="518" spans="1:1" s="137" customFormat="1" x14ac:dyDescent="0.2">
      <c r="A518" s="153"/>
    </row>
    <row r="519" spans="1:1" s="137" customFormat="1" x14ac:dyDescent="0.2">
      <c r="A519" s="153"/>
    </row>
    <row r="520" spans="1:1" s="137" customFormat="1" x14ac:dyDescent="0.2">
      <c r="A520" s="153"/>
    </row>
    <row r="521" spans="1:1" s="137" customFormat="1" x14ac:dyDescent="0.2">
      <c r="A521" s="153"/>
    </row>
    <row r="522" spans="1:1" s="137" customFormat="1" x14ac:dyDescent="0.2">
      <c r="A522" s="153"/>
    </row>
    <row r="523" spans="1:1" s="137" customFormat="1" x14ac:dyDescent="0.2">
      <c r="A523" s="153"/>
    </row>
    <row r="524" spans="1:1" s="137" customFormat="1" x14ac:dyDescent="0.2">
      <c r="A524" s="153"/>
    </row>
    <row r="525" spans="1:1" s="137" customFormat="1" x14ac:dyDescent="0.2">
      <c r="A525" s="153"/>
    </row>
    <row r="526" spans="1:1" s="137" customFormat="1" x14ac:dyDescent="0.2">
      <c r="A526" s="153"/>
    </row>
    <row r="527" spans="1:1" s="137" customFormat="1" x14ac:dyDescent="0.2">
      <c r="A527" s="153"/>
    </row>
    <row r="528" spans="1:1" s="137" customFormat="1" x14ac:dyDescent="0.2">
      <c r="A528" s="153"/>
    </row>
    <row r="529" spans="1:1" s="137" customFormat="1" x14ac:dyDescent="0.2">
      <c r="A529" s="153"/>
    </row>
    <row r="530" spans="1:1" s="137" customFormat="1" x14ac:dyDescent="0.2">
      <c r="A530" s="153"/>
    </row>
    <row r="531" spans="1:1" s="137" customFormat="1" x14ac:dyDescent="0.2">
      <c r="A531" s="153"/>
    </row>
    <row r="532" spans="1:1" s="137" customFormat="1" x14ac:dyDescent="0.2">
      <c r="A532" s="153"/>
    </row>
    <row r="533" spans="1:1" s="137" customFormat="1" x14ac:dyDescent="0.2">
      <c r="A533" s="153"/>
    </row>
    <row r="534" spans="1:1" s="137" customFormat="1" x14ac:dyDescent="0.2">
      <c r="A534" s="153"/>
    </row>
    <row r="535" spans="1:1" s="137" customFormat="1" x14ac:dyDescent="0.2">
      <c r="A535" s="153"/>
    </row>
    <row r="536" spans="1:1" s="137" customFormat="1" x14ac:dyDescent="0.2">
      <c r="A536" s="153"/>
    </row>
    <row r="537" spans="1:1" s="137" customFormat="1" x14ac:dyDescent="0.2">
      <c r="A537" s="153"/>
    </row>
    <row r="538" spans="1:1" s="137" customFormat="1" x14ac:dyDescent="0.2">
      <c r="A538" s="153"/>
    </row>
    <row r="539" spans="1:1" s="137" customFormat="1" x14ac:dyDescent="0.2">
      <c r="A539" s="153"/>
    </row>
    <row r="540" spans="1:1" s="137" customFormat="1" x14ac:dyDescent="0.2">
      <c r="A540" s="153"/>
    </row>
    <row r="541" spans="1:1" s="137" customFormat="1" x14ac:dyDescent="0.2">
      <c r="A541" s="153"/>
    </row>
    <row r="542" spans="1:1" s="137" customFormat="1" x14ac:dyDescent="0.2">
      <c r="A542" s="153"/>
    </row>
    <row r="543" spans="1:1" s="137" customFormat="1" x14ac:dyDescent="0.2">
      <c r="A543" s="153"/>
    </row>
    <row r="544" spans="1:1" s="137" customFormat="1" x14ac:dyDescent="0.2">
      <c r="A544" s="153"/>
    </row>
    <row r="545" spans="1:1" s="137" customFormat="1" x14ac:dyDescent="0.2">
      <c r="A545" s="153"/>
    </row>
    <row r="546" spans="1:1" s="137" customFormat="1" x14ac:dyDescent="0.2">
      <c r="A546" s="153"/>
    </row>
    <row r="547" spans="1:1" s="137" customFormat="1" x14ac:dyDescent="0.2">
      <c r="A547" s="153"/>
    </row>
    <row r="548" spans="1:1" s="137" customFormat="1" x14ac:dyDescent="0.2">
      <c r="A548" s="153"/>
    </row>
    <row r="549" spans="1:1" s="137" customFormat="1" x14ac:dyDescent="0.2">
      <c r="A549" s="153"/>
    </row>
    <row r="550" spans="1:1" s="137" customFormat="1" x14ac:dyDescent="0.2">
      <c r="A550" s="153"/>
    </row>
    <row r="551" spans="1:1" s="137" customFormat="1" x14ac:dyDescent="0.2">
      <c r="A551" s="153"/>
    </row>
    <row r="552" spans="1:1" s="137" customFormat="1" x14ac:dyDescent="0.2">
      <c r="A552" s="153"/>
    </row>
    <row r="553" spans="1:1" s="137" customFormat="1" x14ac:dyDescent="0.2">
      <c r="A553" s="153"/>
    </row>
    <row r="554" spans="1:1" s="137" customFormat="1" x14ac:dyDescent="0.2">
      <c r="A554" s="153"/>
    </row>
    <row r="555" spans="1:1" s="137" customFormat="1" x14ac:dyDescent="0.2">
      <c r="A555" s="153"/>
    </row>
    <row r="556" spans="1:1" s="137" customFormat="1" x14ac:dyDescent="0.2">
      <c r="A556" s="153"/>
    </row>
    <row r="557" spans="1:1" s="137" customFormat="1" x14ac:dyDescent="0.2">
      <c r="A557" s="153"/>
    </row>
    <row r="558" spans="1:1" s="137" customFormat="1" x14ac:dyDescent="0.2">
      <c r="A558" s="153"/>
    </row>
    <row r="559" spans="1:1" s="137" customFormat="1" x14ac:dyDescent="0.2">
      <c r="A559" s="153"/>
    </row>
    <row r="560" spans="1:1" s="137" customFormat="1" x14ac:dyDescent="0.2">
      <c r="A560" s="153"/>
    </row>
    <row r="561" spans="1:1" s="137" customFormat="1" x14ac:dyDescent="0.2">
      <c r="A561" s="153"/>
    </row>
    <row r="562" spans="1:1" s="137" customFormat="1" x14ac:dyDescent="0.2">
      <c r="A562" s="153"/>
    </row>
    <row r="563" spans="1:1" s="137" customFormat="1" x14ac:dyDescent="0.2">
      <c r="A563" s="153"/>
    </row>
    <row r="564" spans="1:1" s="137" customFormat="1" x14ac:dyDescent="0.2">
      <c r="A564" s="153"/>
    </row>
    <row r="565" spans="1:1" s="137" customFormat="1" x14ac:dyDescent="0.2">
      <c r="A565" s="153"/>
    </row>
    <row r="566" spans="1:1" s="137" customFormat="1" x14ac:dyDescent="0.2">
      <c r="A566" s="153"/>
    </row>
    <row r="567" spans="1:1" s="137" customFormat="1" x14ac:dyDescent="0.2">
      <c r="A567" s="153"/>
    </row>
    <row r="568" spans="1:1" s="137" customFormat="1" x14ac:dyDescent="0.2">
      <c r="A568" s="153"/>
    </row>
    <row r="569" spans="1:1" s="137" customFormat="1" x14ac:dyDescent="0.2">
      <c r="A569" s="153"/>
    </row>
    <row r="570" spans="1:1" s="137" customFormat="1" x14ac:dyDescent="0.2">
      <c r="A570" s="153"/>
    </row>
    <row r="571" spans="1:1" s="137" customFormat="1" x14ac:dyDescent="0.2">
      <c r="A571" s="153"/>
    </row>
    <row r="572" spans="1:1" s="137" customFormat="1" x14ac:dyDescent="0.2">
      <c r="A572" s="153"/>
    </row>
    <row r="573" spans="1:1" s="137" customFormat="1" x14ac:dyDescent="0.2">
      <c r="A573" s="153"/>
    </row>
    <row r="574" spans="1:1" s="137" customFormat="1" x14ac:dyDescent="0.2">
      <c r="A574" s="153"/>
    </row>
    <row r="575" spans="1:1" s="137" customFormat="1" x14ac:dyDescent="0.2">
      <c r="A575" s="153"/>
    </row>
    <row r="576" spans="1:1" s="137" customFormat="1" x14ac:dyDescent="0.2">
      <c r="A576" s="153"/>
    </row>
    <row r="577" spans="1:1" s="137" customFormat="1" x14ac:dyDescent="0.2">
      <c r="A577" s="153"/>
    </row>
    <row r="578" spans="1:1" s="137" customFormat="1" x14ac:dyDescent="0.2">
      <c r="A578" s="153"/>
    </row>
    <row r="579" spans="1:1" s="137" customFormat="1" x14ac:dyDescent="0.2">
      <c r="A579" s="153"/>
    </row>
    <row r="580" spans="1:1" s="137" customFormat="1" x14ac:dyDescent="0.2">
      <c r="A580" s="153"/>
    </row>
    <row r="581" spans="1:1" s="137" customFormat="1" x14ac:dyDescent="0.2">
      <c r="A581" s="153"/>
    </row>
    <row r="582" spans="1:1" s="137" customFormat="1" x14ac:dyDescent="0.2">
      <c r="A582" s="153"/>
    </row>
    <row r="583" spans="1:1" s="137" customFormat="1" x14ac:dyDescent="0.2">
      <c r="A583" s="153"/>
    </row>
    <row r="584" spans="1:1" s="137" customFormat="1" x14ac:dyDescent="0.2">
      <c r="A584" s="153"/>
    </row>
    <row r="585" spans="1:1" s="137" customFormat="1" x14ac:dyDescent="0.2">
      <c r="A585" s="153"/>
    </row>
    <row r="586" spans="1:1" s="137" customFormat="1" x14ac:dyDescent="0.2">
      <c r="A586" s="153"/>
    </row>
    <row r="587" spans="1:1" s="137" customFormat="1" x14ac:dyDescent="0.2">
      <c r="A587" s="153"/>
    </row>
    <row r="588" spans="1:1" s="137" customFormat="1" x14ac:dyDescent="0.2">
      <c r="A588" s="153"/>
    </row>
    <row r="589" spans="1:1" s="137" customFormat="1" x14ac:dyDescent="0.2">
      <c r="A589" s="153"/>
    </row>
    <row r="590" spans="1:1" s="137" customFormat="1" x14ac:dyDescent="0.2">
      <c r="A590" s="153"/>
    </row>
    <row r="591" spans="1:1" s="137" customFormat="1" x14ac:dyDescent="0.2">
      <c r="A591" s="153"/>
    </row>
    <row r="592" spans="1:1" s="137" customFormat="1" x14ac:dyDescent="0.2">
      <c r="A592" s="153"/>
    </row>
    <row r="593" spans="1:1" s="137" customFormat="1" x14ac:dyDescent="0.2">
      <c r="A593" s="153"/>
    </row>
    <row r="594" spans="1:1" s="137" customFormat="1" x14ac:dyDescent="0.2">
      <c r="A594" s="153"/>
    </row>
    <row r="595" spans="1:1" s="137" customFormat="1" x14ac:dyDescent="0.2">
      <c r="A595" s="153"/>
    </row>
    <row r="596" spans="1:1" s="137" customFormat="1" x14ac:dyDescent="0.2">
      <c r="A596" s="153"/>
    </row>
    <row r="597" spans="1:1" s="137" customFormat="1" x14ac:dyDescent="0.2">
      <c r="A597" s="153"/>
    </row>
    <row r="598" spans="1:1" s="137" customFormat="1" x14ac:dyDescent="0.2">
      <c r="A598" s="153"/>
    </row>
    <row r="599" spans="1:1" s="137" customFormat="1" x14ac:dyDescent="0.2">
      <c r="A599" s="153"/>
    </row>
    <row r="600" spans="1:1" s="137" customFormat="1" x14ac:dyDescent="0.2">
      <c r="A600" s="153"/>
    </row>
    <row r="601" spans="1:1" s="137" customFormat="1" x14ac:dyDescent="0.2">
      <c r="A601" s="153"/>
    </row>
    <row r="602" spans="1:1" s="137" customFormat="1" x14ac:dyDescent="0.2">
      <c r="A602" s="153"/>
    </row>
    <row r="603" spans="1:1" s="137" customFormat="1" x14ac:dyDescent="0.2">
      <c r="A603" s="153"/>
    </row>
    <row r="604" spans="1:1" s="137" customFormat="1" x14ac:dyDescent="0.2">
      <c r="A604" s="153"/>
    </row>
    <row r="605" spans="1:1" s="137" customFormat="1" x14ac:dyDescent="0.2">
      <c r="A605" s="153"/>
    </row>
    <row r="606" spans="1:1" s="137" customFormat="1" x14ac:dyDescent="0.2">
      <c r="A606" s="153"/>
    </row>
    <row r="607" spans="1:1" s="137" customFormat="1" x14ac:dyDescent="0.2">
      <c r="A607" s="153"/>
    </row>
    <row r="608" spans="1:1" s="137" customFormat="1" x14ac:dyDescent="0.2">
      <c r="A608" s="153"/>
    </row>
    <row r="609" spans="1:1" s="137" customFormat="1" x14ac:dyDescent="0.2">
      <c r="A609" s="153"/>
    </row>
    <row r="610" spans="1:1" s="137" customFormat="1" x14ac:dyDescent="0.2">
      <c r="A610" s="153"/>
    </row>
    <row r="611" spans="1:1" s="137" customFormat="1" x14ac:dyDescent="0.2">
      <c r="A611" s="153"/>
    </row>
    <row r="612" spans="1:1" s="137" customFormat="1" x14ac:dyDescent="0.2">
      <c r="A612" s="153"/>
    </row>
    <row r="613" spans="1:1" s="137" customFormat="1" x14ac:dyDescent="0.2">
      <c r="A613" s="153"/>
    </row>
    <row r="614" spans="1:1" s="137" customFormat="1" x14ac:dyDescent="0.2">
      <c r="A614" s="153"/>
    </row>
    <row r="615" spans="1:1" s="137" customFormat="1" x14ac:dyDescent="0.2">
      <c r="A615" s="153"/>
    </row>
    <row r="616" spans="1:1" s="137" customFormat="1" x14ac:dyDescent="0.2">
      <c r="A616" s="153"/>
    </row>
    <row r="617" spans="1:1" s="137" customFormat="1" x14ac:dyDescent="0.2">
      <c r="A617" s="153"/>
    </row>
    <row r="618" spans="1:1" s="137" customFormat="1" x14ac:dyDescent="0.2">
      <c r="A618" s="153"/>
    </row>
    <row r="619" spans="1:1" s="137" customFormat="1" x14ac:dyDescent="0.2">
      <c r="A619" s="153"/>
    </row>
    <row r="620" spans="1:1" s="137" customFormat="1" x14ac:dyDescent="0.2">
      <c r="A620" s="153"/>
    </row>
    <row r="621" spans="1:1" s="137" customFormat="1" x14ac:dyDescent="0.2">
      <c r="A621" s="153"/>
    </row>
    <row r="622" spans="1:1" s="137" customFormat="1" x14ac:dyDescent="0.2">
      <c r="A622" s="153"/>
    </row>
    <row r="623" spans="1:1" s="137" customFormat="1" x14ac:dyDescent="0.2">
      <c r="A623" s="153"/>
    </row>
    <row r="624" spans="1:1" s="137" customFormat="1" x14ac:dyDescent="0.2">
      <c r="A624" s="153"/>
    </row>
    <row r="625" spans="1:1" s="137" customFormat="1" x14ac:dyDescent="0.2">
      <c r="A625" s="153"/>
    </row>
    <row r="626" spans="1:1" s="137" customFormat="1" x14ac:dyDescent="0.2">
      <c r="A626" s="153"/>
    </row>
    <row r="627" spans="1:1" s="137" customFormat="1" x14ac:dyDescent="0.2">
      <c r="A627" s="153"/>
    </row>
    <row r="628" spans="1:1" s="137" customFormat="1" x14ac:dyDescent="0.2">
      <c r="A628" s="153"/>
    </row>
    <row r="629" spans="1:1" s="137" customFormat="1" x14ac:dyDescent="0.2">
      <c r="A629" s="153"/>
    </row>
    <row r="630" spans="1:1" s="137" customFormat="1" x14ac:dyDescent="0.2">
      <c r="A630" s="153"/>
    </row>
    <row r="631" spans="1:1" s="137" customFormat="1" x14ac:dyDescent="0.2">
      <c r="A631" s="153"/>
    </row>
    <row r="632" spans="1:1" s="137" customFormat="1" x14ac:dyDescent="0.2">
      <c r="A632" s="153"/>
    </row>
    <row r="633" spans="1:1" s="137" customFormat="1" x14ac:dyDescent="0.2">
      <c r="A633" s="153"/>
    </row>
    <row r="634" spans="1:1" s="137" customFormat="1" x14ac:dyDescent="0.2">
      <c r="A634" s="153"/>
    </row>
    <row r="635" spans="1:1" s="137" customFormat="1" x14ac:dyDescent="0.2">
      <c r="A635" s="153"/>
    </row>
    <row r="636" spans="1:1" s="137" customFormat="1" x14ac:dyDescent="0.2">
      <c r="A636" s="153"/>
    </row>
    <row r="637" spans="1:1" s="137" customFormat="1" x14ac:dyDescent="0.2">
      <c r="A637" s="153"/>
    </row>
    <row r="638" spans="1:1" s="137" customFormat="1" x14ac:dyDescent="0.2">
      <c r="A638" s="153"/>
    </row>
    <row r="639" spans="1:1" s="137" customFormat="1" x14ac:dyDescent="0.2">
      <c r="A639" s="153"/>
    </row>
    <row r="640" spans="1:1" s="137" customFormat="1" x14ac:dyDescent="0.2">
      <c r="A640" s="153"/>
    </row>
    <row r="641" spans="1:1" s="137" customFormat="1" x14ac:dyDescent="0.2">
      <c r="A641" s="153"/>
    </row>
    <row r="642" spans="1:1" s="137" customFormat="1" x14ac:dyDescent="0.2">
      <c r="A642" s="153"/>
    </row>
    <row r="643" spans="1:1" s="137" customFormat="1" x14ac:dyDescent="0.2">
      <c r="A643" s="153"/>
    </row>
    <row r="644" spans="1:1" s="137" customFormat="1" x14ac:dyDescent="0.2">
      <c r="A644" s="153"/>
    </row>
    <row r="645" spans="1:1" s="137" customFormat="1" x14ac:dyDescent="0.2">
      <c r="A645" s="153"/>
    </row>
    <row r="646" spans="1:1" s="137" customFormat="1" x14ac:dyDescent="0.2">
      <c r="A646" s="153"/>
    </row>
    <row r="647" spans="1:1" s="137" customFormat="1" x14ac:dyDescent="0.2">
      <c r="A647" s="153"/>
    </row>
    <row r="648" spans="1:1" s="137" customFormat="1" x14ac:dyDescent="0.2">
      <c r="A648" s="153"/>
    </row>
    <row r="649" spans="1:1" s="137" customFormat="1" x14ac:dyDescent="0.2">
      <c r="A649" s="153"/>
    </row>
    <row r="650" spans="1:1" s="137" customFormat="1" x14ac:dyDescent="0.2">
      <c r="A650" s="153"/>
    </row>
    <row r="651" spans="1:1" s="137" customFormat="1" x14ac:dyDescent="0.2">
      <c r="A651" s="153"/>
    </row>
    <row r="652" spans="1:1" s="137" customFormat="1" x14ac:dyDescent="0.2">
      <c r="A652" s="153"/>
    </row>
    <row r="653" spans="1:1" s="137" customFormat="1" x14ac:dyDescent="0.2">
      <c r="A653" s="153"/>
    </row>
    <row r="654" spans="1:1" s="137" customFormat="1" x14ac:dyDescent="0.2">
      <c r="A654" s="153"/>
    </row>
    <row r="655" spans="1:1" s="137" customFormat="1" x14ac:dyDescent="0.2">
      <c r="A655" s="153"/>
    </row>
    <row r="656" spans="1:1" s="137" customFormat="1" x14ac:dyDescent="0.2">
      <c r="A656" s="153"/>
    </row>
    <row r="657" spans="1:1" s="137" customFormat="1" x14ac:dyDescent="0.2">
      <c r="A657" s="153"/>
    </row>
    <row r="658" spans="1:1" s="137" customFormat="1" x14ac:dyDescent="0.2">
      <c r="A658" s="153"/>
    </row>
    <row r="659" spans="1:1" s="137" customFormat="1" x14ac:dyDescent="0.2">
      <c r="A659" s="153"/>
    </row>
    <row r="660" spans="1:1" s="137" customFormat="1" x14ac:dyDescent="0.2">
      <c r="A660" s="153"/>
    </row>
    <row r="661" spans="1:1" s="137" customFormat="1" x14ac:dyDescent="0.2">
      <c r="A661" s="153"/>
    </row>
    <row r="662" spans="1:1" s="137" customFormat="1" x14ac:dyDescent="0.2">
      <c r="A662" s="153"/>
    </row>
    <row r="663" spans="1:1" s="137" customFormat="1" x14ac:dyDescent="0.2">
      <c r="A663" s="153"/>
    </row>
    <row r="664" spans="1:1" s="137" customFormat="1" x14ac:dyDescent="0.2">
      <c r="A664" s="153"/>
    </row>
    <row r="665" spans="1:1" s="137" customFormat="1" x14ac:dyDescent="0.2">
      <c r="A665" s="153"/>
    </row>
    <row r="666" spans="1:1" s="137" customFormat="1" x14ac:dyDescent="0.2">
      <c r="A666" s="153"/>
    </row>
    <row r="667" spans="1:1" s="137" customFormat="1" x14ac:dyDescent="0.2">
      <c r="A667" s="153"/>
    </row>
    <row r="668" spans="1:1" s="137" customFormat="1" x14ac:dyDescent="0.2">
      <c r="A668" s="153"/>
    </row>
    <row r="669" spans="1:1" s="137" customFormat="1" x14ac:dyDescent="0.2">
      <c r="A669" s="153"/>
    </row>
    <row r="670" spans="1:1" s="137" customFormat="1" x14ac:dyDescent="0.2">
      <c r="A670" s="153"/>
    </row>
    <row r="671" spans="1:1" s="137" customFormat="1" x14ac:dyDescent="0.2">
      <c r="A671" s="153"/>
    </row>
    <row r="672" spans="1:1" s="137" customFormat="1" x14ac:dyDescent="0.2">
      <c r="A672" s="153"/>
    </row>
    <row r="673" spans="1:1" s="137" customFormat="1" x14ac:dyDescent="0.2">
      <c r="A673" s="153"/>
    </row>
    <row r="674" spans="1:1" s="137" customFormat="1" x14ac:dyDescent="0.2">
      <c r="A674" s="153"/>
    </row>
    <row r="675" spans="1:1" s="137" customFormat="1" x14ac:dyDescent="0.2">
      <c r="A675" s="153"/>
    </row>
    <row r="676" spans="1:1" s="137" customFormat="1" x14ac:dyDescent="0.2">
      <c r="A676" s="153"/>
    </row>
    <row r="677" spans="1:1" s="137" customFormat="1" x14ac:dyDescent="0.2">
      <c r="A677" s="153"/>
    </row>
    <row r="678" spans="1:1" s="137" customFormat="1" x14ac:dyDescent="0.2">
      <c r="A678" s="153"/>
    </row>
    <row r="679" spans="1:1" s="137" customFormat="1" x14ac:dyDescent="0.2">
      <c r="A679" s="153"/>
    </row>
    <row r="680" spans="1:1" s="137" customFormat="1" x14ac:dyDescent="0.2">
      <c r="A680" s="153"/>
    </row>
    <row r="681" spans="1:1" s="137" customFormat="1" x14ac:dyDescent="0.2">
      <c r="A681" s="153"/>
    </row>
    <row r="682" spans="1:1" s="137" customFormat="1" x14ac:dyDescent="0.2">
      <c r="A682" s="153"/>
    </row>
    <row r="683" spans="1:1" s="137" customFormat="1" x14ac:dyDescent="0.2">
      <c r="A683" s="153"/>
    </row>
    <row r="684" spans="1:1" s="137" customFormat="1" x14ac:dyDescent="0.2">
      <c r="A684" s="153"/>
    </row>
    <row r="685" spans="1:1" s="137" customFormat="1" x14ac:dyDescent="0.2">
      <c r="A685" s="153"/>
    </row>
    <row r="686" spans="1:1" s="137" customFormat="1" x14ac:dyDescent="0.2">
      <c r="A686" s="153"/>
    </row>
    <row r="687" spans="1:1" s="137" customFormat="1" x14ac:dyDescent="0.2">
      <c r="A687" s="153"/>
    </row>
    <row r="688" spans="1:1" s="137" customFormat="1" x14ac:dyDescent="0.2">
      <c r="A688" s="153"/>
    </row>
    <row r="689" spans="1:1" s="137" customFormat="1" x14ac:dyDescent="0.2">
      <c r="A689" s="153"/>
    </row>
    <row r="690" spans="1:1" s="137" customFormat="1" x14ac:dyDescent="0.2">
      <c r="A690" s="153"/>
    </row>
    <row r="691" spans="1:1" s="137" customFormat="1" x14ac:dyDescent="0.2">
      <c r="A691" s="153"/>
    </row>
    <row r="692" spans="1:1" s="137" customFormat="1" x14ac:dyDescent="0.2">
      <c r="A692" s="153"/>
    </row>
    <row r="693" spans="1:1" s="137" customFormat="1" x14ac:dyDescent="0.2">
      <c r="A693" s="153"/>
    </row>
    <row r="694" spans="1:1" s="137" customFormat="1" x14ac:dyDescent="0.2">
      <c r="A694" s="153"/>
    </row>
    <row r="695" spans="1:1" s="137" customFormat="1" x14ac:dyDescent="0.2">
      <c r="A695" s="153"/>
    </row>
    <row r="696" spans="1:1" s="137" customFormat="1" x14ac:dyDescent="0.2">
      <c r="A696" s="153"/>
    </row>
    <row r="697" spans="1:1" s="137" customFormat="1" x14ac:dyDescent="0.2">
      <c r="A697" s="153"/>
    </row>
    <row r="698" spans="1:1" s="137" customFormat="1" x14ac:dyDescent="0.2">
      <c r="A698" s="153"/>
    </row>
    <row r="699" spans="1:1" s="137" customFormat="1" x14ac:dyDescent="0.2">
      <c r="A699" s="153"/>
    </row>
    <row r="700" spans="1:1" s="137" customFormat="1" x14ac:dyDescent="0.2">
      <c r="A700" s="153"/>
    </row>
    <row r="701" spans="1:1" s="137" customFormat="1" x14ac:dyDescent="0.2">
      <c r="A701" s="153"/>
    </row>
    <row r="702" spans="1:1" s="137" customFormat="1" x14ac:dyDescent="0.2">
      <c r="A702" s="153"/>
    </row>
    <row r="703" spans="1:1" s="137" customFormat="1" x14ac:dyDescent="0.2">
      <c r="A703" s="153"/>
    </row>
    <row r="704" spans="1:1" s="137" customFormat="1" x14ac:dyDescent="0.2">
      <c r="A704" s="153"/>
    </row>
    <row r="705" spans="1:1" s="137" customFormat="1" x14ac:dyDescent="0.2">
      <c r="A705" s="153"/>
    </row>
    <row r="706" spans="1:1" s="137" customFormat="1" x14ac:dyDescent="0.2">
      <c r="A706" s="153"/>
    </row>
    <row r="707" spans="1:1" s="137" customFormat="1" x14ac:dyDescent="0.2">
      <c r="A707" s="153"/>
    </row>
    <row r="708" spans="1:1" s="137" customFormat="1" x14ac:dyDescent="0.2">
      <c r="A708" s="153"/>
    </row>
    <row r="709" spans="1:1" s="137" customFormat="1" x14ac:dyDescent="0.2">
      <c r="A709" s="153"/>
    </row>
    <row r="710" spans="1:1" s="137" customFormat="1" x14ac:dyDescent="0.2">
      <c r="A710" s="153"/>
    </row>
    <row r="711" spans="1:1" s="137" customFormat="1" x14ac:dyDescent="0.2">
      <c r="A711" s="153"/>
    </row>
    <row r="712" spans="1:1" s="137" customFormat="1" x14ac:dyDescent="0.2">
      <c r="A712" s="153"/>
    </row>
    <row r="713" spans="1:1" s="137" customFormat="1" x14ac:dyDescent="0.2">
      <c r="A713" s="153"/>
    </row>
    <row r="714" spans="1:1" s="137" customFormat="1" x14ac:dyDescent="0.2">
      <c r="A714" s="153"/>
    </row>
    <row r="715" spans="1:1" s="137" customFormat="1" x14ac:dyDescent="0.2">
      <c r="A715" s="153"/>
    </row>
    <row r="716" spans="1:1" s="137" customFormat="1" x14ac:dyDescent="0.2">
      <c r="A716" s="153"/>
    </row>
    <row r="717" spans="1:1" s="137" customFormat="1" x14ac:dyDescent="0.2">
      <c r="A717" s="153"/>
    </row>
    <row r="718" spans="1:1" s="137" customFormat="1" x14ac:dyDescent="0.2">
      <c r="A718" s="153"/>
    </row>
    <row r="719" spans="1:1" s="137" customFormat="1" x14ac:dyDescent="0.2">
      <c r="A719" s="153"/>
    </row>
    <row r="720" spans="1:1" s="137" customFormat="1" x14ac:dyDescent="0.2">
      <c r="A720" s="153"/>
    </row>
    <row r="721" spans="1:1" s="137" customFormat="1" x14ac:dyDescent="0.2">
      <c r="A721" s="153"/>
    </row>
    <row r="722" spans="1:1" s="137" customFormat="1" x14ac:dyDescent="0.2">
      <c r="A722" s="153"/>
    </row>
    <row r="723" spans="1:1" s="137" customFormat="1" x14ac:dyDescent="0.2">
      <c r="A723" s="153"/>
    </row>
    <row r="724" spans="1:1" s="137" customFormat="1" x14ac:dyDescent="0.2">
      <c r="A724" s="153"/>
    </row>
    <row r="725" spans="1:1" s="137" customFormat="1" x14ac:dyDescent="0.2">
      <c r="A725" s="153"/>
    </row>
    <row r="726" spans="1:1" s="137" customFormat="1" x14ac:dyDescent="0.2">
      <c r="A726" s="153"/>
    </row>
    <row r="727" spans="1:1" s="137" customFormat="1" x14ac:dyDescent="0.2">
      <c r="A727" s="153"/>
    </row>
    <row r="728" spans="1:1" s="137" customFormat="1" x14ac:dyDescent="0.2">
      <c r="A728" s="153"/>
    </row>
    <row r="729" spans="1:1" s="137" customFormat="1" x14ac:dyDescent="0.2">
      <c r="A729" s="153"/>
    </row>
    <row r="730" spans="1:1" s="137" customFormat="1" x14ac:dyDescent="0.2">
      <c r="A730" s="153"/>
    </row>
    <row r="731" spans="1:1" s="137" customFormat="1" x14ac:dyDescent="0.2">
      <c r="A731" s="153"/>
    </row>
    <row r="732" spans="1:1" s="137" customFormat="1" x14ac:dyDescent="0.2">
      <c r="A732" s="153"/>
    </row>
    <row r="733" spans="1:1" s="137" customFormat="1" x14ac:dyDescent="0.2">
      <c r="A733" s="153"/>
    </row>
    <row r="734" spans="1:1" s="137" customFormat="1" x14ac:dyDescent="0.2">
      <c r="A734" s="153"/>
    </row>
    <row r="735" spans="1:1" s="137" customFormat="1" x14ac:dyDescent="0.2">
      <c r="A735" s="153"/>
    </row>
    <row r="736" spans="1:1" s="137" customFormat="1" x14ac:dyDescent="0.2">
      <c r="A736" s="153"/>
    </row>
    <row r="737" spans="1:1" s="137" customFormat="1" x14ac:dyDescent="0.2">
      <c r="A737" s="153"/>
    </row>
    <row r="738" spans="1:1" s="137" customFormat="1" x14ac:dyDescent="0.2">
      <c r="A738" s="153"/>
    </row>
    <row r="739" spans="1:1" s="137" customFormat="1" x14ac:dyDescent="0.2">
      <c r="A739" s="153"/>
    </row>
    <row r="740" spans="1:1" s="137" customFormat="1" x14ac:dyDescent="0.2">
      <c r="A740" s="153"/>
    </row>
    <row r="741" spans="1:1" s="137" customFormat="1" x14ac:dyDescent="0.2">
      <c r="A741" s="153"/>
    </row>
    <row r="742" spans="1:1" s="137" customFormat="1" x14ac:dyDescent="0.2">
      <c r="A742" s="153"/>
    </row>
    <row r="743" spans="1:1" s="137" customFormat="1" x14ac:dyDescent="0.2">
      <c r="A743" s="153"/>
    </row>
    <row r="744" spans="1:1" s="137" customFormat="1" x14ac:dyDescent="0.2">
      <c r="A744" s="153"/>
    </row>
    <row r="745" spans="1:1" s="137" customFormat="1" x14ac:dyDescent="0.2">
      <c r="A745" s="153"/>
    </row>
    <row r="746" spans="1:1" s="137" customFormat="1" x14ac:dyDescent="0.2">
      <c r="A746" s="153"/>
    </row>
    <row r="747" spans="1:1" s="137" customFormat="1" x14ac:dyDescent="0.2">
      <c r="A747" s="153"/>
    </row>
    <row r="748" spans="1:1" s="137" customFormat="1" x14ac:dyDescent="0.2">
      <c r="A748" s="153"/>
    </row>
    <row r="749" spans="1:1" s="137" customFormat="1" x14ac:dyDescent="0.2">
      <c r="A749" s="153"/>
    </row>
    <row r="750" spans="1:1" s="137" customFormat="1" x14ac:dyDescent="0.2">
      <c r="A750" s="153"/>
    </row>
    <row r="751" spans="1:1" s="137" customFormat="1" x14ac:dyDescent="0.2">
      <c r="A751" s="153"/>
    </row>
    <row r="752" spans="1:1" s="137" customFormat="1" x14ac:dyDescent="0.2">
      <c r="A752" s="153"/>
    </row>
    <row r="753" spans="1:1" s="137" customFormat="1" x14ac:dyDescent="0.2">
      <c r="A753" s="153"/>
    </row>
    <row r="754" spans="1:1" s="137" customFormat="1" x14ac:dyDescent="0.2">
      <c r="A754" s="153"/>
    </row>
    <row r="755" spans="1:1" s="137" customFormat="1" x14ac:dyDescent="0.2">
      <c r="A755" s="153"/>
    </row>
    <row r="756" spans="1:1" s="137" customFormat="1" x14ac:dyDescent="0.2">
      <c r="A756" s="153"/>
    </row>
    <row r="757" spans="1:1" s="137" customFormat="1" x14ac:dyDescent="0.2">
      <c r="A757" s="153"/>
    </row>
    <row r="758" spans="1:1" s="137" customFormat="1" x14ac:dyDescent="0.2">
      <c r="A758" s="153"/>
    </row>
    <row r="759" spans="1:1" s="137" customFormat="1" x14ac:dyDescent="0.2">
      <c r="A759" s="153"/>
    </row>
    <row r="760" spans="1:1" s="137" customFormat="1" x14ac:dyDescent="0.2">
      <c r="A760" s="153"/>
    </row>
    <row r="761" spans="1:1" s="137" customFormat="1" x14ac:dyDescent="0.2">
      <c r="A761" s="153"/>
    </row>
    <row r="762" spans="1:1" s="137" customFormat="1" x14ac:dyDescent="0.2">
      <c r="A762" s="153"/>
    </row>
    <row r="763" spans="1:1" s="137" customFormat="1" x14ac:dyDescent="0.2">
      <c r="A763" s="153"/>
    </row>
    <row r="764" spans="1:1" s="137" customFormat="1" x14ac:dyDescent="0.2">
      <c r="A764" s="153"/>
    </row>
    <row r="765" spans="1:1" s="137" customFormat="1" x14ac:dyDescent="0.2">
      <c r="A765" s="153"/>
    </row>
    <row r="766" spans="1:1" s="137" customFormat="1" x14ac:dyDescent="0.2">
      <c r="A766" s="153"/>
    </row>
    <row r="767" spans="1:1" s="137" customFormat="1" x14ac:dyDescent="0.2">
      <c r="A767" s="153"/>
    </row>
    <row r="768" spans="1:1" s="137" customFormat="1" x14ac:dyDescent="0.2">
      <c r="A768" s="153"/>
    </row>
    <row r="769" spans="1:1" s="137" customFormat="1" x14ac:dyDescent="0.2">
      <c r="A769" s="153"/>
    </row>
    <row r="770" spans="1:1" s="137" customFormat="1" x14ac:dyDescent="0.2">
      <c r="A770" s="153"/>
    </row>
    <row r="771" spans="1:1" s="137" customFormat="1" x14ac:dyDescent="0.2">
      <c r="A771" s="153"/>
    </row>
    <row r="772" spans="1:1" s="137" customFormat="1" x14ac:dyDescent="0.2">
      <c r="A772" s="153"/>
    </row>
    <row r="773" spans="1:1" s="137" customFormat="1" x14ac:dyDescent="0.2">
      <c r="A773" s="153"/>
    </row>
    <row r="774" spans="1:1" s="137" customFormat="1" x14ac:dyDescent="0.2">
      <c r="A774" s="153"/>
    </row>
    <row r="775" spans="1:1" s="137" customFormat="1" x14ac:dyDescent="0.2">
      <c r="A775" s="153"/>
    </row>
    <row r="776" spans="1:1" s="137" customFormat="1" x14ac:dyDescent="0.2">
      <c r="A776" s="153"/>
    </row>
    <row r="777" spans="1:1" s="137" customFormat="1" x14ac:dyDescent="0.2">
      <c r="A777" s="153"/>
    </row>
    <row r="778" spans="1:1" s="137" customFormat="1" x14ac:dyDescent="0.2">
      <c r="A778" s="153"/>
    </row>
    <row r="779" spans="1:1" s="137" customFormat="1" x14ac:dyDescent="0.2">
      <c r="A779" s="153"/>
    </row>
    <row r="780" spans="1:1" s="137" customFormat="1" x14ac:dyDescent="0.2">
      <c r="A780" s="153"/>
    </row>
    <row r="781" spans="1:1" s="137" customFormat="1" x14ac:dyDescent="0.2">
      <c r="A781" s="153"/>
    </row>
    <row r="782" spans="1:1" s="137" customFormat="1" x14ac:dyDescent="0.2">
      <c r="A782" s="153"/>
    </row>
    <row r="783" spans="1:1" s="137" customFormat="1" x14ac:dyDescent="0.2">
      <c r="A783" s="153"/>
    </row>
    <row r="784" spans="1:1" s="137" customFormat="1" x14ac:dyDescent="0.2">
      <c r="A784" s="153"/>
    </row>
    <row r="785" spans="1:1" s="137" customFormat="1" x14ac:dyDescent="0.2">
      <c r="A785" s="153"/>
    </row>
    <row r="786" spans="1:1" s="137" customFormat="1" x14ac:dyDescent="0.2">
      <c r="A786" s="153"/>
    </row>
    <row r="787" spans="1:1" s="137" customFormat="1" x14ac:dyDescent="0.2">
      <c r="A787" s="153"/>
    </row>
    <row r="788" spans="1:1" s="137" customFormat="1" x14ac:dyDescent="0.2">
      <c r="A788" s="153"/>
    </row>
    <row r="789" spans="1:1" s="137" customFormat="1" x14ac:dyDescent="0.2">
      <c r="A789" s="153"/>
    </row>
    <row r="790" spans="1:1" s="137" customFormat="1" x14ac:dyDescent="0.2">
      <c r="A790" s="153"/>
    </row>
    <row r="791" spans="1:1" s="137" customFormat="1" x14ac:dyDescent="0.2">
      <c r="A791" s="153"/>
    </row>
    <row r="792" spans="1:1" s="137" customFormat="1" x14ac:dyDescent="0.2">
      <c r="A792" s="153"/>
    </row>
    <row r="793" spans="1:1" s="137" customFormat="1" x14ac:dyDescent="0.2">
      <c r="A793" s="153"/>
    </row>
    <row r="794" spans="1:1" s="137" customFormat="1" x14ac:dyDescent="0.2">
      <c r="A794" s="153"/>
    </row>
    <row r="795" spans="1:1" s="137" customFormat="1" x14ac:dyDescent="0.2">
      <c r="A795" s="153"/>
    </row>
    <row r="796" spans="1:1" s="137" customFormat="1" x14ac:dyDescent="0.2">
      <c r="A796" s="153"/>
    </row>
    <row r="797" spans="1:1" s="137" customFormat="1" x14ac:dyDescent="0.2">
      <c r="A797" s="153"/>
    </row>
    <row r="798" spans="1:1" s="137" customFormat="1" x14ac:dyDescent="0.2">
      <c r="A798" s="153"/>
    </row>
    <row r="799" spans="1:1" s="137" customFormat="1" x14ac:dyDescent="0.2">
      <c r="A799" s="153"/>
    </row>
    <row r="800" spans="1:1" s="137" customFormat="1" x14ac:dyDescent="0.2">
      <c r="A800" s="153"/>
    </row>
    <row r="801" spans="1:1" s="137" customFormat="1" x14ac:dyDescent="0.2">
      <c r="A801" s="153"/>
    </row>
    <row r="802" spans="1:1" s="137" customFormat="1" x14ac:dyDescent="0.2">
      <c r="A802" s="153"/>
    </row>
    <row r="803" spans="1:1" s="137" customFormat="1" x14ac:dyDescent="0.2">
      <c r="A803" s="153"/>
    </row>
    <row r="804" spans="1:1" s="137" customFormat="1" x14ac:dyDescent="0.2">
      <c r="A804" s="153"/>
    </row>
    <row r="805" spans="1:1" s="137" customFormat="1" x14ac:dyDescent="0.2">
      <c r="A805" s="153"/>
    </row>
    <row r="806" spans="1:1" s="137" customFormat="1" x14ac:dyDescent="0.2">
      <c r="A806" s="153"/>
    </row>
    <row r="807" spans="1:1" s="137" customFormat="1" x14ac:dyDescent="0.2">
      <c r="A807" s="153"/>
    </row>
    <row r="808" spans="1:1" s="137" customFormat="1" x14ac:dyDescent="0.2">
      <c r="A808" s="153"/>
    </row>
    <row r="809" spans="1:1" s="137" customFormat="1" x14ac:dyDescent="0.2">
      <c r="A809" s="153"/>
    </row>
    <row r="810" spans="1:1" s="137" customFormat="1" x14ac:dyDescent="0.2">
      <c r="A810" s="153"/>
    </row>
    <row r="811" spans="1:1" s="137" customFormat="1" x14ac:dyDescent="0.2">
      <c r="A811" s="153"/>
    </row>
    <row r="812" spans="1:1" s="137" customFormat="1" x14ac:dyDescent="0.2">
      <c r="A812" s="153"/>
    </row>
    <row r="813" spans="1:1" s="137" customFormat="1" x14ac:dyDescent="0.2">
      <c r="A813" s="153"/>
    </row>
    <row r="814" spans="1:1" s="137" customFormat="1" x14ac:dyDescent="0.2">
      <c r="A814" s="153"/>
    </row>
    <row r="815" spans="1:1" s="137" customFormat="1" x14ac:dyDescent="0.2">
      <c r="A815" s="153"/>
    </row>
    <row r="816" spans="1:1" s="137" customFormat="1" x14ac:dyDescent="0.2">
      <c r="A816" s="153"/>
    </row>
    <row r="817" spans="1:1" s="137" customFormat="1" x14ac:dyDescent="0.2">
      <c r="A817" s="153"/>
    </row>
    <row r="818" spans="1:1" s="137" customFormat="1" x14ac:dyDescent="0.2">
      <c r="A818" s="153"/>
    </row>
    <row r="819" spans="1:1" s="137" customFormat="1" x14ac:dyDescent="0.2">
      <c r="A819" s="153"/>
    </row>
    <row r="820" spans="1:1" s="137" customFormat="1" x14ac:dyDescent="0.2">
      <c r="A820" s="153"/>
    </row>
    <row r="821" spans="1:1" s="137" customFormat="1" x14ac:dyDescent="0.2">
      <c r="A821" s="153"/>
    </row>
    <row r="822" spans="1:1" s="137" customFormat="1" x14ac:dyDescent="0.2">
      <c r="A822" s="153"/>
    </row>
    <row r="823" spans="1:1" s="137" customFormat="1" x14ac:dyDescent="0.2">
      <c r="A823" s="153"/>
    </row>
    <row r="824" spans="1:1" s="137" customFormat="1" x14ac:dyDescent="0.2">
      <c r="A824" s="153"/>
    </row>
    <row r="825" spans="1:1" s="137" customFormat="1" x14ac:dyDescent="0.2">
      <c r="A825" s="153"/>
    </row>
    <row r="826" spans="1:1" s="137" customFormat="1" x14ac:dyDescent="0.2">
      <c r="A826" s="153"/>
    </row>
    <row r="827" spans="1:1" s="137" customFormat="1" x14ac:dyDescent="0.2">
      <c r="A827" s="153"/>
    </row>
    <row r="828" spans="1:1" s="137" customFormat="1" x14ac:dyDescent="0.2">
      <c r="A828" s="153"/>
    </row>
    <row r="829" spans="1:1" s="137" customFormat="1" x14ac:dyDescent="0.2">
      <c r="A829" s="153"/>
    </row>
    <row r="830" spans="1:1" s="137" customFormat="1" x14ac:dyDescent="0.2">
      <c r="A830" s="153"/>
    </row>
    <row r="831" spans="1:1" s="137" customFormat="1" x14ac:dyDescent="0.2">
      <c r="A831" s="153"/>
    </row>
    <row r="832" spans="1:1" s="137" customFormat="1" x14ac:dyDescent="0.2">
      <c r="A832" s="153"/>
    </row>
    <row r="833" spans="1:1" s="137" customFormat="1" x14ac:dyDescent="0.2">
      <c r="A833" s="153"/>
    </row>
    <row r="834" spans="1:1" s="137" customFormat="1" x14ac:dyDescent="0.2">
      <c r="A834" s="153"/>
    </row>
    <row r="835" spans="1:1" s="137" customFormat="1" x14ac:dyDescent="0.2">
      <c r="A835" s="153"/>
    </row>
    <row r="836" spans="1:1" s="137" customFormat="1" x14ac:dyDescent="0.2">
      <c r="A836" s="153"/>
    </row>
    <row r="837" spans="1:1" s="137" customFormat="1" x14ac:dyDescent="0.2">
      <c r="A837" s="153"/>
    </row>
    <row r="838" spans="1:1" s="137" customFormat="1" x14ac:dyDescent="0.2">
      <c r="A838" s="153"/>
    </row>
    <row r="839" spans="1:1" s="137" customFormat="1" x14ac:dyDescent="0.2">
      <c r="A839" s="153"/>
    </row>
    <row r="840" spans="1:1" s="137" customFormat="1" x14ac:dyDescent="0.2">
      <c r="A840" s="153"/>
    </row>
    <row r="841" spans="1:1" s="137" customFormat="1" x14ac:dyDescent="0.2">
      <c r="A841" s="153"/>
    </row>
    <row r="842" spans="1:1" s="137" customFormat="1" x14ac:dyDescent="0.2">
      <c r="A842" s="153"/>
    </row>
    <row r="843" spans="1:1" s="137" customFormat="1" x14ac:dyDescent="0.2">
      <c r="A843" s="153"/>
    </row>
    <row r="844" spans="1:1" s="137" customFormat="1" x14ac:dyDescent="0.2">
      <c r="A844" s="153"/>
    </row>
    <row r="845" spans="1:1" s="137" customFormat="1" x14ac:dyDescent="0.2">
      <c r="A845" s="153"/>
    </row>
    <row r="846" spans="1:1" s="137" customFormat="1" x14ac:dyDescent="0.2">
      <c r="A846" s="153"/>
    </row>
    <row r="847" spans="1:1" s="137" customFormat="1" x14ac:dyDescent="0.2">
      <c r="A847" s="153"/>
    </row>
    <row r="848" spans="1:1" s="137" customFormat="1" x14ac:dyDescent="0.2">
      <c r="A848" s="153"/>
    </row>
    <row r="849" spans="1:1" s="137" customFormat="1" x14ac:dyDescent="0.2">
      <c r="A849" s="153"/>
    </row>
    <row r="850" spans="1:1" s="137" customFormat="1" x14ac:dyDescent="0.2">
      <c r="A850" s="153"/>
    </row>
    <row r="851" spans="1:1" s="137" customFormat="1" x14ac:dyDescent="0.2">
      <c r="A851" s="153"/>
    </row>
    <row r="852" spans="1:1" s="137" customFormat="1" x14ac:dyDescent="0.2">
      <c r="A852" s="153"/>
    </row>
    <row r="853" spans="1:1" s="137" customFormat="1" x14ac:dyDescent="0.2">
      <c r="A853" s="153"/>
    </row>
    <row r="854" spans="1:1" s="137" customFormat="1" x14ac:dyDescent="0.2">
      <c r="A854" s="153"/>
    </row>
    <row r="855" spans="1:1" s="137" customFormat="1" x14ac:dyDescent="0.2">
      <c r="A855" s="153"/>
    </row>
    <row r="856" spans="1:1" s="137" customFormat="1" x14ac:dyDescent="0.2">
      <c r="A856" s="153"/>
    </row>
    <row r="857" spans="1:1" s="137" customFormat="1" x14ac:dyDescent="0.2">
      <c r="A857" s="153"/>
    </row>
    <row r="858" spans="1:1" s="137" customFormat="1" x14ac:dyDescent="0.2">
      <c r="A858" s="153"/>
    </row>
    <row r="859" spans="1:1" s="137" customFormat="1" x14ac:dyDescent="0.2">
      <c r="A859" s="153"/>
    </row>
    <row r="860" spans="1:1" s="137" customFormat="1" x14ac:dyDescent="0.2">
      <c r="A860" s="153"/>
    </row>
    <row r="861" spans="1:1" s="137" customFormat="1" x14ac:dyDescent="0.2">
      <c r="A861" s="153"/>
    </row>
    <row r="862" spans="1:1" s="137" customFormat="1" x14ac:dyDescent="0.2">
      <c r="A862" s="153"/>
    </row>
    <row r="863" spans="1:1" s="137" customFormat="1" x14ac:dyDescent="0.2">
      <c r="A863" s="153"/>
    </row>
    <row r="864" spans="1:1" s="137" customFormat="1" x14ac:dyDescent="0.2">
      <c r="A864" s="153"/>
    </row>
    <row r="865" spans="1:1" s="137" customFormat="1" x14ac:dyDescent="0.2">
      <c r="A865" s="153"/>
    </row>
    <row r="866" spans="1:1" s="137" customFormat="1" x14ac:dyDescent="0.2">
      <c r="A866" s="153"/>
    </row>
    <row r="867" spans="1:1" s="137" customFormat="1" x14ac:dyDescent="0.2">
      <c r="A867" s="153"/>
    </row>
    <row r="868" spans="1:1" s="137" customFormat="1" x14ac:dyDescent="0.2">
      <c r="A868" s="153"/>
    </row>
    <row r="869" spans="1:1" s="137" customFormat="1" x14ac:dyDescent="0.2">
      <c r="A869" s="153"/>
    </row>
    <row r="870" spans="1:1" s="137" customFormat="1" x14ac:dyDescent="0.2">
      <c r="A870" s="153"/>
    </row>
    <row r="871" spans="1:1" s="137" customFormat="1" x14ac:dyDescent="0.2">
      <c r="A871" s="153"/>
    </row>
    <row r="872" spans="1:1" s="137" customFormat="1" x14ac:dyDescent="0.2">
      <c r="A872" s="153"/>
    </row>
    <row r="873" spans="1:1" s="137" customFormat="1" x14ac:dyDescent="0.2">
      <c r="A873" s="153"/>
    </row>
    <row r="874" spans="1:1" s="137" customFormat="1" x14ac:dyDescent="0.2">
      <c r="A874" s="153"/>
    </row>
    <row r="875" spans="1:1" s="137" customFormat="1" x14ac:dyDescent="0.2">
      <c r="A875" s="153"/>
    </row>
    <row r="876" spans="1:1" s="137" customFormat="1" x14ac:dyDescent="0.2">
      <c r="A876" s="153"/>
    </row>
    <row r="877" spans="1:1" s="137" customFormat="1" x14ac:dyDescent="0.2">
      <c r="A877" s="153"/>
    </row>
    <row r="878" spans="1:1" s="137" customFormat="1" x14ac:dyDescent="0.2">
      <c r="A878" s="153"/>
    </row>
    <row r="879" spans="1:1" s="137" customFormat="1" x14ac:dyDescent="0.2">
      <c r="A879" s="153"/>
    </row>
    <row r="880" spans="1:1" s="137" customFormat="1" x14ac:dyDescent="0.2">
      <c r="A880" s="153"/>
    </row>
    <row r="881" spans="1:1" s="137" customFormat="1" x14ac:dyDescent="0.2">
      <c r="A881" s="153"/>
    </row>
    <row r="882" spans="1:1" s="137" customFormat="1" x14ac:dyDescent="0.2">
      <c r="A882" s="153"/>
    </row>
    <row r="883" spans="1:1" s="137" customFormat="1" x14ac:dyDescent="0.2">
      <c r="A883" s="153"/>
    </row>
    <row r="884" spans="1:1" s="137" customFormat="1" x14ac:dyDescent="0.2">
      <c r="A884" s="153"/>
    </row>
    <row r="885" spans="1:1" s="137" customFormat="1" x14ac:dyDescent="0.2">
      <c r="A885" s="153"/>
    </row>
    <row r="886" spans="1:1" s="137" customFormat="1" x14ac:dyDescent="0.2">
      <c r="A886" s="153"/>
    </row>
    <row r="887" spans="1:1" s="137" customFormat="1" x14ac:dyDescent="0.2">
      <c r="A887" s="153"/>
    </row>
    <row r="888" spans="1:1" s="137" customFormat="1" x14ac:dyDescent="0.2">
      <c r="A888" s="153"/>
    </row>
    <row r="889" spans="1:1" s="137" customFormat="1" x14ac:dyDescent="0.2">
      <c r="A889" s="153"/>
    </row>
    <row r="890" spans="1:1" s="137" customFormat="1" x14ac:dyDescent="0.2">
      <c r="A890" s="153"/>
    </row>
    <row r="891" spans="1:1" s="137" customFormat="1" x14ac:dyDescent="0.2">
      <c r="A891" s="153"/>
    </row>
    <row r="892" spans="1:1" s="137" customFormat="1" x14ac:dyDescent="0.2">
      <c r="A892" s="153"/>
    </row>
    <row r="893" spans="1:1" s="137" customFormat="1" x14ac:dyDescent="0.2">
      <c r="A893" s="153"/>
    </row>
    <row r="894" spans="1:1" s="137" customFormat="1" x14ac:dyDescent="0.2">
      <c r="A894" s="153"/>
    </row>
    <row r="895" spans="1:1" s="137" customFormat="1" x14ac:dyDescent="0.2">
      <c r="A895" s="153"/>
    </row>
    <row r="896" spans="1:1" s="137" customFormat="1" x14ac:dyDescent="0.2">
      <c r="A896" s="153"/>
    </row>
    <row r="897" spans="1:1" s="137" customFormat="1" x14ac:dyDescent="0.2">
      <c r="A897" s="153"/>
    </row>
    <row r="898" spans="1:1" s="137" customFormat="1" x14ac:dyDescent="0.2">
      <c r="A898" s="153"/>
    </row>
    <row r="899" spans="1:1" s="137" customFormat="1" x14ac:dyDescent="0.2">
      <c r="A899" s="153"/>
    </row>
    <row r="900" spans="1:1" s="137" customFormat="1" x14ac:dyDescent="0.2">
      <c r="A900" s="153"/>
    </row>
    <row r="901" spans="1:1" s="137" customFormat="1" x14ac:dyDescent="0.2">
      <c r="A901" s="153"/>
    </row>
    <row r="902" spans="1:1" s="137" customFormat="1" x14ac:dyDescent="0.2">
      <c r="A902" s="153"/>
    </row>
    <row r="903" spans="1:1" s="137" customFormat="1" x14ac:dyDescent="0.2">
      <c r="A903" s="153"/>
    </row>
    <row r="904" spans="1:1" s="137" customFormat="1" x14ac:dyDescent="0.2">
      <c r="A904" s="153"/>
    </row>
    <row r="905" spans="1:1" s="137" customFormat="1" x14ac:dyDescent="0.2">
      <c r="A905" s="153"/>
    </row>
    <row r="906" spans="1:1" s="137" customFormat="1" x14ac:dyDescent="0.2">
      <c r="A906" s="153"/>
    </row>
    <row r="907" spans="1:1" s="137" customFormat="1" x14ac:dyDescent="0.2">
      <c r="A907" s="153"/>
    </row>
    <row r="908" spans="1:1" s="137" customFormat="1" x14ac:dyDescent="0.2">
      <c r="A908" s="153"/>
    </row>
    <row r="909" spans="1:1" s="137" customFormat="1" x14ac:dyDescent="0.2">
      <c r="A909" s="153"/>
    </row>
    <row r="910" spans="1:1" s="137" customFormat="1" x14ac:dyDescent="0.2">
      <c r="A910" s="153"/>
    </row>
    <row r="911" spans="1:1" s="137" customFormat="1" x14ac:dyDescent="0.2">
      <c r="A911" s="153"/>
    </row>
    <row r="912" spans="1:1" s="137" customFormat="1" x14ac:dyDescent="0.2">
      <c r="A912" s="153"/>
    </row>
    <row r="913" spans="1:1" s="137" customFormat="1" x14ac:dyDescent="0.2">
      <c r="A913" s="153"/>
    </row>
    <row r="914" spans="1:1" s="137" customFormat="1" x14ac:dyDescent="0.2">
      <c r="A914" s="153"/>
    </row>
    <row r="915" spans="1:1" s="137" customFormat="1" x14ac:dyDescent="0.2">
      <c r="A915" s="153"/>
    </row>
    <row r="916" spans="1:1" s="137" customFormat="1" x14ac:dyDescent="0.2">
      <c r="A916" s="153"/>
    </row>
    <row r="917" spans="1:1" s="137" customFormat="1" x14ac:dyDescent="0.2">
      <c r="A917" s="153"/>
    </row>
    <row r="918" spans="1:1" s="137" customFormat="1" x14ac:dyDescent="0.2">
      <c r="A918" s="153"/>
    </row>
    <row r="919" spans="1:1" s="137" customFormat="1" x14ac:dyDescent="0.2">
      <c r="A919" s="153"/>
    </row>
    <row r="920" spans="1:1" s="137" customFormat="1" x14ac:dyDescent="0.2">
      <c r="A920" s="153"/>
    </row>
    <row r="921" spans="1:1" s="137" customFormat="1" x14ac:dyDescent="0.2">
      <c r="A921" s="153"/>
    </row>
    <row r="922" spans="1:1" s="137" customFormat="1" x14ac:dyDescent="0.2">
      <c r="A922" s="153"/>
    </row>
    <row r="923" spans="1:1" s="137" customFormat="1" x14ac:dyDescent="0.2">
      <c r="A923" s="153"/>
    </row>
    <row r="924" spans="1:1" s="137" customFormat="1" x14ac:dyDescent="0.2">
      <c r="A924" s="153"/>
    </row>
    <row r="925" spans="1:1" s="137" customFormat="1" x14ac:dyDescent="0.2">
      <c r="A925" s="153"/>
    </row>
    <row r="926" spans="1:1" s="137" customFormat="1" x14ac:dyDescent="0.2">
      <c r="A926" s="153"/>
    </row>
    <row r="927" spans="1:1" s="137" customFormat="1" x14ac:dyDescent="0.2">
      <c r="A927" s="153"/>
    </row>
    <row r="928" spans="1:1" s="137" customFormat="1" x14ac:dyDescent="0.2">
      <c r="A928" s="153"/>
    </row>
    <row r="929" spans="1:1" s="137" customFormat="1" x14ac:dyDescent="0.2">
      <c r="A929" s="153"/>
    </row>
    <row r="930" spans="1:1" s="137" customFormat="1" x14ac:dyDescent="0.2">
      <c r="A930" s="153"/>
    </row>
    <row r="931" spans="1:1" s="137" customFormat="1" x14ac:dyDescent="0.2">
      <c r="A931" s="153"/>
    </row>
    <row r="932" spans="1:1" s="137" customFormat="1" x14ac:dyDescent="0.2">
      <c r="A932" s="153"/>
    </row>
    <row r="933" spans="1:1" s="137" customFormat="1" x14ac:dyDescent="0.2">
      <c r="A933" s="153"/>
    </row>
    <row r="934" spans="1:1" s="137" customFormat="1" x14ac:dyDescent="0.2">
      <c r="A934" s="153"/>
    </row>
    <row r="935" spans="1:1" s="137" customFormat="1" x14ac:dyDescent="0.2">
      <c r="A935" s="153"/>
    </row>
    <row r="936" spans="1:1" s="137" customFormat="1" x14ac:dyDescent="0.2">
      <c r="A936" s="153"/>
    </row>
    <row r="937" spans="1:1" s="137" customFormat="1" x14ac:dyDescent="0.2">
      <c r="A937" s="153"/>
    </row>
    <row r="938" spans="1:1" s="137" customFormat="1" x14ac:dyDescent="0.2">
      <c r="A938" s="153"/>
    </row>
    <row r="939" spans="1:1" s="137" customFormat="1" x14ac:dyDescent="0.2">
      <c r="A939" s="153"/>
    </row>
    <row r="940" spans="1:1" s="137" customFormat="1" x14ac:dyDescent="0.2">
      <c r="A940" s="153"/>
    </row>
    <row r="941" spans="1:1" s="137" customFormat="1" x14ac:dyDescent="0.2">
      <c r="A941" s="153"/>
    </row>
    <row r="942" spans="1:1" s="137" customFormat="1" x14ac:dyDescent="0.2">
      <c r="A942" s="153"/>
    </row>
    <row r="943" spans="1:1" s="137" customFormat="1" x14ac:dyDescent="0.2">
      <c r="A943" s="153"/>
    </row>
    <row r="944" spans="1:1" s="137" customFormat="1" x14ac:dyDescent="0.2">
      <c r="A944" s="153"/>
    </row>
    <row r="945" spans="1:1" s="137" customFormat="1" x14ac:dyDescent="0.2">
      <c r="A945" s="153"/>
    </row>
    <row r="946" spans="1:1" s="137" customFormat="1" x14ac:dyDescent="0.2">
      <c r="A946" s="153"/>
    </row>
    <row r="947" spans="1:1" s="137" customFormat="1" x14ac:dyDescent="0.2">
      <c r="A947" s="153"/>
    </row>
    <row r="948" spans="1:1" s="137" customFormat="1" x14ac:dyDescent="0.2">
      <c r="A948" s="153"/>
    </row>
    <row r="949" spans="1:1" s="137" customFormat="1" x14ac:dyDescent="0.2">
      <c r="A949" s="153"/>
    </row>
    <row r="950" spans="1:1" s="137" customFormat="1" x14ac:dyDescent="0.2">
      <c r="A950" s="153"/>
    </row>
    <row r="951" spans="1:1" s="137" customFormat="1" x14ac:dyDescent="0.2">
      <c r="A951" s="153"/>
    </row>
    <row r="952" spans="1:1" s="137" customFormat="1" x14ac:dyDescent="0.2">
      <c r="A952" s="153"/>
    </row>
    <row r="953" spans="1:1" s="137" customFormat="1" x14ac:dyDescent="0.2">
      <c r="A953" s="153"/>
    </row>
    <row r="954" spans="1:1" s="137" customFormat="1" x14ac:dyDescent="0.2">
      <c r="A954" s="153"/>
    </row>
    <row r="955" spans="1:1" s="137" customFormat="1" x14ac:dyDescent="0.2">
      <c r="A955" s="153"/>
    </row>
    <row r="956" spans="1:1" s="137" customFormat="1" x14ac:dyDescent="0.2">
      <c r="A956" s="153"/>
    </row>
    <row r="957" spans="1:1" s="137" customFormat="1" x14ac:dyDescent="0.2">
      <c r="A957" s="153"/>
    </row>
    <row r="958" spans="1:1" s="137" customFormat="1" x14ac:dyDescent="0.2">
      <c r="A958" s="153"/>
    </row>
    <row r="959" spans="1:1" s="137" customFormat="1" x14ac:dyDescent="0.2">
      <c r="A959" s="153"/>
    </row>
    <row r="960" spans="1:1" s="137" customFormat="1" x14ac:dyDescent="0.2">
      <c r="A960" s="153"/>
    </row>
    <row r="961" spans="1:1" s="137" customFormat="1" x14ac:dyDescent="0.2">
      <c r="A961" s="153"/>
    </row>
    <row r="962" spans="1:1" s="137" customFormat="1" x14ac:dyDescent="0.2">
      <c r="A962" s="153"/>
    </row>
    <row r="963" spans="1:1" s="137" customFormat="1" x14ac:dyDescent="0.2">
      <c r="A963" s="153"/>
    </row>
    <row r="964" spans="1:1" s="137" customFormat="1" x14ac:dyDescent="0.2">
      <c r="A964" s="153"/>
    </row>
    <row r="965" spans="1:1" s="137" customFormat="1" x14ac:dyDescent="0.2">
      <c r="A965" s="153"/>
    </row>
    <row r="966" spans="1:1" s="137" customFormat="1" x14ac:dyDescent="0.2">
      <c r="A966" s="153"/>
    </row>
    <row r="967" spans="1:1" s="137" customFormat="1" x14ac:dyDescent="0.2">
      <c r="A967" s="153"/>
    </row>
    <row r="968" spans="1:1" s="137" customFormat="1" x14ac:dyDescent="0.2">
      <c r="A968" s="153"/>
    </row>
    <row r="969" spans="1:1" s="137" customFormat="1" x14ac:dyDescent="0.2">
      <c r="A969" s="153"/>
    </row>
    <row r="970" spans="1:1" s="137" customFormat="1" x14ac:dyDescent="0.2">
      <c r="A970" s="153"/>
    </row>
    <row r="971" spans="1:1" s="137" customFormat="1" x14ac:dyDescent="0.2">
      <c r="A971" s="153"/>
    </row>
    <row r="972" spans="1:1" s="137" customFormat="1" x14ac:dyDescent="0.2">
      <c r="A972" s="153"/>
    </row>
    <row r="973" spans="1:1" s="137" customFormat="1" x14ac:dyDescent="0.2">
      <c r="A973" s="153"/>
    </row>
    <row r="974" spans="1:1" s="137" customFormat="1" x14ac:dyDescent="0.2">
      <c r="A974" s="153"/>
    </row>
    <row r="975" spans="1:1" s="137" customFormat="1" x14ac:dyDescent="0.2">
      <c r="A975" s="153"/>
    </row>
    <row r="976" spans="1:1" s="137" customFormat="1" x14ac:dyDescent="0.2">
      <c r="A976" s="153"/>
    </row>
    <row r="977" spans="1:1" s="137" customFormat="1" x14ac:dyDescent="0.2">
      <c r="A977" s="153"/>
    </row>
    <row r="978" spans="1:1" s="137" customFormat="1" x14ac:dyDescent="0.2">
      <c r="A978" s="153"/>
    </row>
    <row r="979" spans="1:1" s="137" customFormat="1" x14ac:dyDescent="0.2">
      <c r="A979" s="153"/>
    </row>
    <row r="980" spans="1:1" s="137" customFormat="1" x14ac:dyDescent="0.2">
      <c r="A980" s="153"/>
    </row>
    <row r="981" spans="1:1" s="137" customFormat="1" x14ac:dyDescent="0.2">
      <c r="A981" s="153"/>
    </row>
    <row r="982" spans="1:1" s="137" customFormat="1" x14ac:dyDescent="0.2">
      <c r="A982" s="153"/>
    </row>
    <row r="983" spans="1:1" s="137" customFormat="1" x14ac:dyDescent="0.2">
      <c r="A983" s="153"/>
    </row>
    <row r="984" spans="1:1" s="137" customFormat="1" x14ac:dyDescent="0.2">
      <c r="A984" s="153"/>
    </row>
    <row r="985" spans="1:1" s="137" customFormat="1" x14ac:dyDescent="0.2">
      <c r="A985" s="153"/>
    </row>
    <row r="986" spans="1:1" s="137" customFormat="1" x14ac:dyDescent="0.2">
      <c r="A986" s="153"/>
    </row>
    <row r="987" spans="1:1" s="137" customFormat="1" x14ac:dyDescent="0.2">
      <c r="A987" s="153"/>
    </row>
    <row r="988" spans="1:1" s="137" customFormat="1" x14ac:dyDescent="0.2">
      <c r="A988" s="153"/>
    </row>
    <row r="989" spans="1:1" s="137" customFormat="1" x14ac:dyDescent="0.2">
      <c r="A989" s="153"/>
    </row>
    <row r="990" spans="1:1" s="137" customFormat="1" x14ac:dyDescent="0.2">
      <c r="A990" s="153"/>
    </row>
    <row r="991" spans="1:1" s="137" customFormat="1" x14ac:dyDescent="0.2">
      <c r="A991" s="153"/>
    </row>
    <row r="992" spans="1:1" s="137" customFormat="1" x14ac:dyDescent="0.2">
      <c r="A992" s="153"/>
    </row>
    <row r="993" spans="1:1" s="137" customFormat="1" x14ac:dyDescent="0.2">
      <c r="A993" s="153"/>
    </row>
    <row r="994" spans="1:1" s="137" customFormat="1" x14ac:dyDescent="0.2">
      <c r="A994" s="153"/>
    </row>
    <row r="995" spans="1:1" s="137" customFormat="1" x14ac:dyDescent="0.2">
      <c r="A995" s="153"/>
    </row>
    <row r="996" spans="1:1" s="137" customFormat="1" x14ac:dyDescent="0.2">
      <c r="A996" s="153"/>
    </row>
    <row r="997" spans="1:1" s="137" customFormat="1" x14ac:dyDescent="0.2">
      <c r="A997" s="153"/>
    </row>
    <row r="998" spans="1:1" s="137" customFormat="1" x14ac:dyDescent="0.2">
      <c r="A998" s="153"/>
    </row>
    <row r="999" spans="1:1" s="137" customFormat="1" x14ac:dyDescent="0.2">
      <c r="A999" s="153"/>
    </row>
    <row r="1000" spans="1:1" s="137" customFormat="1" x14ac:dyDescent="0.2">
      <c r="A1000" s="153"/>
    </row>
    <row r="1001" spans="1:1" s="137" customFormat="1" x14ac:dyDescent="0.2">
      <c r="A1001" s="153"/>
    </row>
    <row r="1002" spans="1:1" s="137" customFormat="1" x14ac:dyDescent="0.2">
      <c r="A1002" s="153"/>
    </row>
    <row r="1003" spans="1:1" s="137" customFormat="1" x14ac:dyDescent="0.2">
      <c r="A1003" s="153"/>
    </row>
    <row r="1004" spans="1:1" s="137" customFormat="1" x14ac:dyDescent="0.2">
      <c r="A1004" s="153"/>
    </row>
    <row r="1005" spans="1:1" s="137" customFormat="1" x14ac:dyDescent="0.2">
      <c r="A1005" s="153"/>
    </row>
    <row r="1006" spans="1:1" s="137" customFormat="1" x14ac:dyDescent="0.2">
      <c r="A1006" s="153"/>
    </row>
    <row r="1007" spans="1:1" s="137" customFormat="1" x14ac:dyDescent="0.2">
      <c r="A1007" s="153"/>
    </row>
    <row r="1008" spans="1:1" s="137" customFormat="1" x14ac:dyDescent="0.2">
      <c r="A1008" s="153"/>
    </row>
    <row r="1009" spans="1:1" s="137" customFormat="1" x14ac:dyDescent="0.2">
      <c r="A1009" s="153"/>
    </row>
    <row r="1010" spans="1:1" s="137" customFormat="1" x14ac:dyDescent="0.2">
      <c r="A1010" s="153"/>
    </row>
    <row r="1011" spans="1:1" s="137" customFormat="1" x14ac:dyDescent="0.2">
      <c r="A1011" s="153"/>
    </row>
    <row r="1012" spans="1:1" s="137" customFormat="1" x14ac:dyDescent="0.2">
      <c r="A1012" s="153"/>
    </row>
    <row r="1013" spans="1:1" s="137" customFormat="1" x14ac:dyDescent="0.2">
      <c r="A1013" s="153"/>
    </row>
    <row r="1014" spans="1:1" s="137" customFormat="1" x14ac:dyDescent="0.2">
      <c r="A1014" s="153"/>
    </row>
    <row r="1015" spans="1:1" s="137" customFormat="1" x14ac:dyDescent="0.2">
      <c r="A1015" s="153"/>
    </row>
    <row r="1016" spans="1:1" s="137" customFormat="1" x14ac:dyDescent="0.2">
      <c r="A1016" s="153"/>
    </row>
    <row r="1017" spans="1:1" s="137" customFormat="1" x14ac:dyDescent="0.2">
      <c r="A1017" s="153"/>
    </row>
    <row r="1018" spans="1:1" s="137" customFormat="1" x14ac:dyDescent="0.2">
      <c r="A1018" s="153"/>
    </row>
    <row r="1019" spans="1:1" s="137" customFormat="1" x14ac:dyDescent="0.2">
      <c r="A1019" s="153"/>
    </row>
    <row r="1020" spans="1:1" s="137" customFormat="1" x14ac:dyDescent="0.2">
      <c r="A1020" s="153"/>
    </row>
    <row r="1021" spans="1:1" s="137" customFormat="1" x14ac:dyDescent="0.2">
      <c r="A1021" s="153"/>
    </row>
    <row r="1022" spans="1:1" s="137" customFormat="1" x14ac:dyDescent="0.2">
      <c r="A1022" s="153"/>
    </row>
    <row r="1023" spans="1:1" s="137" customFormat="1" x14ac:dyDescent="0.2">
      <c r="A1023" s="153"/>
    </row>
    <row r="1024" spans="1:1" s="137" customFormat="1" x14ac:dyDescent="0.2">
      <c r="A1024" s="153"/>
    </row>
    <row r="1025" spans="1:1" s="137" customFormat="1" x14ac:dyDescent="0.2">
      <c r="A1025" s="153"/>
    </row>
    <row r="1026" spans="1:1" s="137" customFormat="1" x14ac:dyDescent="0.2">
      <c r="A1026" s="153"/>
    </row>
    <row r="1027" spans="1:1" s="137" customFormat="1" x14ac:dyDescent="0.2">
      <c r="A1027" s="153"/>
    </row>
    <row r="1028" spans="1:1" s="137" customFormat="1" x14ac:dyDescent="0.2">
      <c r="A1028" s="153"/>
    </row>
    <row r="1029" spans="1:1" s="137" customFormat="1" x14ac:dyDescent="0.2">
      <c r="A1029" s="153"/>
    </row>
    <row r="1030" spans="1:1" s="137" customFormat="1" x14ac:dyDescent="0.2">
      <c r="A1030" s="153"/>
    </row>
    <row r="1031" spans="1:1" s="137" customFormat="1" x14ac:dyDescent="0.2">
      <c r="A1031" s="153"/>
    </row>
    <row r="1032" spans="1:1" s="137" customFormat="1" x14ac:dyDescent="0.2">
      <c r="A1032" s="153"/>
    </row>
    <row r="1033" spans="1:1" s="137" customFormat="1" x14ac:dyDescent="0.2">
      <c r="A1033" s="153"/>
    </row>
    <row r="1034" spans="1:1" s="137" customFormat="1" x14ac:dyDescent="0.2">
      <c r="A1034" s="153"/>
    </row>
    <row r="1035" spans="1:1" s="137" customFormat="1" x14ac:dyDescent="0.2">
      <c r="A1035" s="153"/>
    </row>
    <row r="1036" spans="1:1" s="137" customFormat="1" x14ac:dyDescent="0.2">
      <c r="A1036" s="153"/>
    </row>
    <row r="1037" spans="1:1" s="137" customFormat="1" x14ac:dyDescent="0.2">
      <c r="A1037" s="153"/>
    </row>
    <row r="1038" spans="1:1" s="137" customFormat="1" x14ac:dyDescent="0.2">
      <c r="A1038" s="153"/>
    </row>
    <row r="1039" spans="1:1" s="137" customFormat="1" x14ac:dyDescent="0.2">
      <c r="A1039" s="153"/>
    </row>
    <row r="1040" spans="1:1" s="137" customFormat="1" x14ac:dyDescent="0.2">
      <c r="A1040" s="153"/>
    </row>
    <row r="1041" spans="1:1" s="137" customFormat="1" x14ac:dyDescent="0.2">
      <c r="A1041" s="153"/>
    </row>
    <row r="1042" spans="1:1" s="137" customFormat="1" x14ac:dyDescent="0.2">
      <c r="A1042" s="153"/>
    </row>
    <row r="1043" spans="1:1" s="137" customFormat="1" x14ac:dyDescent="0.2">
      <c r="A1043" s="153"/>
    </row>
    <row r="1044" spans="1:1" s="137" customFormat="1" x14ac:dyDescent="0.2">
      <c r="A1044" s="153"/>
    </row>
    <row r="1045" spans="1:1" s="137" customFormat="1" x14ac:dyDescent="0.2">
      <c r="A1045" s="153"/>
    </row>
    <row r="1046" spans="1:1" s="137" customFormat="1" x14ac:dyDescent="0.2">
      <c r="A1046" s="153"/>
    </row>
    <row r="1047" spans="1:1" s="137" customFormat="1" x14ac:dyDescent="0.2">
      <c r="A1047" s="153"/>
    </row>
    <row r="1048" spans="1:1" s="137" customFormat="1" x14ac:dyDescent="0.2">
      <c r="A1048" s="153"/>
    </row>
    <row r="1049" spans="1:1" s="137" customFormat="1" x14ac:dyDescent="0.2">
      <c r="A1049" s="153"/>
    </row>
    <row r="1050" spans="1:1" s="137" customFormat="1" x14ac:dyDescent="0.2">
      <c r="A1050" s="153"/>
    </row>
    <row r="1051" spans="1:1" s="137" customFormat="1" x14ac:dyDescent="0.2">
      <c r="A1051" s="153"/>
    </row>
    <row r="1052" spans="1:1" s="137" customFormat="1" x14ac:dyDescent="0.2">
      <c r="A1052" s="153"/>
    </row>
    <row r="1053" spans="1:1" s="137" customFormat="1" x14ac:dyDescent="0.2">
      <c r="A1053" s="153"/>
    </row>
    <row r="1054" spans="1:1" s="137" customFormat="1" x14ac:dyDescent="0.2">
      <c r="A1054" s="153"/>
    </row>
    <row r="1055" spans="1:1" s="137" customFormat="1" x14ac:dyDescent="0.2">
      <c r="A1055" s="153"/>
    </row>
    <row r="1056" spans="1:1" s="137" customFormat="1" x14ac:dyDescent="0.2">
      <c r="A1056" s="153"/>
    </row>
    <row r="1057" spans="1:1" s="137" customFormat="1" x14ac:dyDescent="0.2">
      <c r="A1057" s="153"/>
    </row>
    <row r="1058" spans="1:1" s="137" customFormat="1" x14ac:dyDescent="0.2">
      <c r="A1058" s="153"/>
    </row>
    <row r="1059" spans="1:1" s="137" customFormat="1" x14ac:dyDescent="0.2">
      <c r="A1059" s="153"/>
    </row>
    <row r="1060" spans="1:1" s="137" customFormat="1" x14ac:dyDescent="0.2">
      <c r="A1060" s="153"/>
    </row>
    <row r="1061" spans="1:1" s="137" customFormat="1" x14ac:dyDescent="0.2">
      <c r="A1061" s="153"/>
    </row>
    <row r="1062" spans="1:1" s="137" customFormat="1" x14ac:dyDescent="0.2">
      <c r="A1062" s="153"/>
    </row>
    <row r="1063" spans="1:1" s="137" customFormat="1" x14ac:dyDescent="0.2">
      <c r="A1063" s="153"/>
    </row>
    <row r="1064" spans="1:1" s="137" customFormat="1" x14ac:dyDescent="0.2">
      <c r="A1064" s="153"/>
    </row>
    <row r="1065" spans="1:1" s="137" customFormat="1" x14ac:dyDescent="0.2">
      <c r="A1065" s="153"/>
    </row>
    <row r="1066" spans="1:1" s="137" customFormat="1" x14ac:dyDescent="0.2">
      <c r="A1066" s="153"/>
    </row>
    <row r="1067" spans="1:1" s="137" customFormat="1" x14ac:dyDescent="0.2">
      <c r="A1067" s="153"/>
    </row>
    <row r="1068" spans="1:1" s="137" customFormat="1" x14ac:dyDescent="0.2">
      <c r="A1068" s="153"/>
    </row>
    <row r="1069" spans="1:1" s="137" customFormat="1" x14ac:dyDescent="0.2">
      <c r="A1069" s="153"/>
    </row>
    <row r="1070" spans="1:1" s="137" customFormat="1" x14ac:dyDescent="0.2">
      <c r="A1070" s="153"/>
    </row>
    <row r="1071" spans="1:1" s="137" customFormat="1" x14ac:dyDescent="0.2">
      <c r="A1071" s="153"/>
    </row>
    <row r="1072" spans="1:1" s="137" customFormat="1" x14ac:dyDescent="0.2">
      <c r="A1072" s="153"/>
    </row>
    <row r="1073" spans="1:1" s="137" customFormat="1" x14ac:dyDescent="0.2">
      <c r="A1073" s="153"/>
    </row>
    <row r="1074" spans="1:1" s="137" customFormat="1" x14ac:dyDescent="0.2">
      <c r="A1074" s="153"/>
    </row>
    <row r="1075" spans="1:1" s="137" customFormat="1" x14ac:dyDescent="0.2">
      <c r="A1075" s="153"/>
    </row>
    <row r="1076" spans="1:1" s="137" customFormat="1" x14ac:dyDescent="0.2">
      <c r="A1076" s="153"/>
    </row>
    <row r="1077" spans="1:1" s="137" customFormat="1" x14ac:dyDescent="0.2">
      <c r="A1077" s="153"/>
    </row>
    <row r="1078" spans="1:1" s="137" customFormat="1" x14ac:dyDescent="0.2">
      <c r="A1078" s="153"/>
    </row>
    <row r="1079" spans="1:1" s="137" customFormat="1" x14ac:dyDescent="0.2">
      <c r="A1079" s="153"/>
    </row>
    <row r="1080" spans="1:1" s="137" customFormat="1" x14ac:dyDescent="0.2">
      <c r="A1080" s="153"/>
    </row>
    <row r="1081" spans="1:1" s="137" customFormat="1" x14ac:dyDescent="0.2">
      <c r="A1081" s="153"/>
    </row>
    <row r="1082" spans="1:1" s="137" customFormat="1" x14ac:dyDescent="0.2">
      <c r="A1082" s="153"/>
    </row>
    <row r="1083" spans="1:1" s="137" customFormat="1" x14ac:dyDescent="0.2">
      <c r="A1083" s="153"/>
    </row>
    <row r="1084" spans="1:1" s="137" customFormat="1" x14ac:dyDescent="0.2">
      <c r="A1084" s="153"/>
    </row>
    <row r="1085" spans="1:1" s="137" customFormat="1" x14ac:dyDescent="0.2">
      <c r="A1085" s="153"/>
    </row>
    <row r="1086" spans="1:1" s="137" customFormat="1" x14ac:dyDescent="0.2">
      <c r="A1086" s="153"/>
    </row>
    <row r="1087" spans="1:1" s="137" customFormat="1" x14ac:dyDescent="0.2">
      <c r="A1087" s="153"/>
    </row>
    <row r="1088" spans="1:1" s="137" customFormat="1" x14ac:dyDescent="0.2">
      <c r="A1088" s="153"/>
    </row>
    <row r="1089" spans="1:1" s="137" customFormat="1" x14ac:dyDescent="0.2">
      <c r="A1089" s="153"/>
    </row>
    <row r="1090" spans="1:1" s="137" customFormat="1" x14ac:dyDescent="0.2">
      <c r="A1090" s="153"/>
    </row>
    <row r="1091" spans="1:1" s="137" customFormat="1" x14ac:dyDescent="0.2">
      <c r="A1091" s="153"/>
    </row>
    <row r="1092" spans="1:1" s="137" customFormat="1" x14ac:dyDescent="0.2">
      <c r="A1092" s="153"/>
    </row>
    <row r="1093" spans="1:1" s="137" customFormat="1" x14ac:dyDescent="0.2">
      <c r="A1093" s="153"/>
    </row>
    <row r="1094" spans="1:1" s="137" customFormat="1" x14ac:dyDescent="0.2">
      <c r="A1094" s="153"/>
    </row>
    <row r="1095" spans="1:1" s="137" customFormat="1" x14ac:dyDescent="0.2">
      <c r="A1095" s="153"/>
    </row>
    <row r="1096" spans="1:1" s="137" customFormat="1" x14ac:dyDescent="0.2">
      <c r="A1096" s="153"/>
    </row>
    <row r="1097" spans="1:1" s="137" customFormat="1" x14ac:dyDescent="0.2">
      <c r="A1097" s="153"/>
    </row>
    <row r="1098" spans="1:1" s="137" customFormat="1" x14ac:dyDescent="0.2">
      <c r="A1098" s="153"/>
    </row>
    <row r="1099" spans="1:1" s="137" customFormat="1" x14ac:dyDescent="0.2">
      <c r="A1099" s="153"/>
    </row>
    <row r="1100" spans="1:1" s="137" customFormat="1" x14ac:dyDescent="0.2">
      <c r="A1100" s="153"/>
    </row>
    <row r="1101" spans="1:1" s="137" customFormat="1" x14ac:dyDescent="0.2">
      <c r="A1101" s="153"/>
    </row>
    <row r="1102" spans="1:1" s="137" customFormat="1" x14ac:dyDescent="0.2">
      <c r="A1102" s="153"/>
    </row>
    <row r="1103" spans="1:1" s="137" customFormat="1" x14ac:dyDescent="0.2">
      <c r="A1103" s="153"/>
    </row>
    <row r="1104" spans="1:1" s="137" customFormat="1" x14ac:dyDescent="0.2">
      <c r="A1104" s="153"/>
    </row>
    <row r="1105" spans="1:1" s="137" customFormat="1" x14ac:dyDescent="0.2">
      <c r="A1105" s="153"/>
    </row>
    <row r="1106" spans="1:1" s="137" customFormat="1" x14ac:dyDescent="0.2">
      <c r="A1106" s="153"/>
    </row>
    <row r="1107" spans="1:1" s="137" customFormat="1" x14ac:dyDescent="0.2">
      <c r="A1107" s="153"/>
    </row>
    <row r="1108" spans="1:1" s="137" customFormat="1" x14ac:dyDescent="0.2">
      <c r="A1108" s="153"/>
    </row>
    <row r="1109" spans="1:1" s="137" customFormat="1" x14ac:dyDescent="0.2">
      <c r="A1109" s="153"/>
    </row>
    <row r="1110" spans="1:1" s="137" customFormat="1" x14ac:dyDescent="0.2">
      <c r="A1110" s="153"/>
    </row>
    <row r="1111" spans="1:1" s="137" customFormat="1" x14ac:dyDescent="0.2">
      <c r="A1111" s="153"/>
    </row>
    <row r="1112" spans="1:1" s="137" customFormat="1" x14ac:dyDescent="0.2">
      <c r="A1112" s="153"/>
    </row>
    <row r="1113" spans="1:1" s="137" customFormat="1" x14ac:dyDescent="0.2">
      <c r="A1113" s="153"/>
    </row>
    <row r="1114" spans="1:1" s="137" customFormat="1" x14ac:dyDescent="0.2">
      <c r="A1114" s="153"/>
    </row>
    <row r="1115" spans="1:1" s="137" customFormat="1" x14ac:dyDescent="0.2">
      <c r="A1115" s="153"/>
    </row>
    <row r="1116" spans="1:1" s="137" customFormat="1" x14ac:dyDescent="0.2">
      <c r="A1116" s="153"/>
    </row>
    <row r="1117" spans="1:1" s="137" customFormat="1" x14ac:dyDescent="0.2">
      <c r="A1117" s="153"/>
    </row>
    <row r="1118" spans="1:1" s="137" customFormat="1" x14ac:dyDescent="0.2">
      <c r="A1118" s="153"/>
    </row>
    <row r="1119" spans="1:1" s="137" customFormat="1" x14ac:dyDescent="0.2">
      <c r="A1119" s="153"/>
    </row>
    <row r="1120" spans="1:1" s="137" customFormat="1" x14ac:dyDescent="0.2">
      <c r="A1120" s="153"/>
    </row>
    <row r="1121" spans="1:1" s="137" customFormat="1" x14ac:dyDescent="0.2">
      <c r="A1121" s="153"/>
    </row>
    <row r="1122" spans="1:1" s="137" customFormat="1" x14ac:dyDescent="0.2">
      <c r="A1122" s="153"/>
    </row>
    <row r="1123" spans="1:1" s="137" customFormat="1" x14ac:dyDescent="0.2">
      <c r="A1123" s="153"/>
    </row>
    <row r="1124" spans="1:1" s="137" customFormat="1" x14ac:dyDescent="0.2">
      <c r="A1124" s="153"/>
    </row>
    <row r="1125" spans="1:1" s="137" customFormat="1" x14ac:dyDescent="0.2">
      <c r="A1125" s="153"/>
    </row>
    <row r="1126" spans="1:1" s="137" customFormat="1" x14ac:dyDescent="0.2">
      <c r="A1126" s="153"/>
    </row>
    <row r="1127" spans="1:1" s="137" customFormat="1" x14ac:dyDescent="0.2">
      <c r="A1127" s="153"/>
    </row>
    <row r="1128" spans="1:1" s="137" customFormat="1" x14ac:dyDescent="0.2">
      <c r="A1128" s="153"/>
    </row>
    <row r="1129" spans="1:1" s="137" customFormat="1" x14ac:dyDescent="0.2">
      <c r="A1129" s="153"/>
    </row>
    <row r="1130" spans="1:1" s="137" customFormat="1" x14ac:dyDescent="0.2">
      <c r="A1130" s="153"/>
    </row>
  </sheetData>
  <sheetProtection password="FD2B" sheet="1"/>
  <customSheetViews>
    <customSheetView guid="{051E7195-2793-416C-9F10-160B0FF658C2}" showPageBreaks="1" showGridLines="0" zeroValues="0" hiddenColumns="1">
      <selection activeCell="A12" sqref="A12"/>
      <rowBreaks count="2" manualBreakCount="2">
        <brk id="37" max="16383" man="1"/>
        <brk id="71" max="16383" man="1"/>
      </rowBreaks>
      <pageMargins left="0.45" right="0.41" top="0.43" bottom="0.4" header="0.5" footer="0.5"/>
      <printOptions horizontalCentered="1"/>
      <pageSetup orientation="landscape" blackAndWhite="1" horizontalDpi="4294967295"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748">
    <mergeCell ref="X103:Y103"/>
    <mergeCell ref="Z103:AA103"/>
    <mergeCell ref="P103:W104"/>
    <mergeCell ref="Z104:AA104"/>
    <mergeCell ref="X104:Y104"/>
    <mergeCell ref="L104:N104"/>
    <mergeCell ref="E4:J4"/>
    <mergeCell ref="E5:J5"/>
    <mergeCell ref="E6:J6"/>
    <mergeCell ref="E7:J7"/>
    <mergeCell ref="A103:G103"/>
    <mergeCell ref="H103:I103"/>
    <mergeCell ref="J103:K103"/>
    <mergeCell ref="L103:N103"/>
    <mergeCell ref="D101:G101"/>
    <mergeCell ref="D102:G102"/>
    <mergeCell ref="H102:I102"/>
    <mergeCell ref="J102:K102"/>
    <mergeCell ref="L102:N102"/>
    <mergeCell ref="P102:Q102"/>
    <mergeCell ref="R102:S102"/>
    <mergeCell ref="T102:W102"/>
    <mergeCell ref="X102:Y102"/>
    <mergeCell ref="Z102:AA102"/>
    <mergeCell ref="H101:I101"/>
    <mergeCell ref="J101:K101"/>
    <mergeCell ref="L101:N101"/>
    <mergeCell ref="Z99:AA99"/>
    <mergeCell ref="P100:Q100"/>
    <mergeCell ref="R100:S100"/>
    <mergeCell ref="T100:W100"/>
    <mergeCell ref="X100:Y100"/>
    <mergeCell ref="Z100:AA100"/>
    <mergeCell ref="P99:Q99"/>
    <mergeCell ref="P101:Q101"/>
    <mergeCell ref="R101:S101"/>
    <mergeCell ref="T101:W101"/>
    <mergeCell ref="X101:Y101"/>
    <mergeCell ref="Z101:AA101"/>
    <mergeCell ref="R99:S99"/>
    <mergeCell ref="T99:W99"/>
    <mergeCell ref="X99:Y99"/>
    <mergeCell ref="D99:G99"/>
    <mergeCell ref="H99:I99"/>
    <mergeCell ref="J99:K99"/>
    <mergeCell ref="L99:N99"/>
    <mergeCell ref="D100:G100"/>
    <mergeCell ref="H100:I100"/>
    <mergeCell ref="J100:K100"/>
    <mergeCell ref="L100:N100"/>
    <mergeCell ref="D98:G98"/>
    <mergeCell ref="H98:I98"/>
    <mergeCell ref="J98:K98"/>
    <mergeCell ref="L98:N98"/>
    <mergeCell ref="P98:Q98"/>
    <mergeCell ref="R98:S98"/>
    <mergeCell ref="T98:W98"/>
    <mergeCell ref="X98:Y98"/>
    <mergeCell ref="Z98:AA98"/>
    <mergeCell ref="D97:G97"/>
    <mergeCell ref="H97:I97"/>
    <mergeCell ref="J97:K97"/>
    <mergeCell ref="L97:N97"/>
    <mergeCell ref="P97:Q97"/>
    <mergeCell ref="R97:S97"/>
    <mergeCell ref="T97:W97"/>
    <mergeCell ref="X97:Y97"/>
    <mergeCell ref="Z97:AA97"/>
    <mergeCell ref="D96:G96"/>
    <mergeCell ref="H96:I96"/>
    <mergeCell ref="J96:K96"/>
    <mergeCell ref="L96:N96"/>
    <mergeCell ref="P96:Q96"/>
    <mergeCell ref="R96:S96"/>
    <mergeCell ref="T96:W96"/>
    <mergeCell ref="X96:Y96"/>
    <mergeCell ref="Z96:AA96"/>
    <mergeCell ref="D95:G95"/>
    <mergeCell ref="H95:I95"/>
    <mergeCell ref="J95:K95"/>
    <mergeCell ref="L95:N95"/>
    <mergeCell ref="P95:Q95"/>
    <mergeCell ref="R95:S95"/>
    <mergeCell ref="T95:W95"/>
    <mergeCell ref="X95:Y95"/>
    <mergeCell ref="Z95:AA95"/>
    <mergeCell ref="D94:G94"/>
    <mergeCell ref="H94:I94"/>
    <mergeCell ref="J94:K94"/>
    <mergeCell ref="L94:N94"/>
    <mergeCell ref="P94:Q94"/>
    <mergeCell ref="R94:S94"/>
    <mergeCell ref="T94:W94"/>
    <mergeCell ref="X94:Y94"/>
    <mergeCell ref="Z94:AA94"/>
    <mergeCell ref="D93:G93"/>
    <mergeCell ref="H93:I93"/>
    <mergeCell ref="J93:K93"/>
    <mergeCell ref="L93:N93"/>
    <mergeCell ref="P93:Q93"/>
    <mergeCell ref="R93:S93"/>
    <mergeCell ref="T93:W93"/>
    <mergeCell ref="X93:Y93"/>
    <mergeCell ref="Z93:AA93"/>
    <mergeCell ref="D92:G92"/>
    <mergeCell ref="H92:I92"/>
    <mergeCell ref="J92:K92"/>
    <mergeCell ref="L92:N92"/>
    <mergeCell ref="P92:Q92"/>
    <mergeCell ref="R92:S92"/>
    <mergeCell ref="T92:W92"/>
    <mergeCell ref="X92:Y92"/>
    <mergeCell ref="Z92:AA92"/>
    <mergeCell ref="D91:G91"/>
    <mergeCell ref="H91:I91"/>
    <mergeCell ref="J91:K91"/>
    <mergeCell ref="L91:N91"/>
    <mergeCell ref="P91:Q91"/>
    <mergeCell ref="R91:S91"/>
    <mergeCell ref="T91:W91"/>
    <mergeCell ref="X91:Y91"/>
    <mergeCell ref="Z91:AA91"/>
    <mergeCell ref="D90:G90"/>
    <mergeCell ref="H90:I90"/>
    <mergeCell ref="J90:K90"/>
    <mergeCell ref="L90:N90"/>
    <mergeCell ref="P90:Q90"/>
    <mergeCell ref="R90:S90"/>
    <mergeCell ref="T90:W90"/>
    <mergeCell ref="X90:Y90"/>
    <mergeCell ref="Z90:AA90"/>
    <mergeCell ref="D89:G89"/>
    <mergeCell ref="H89:I89"/>
    <mergeCell ref="J89:K89"/>
    <mergeCell ref="L89:N89"/>
    <mergeCell ref="P89:Q89"/>
    <mergeCell ref="R89:S89"/>
    <mergeCell ref="T89:W89"/>
    <mergeCell ref="X89:Y89"/>
    <mergeCell ref="Z89:AA89"/>
    <mergeCell ref="D88:G88"/>
    <mergeCell ref="H88:I88"/>
    <mergeCell ref="J88:K88"/>
    <mergeCell ref="L88:N88"/>
    <mergeCell ref="P88:Q88"/>
    <mergeCell ref="R88:S88"/>
    <mergeCell ref="T88:W88"/>
    <mergeCell ref="X88:Y88"/>
    <mergeCell ref="Z88:AA88"/>
    <mergeCell ref="D87:G87"/>
    <mergeCell ref="H87:I87"/>
    <mergeCell ref="J87:K87"/>
    <mergeCell ref="L87:N87"/>
    <mergeCell ref="P87:Q87"/>
    <mergeCell ref="R87:S87"/>
    <mergeCell ref="T87:W87"/>
    <mergeCell ref="X87:Y87"/>
    <mergeCell ref="Z87:AA87"/>
    <mergeCell ref="D86:G86"/>
    <mergeCell ref="H86:I86"/>
    <mergeCell ref="J86:K86"/>
    <mergeCell ref="L86:N86"/>
    <mergeCell ref="P86:Q86"/>
    <mergeCell ref="R86:S86"/>
    <mergeCell ref="T86:W86"/>
    <mergeCell ref="X86:Y86"/>
    <mergeCell ref="Z86:AA86"/>
    <mergeCell ref="D85:G85"/>
    <mergeCell ref="H85:I85"/>
    <mergeCell ref="J85:K85"/>
    <mergeCell ref="L85:N85"/>
    <mergeCell ref="P85:Q85"/>
    <mergeCell ref="R85:S85"/>
    <mergeCell ref="T85:W85"/>
    <mergeCell ref="X85:Y85"/>
    <mergeCell ref="Z85:AA85"/>
    <mergeCell ref="D84:G84"/>
    <mergeCell ref="H84:I84"/>
    <mergeCell ref="J84:K84"/>
    <mergeCell ref="L84:N84"/>
    <mergeCell ref="P84:Q84"/>
    <mergeCell ref="R84:S84"/>
    <mergeCell ref="T84:W84"/>
    <mergeCell ref="X84:Y84"/>
    <mergeCell ref="Z84:AA84"/>
    <mergeCell ref="D83:G83"/>
    <mergeCell ref="H83:I83"/>
    <mergeCell ref="J83:K83"/>
    <mergeCell ref="L83:N83"/>
    <mergeCell ref="P83:Q83"/>
    <mergeCell ref="R83:S83"/>
    <mergeCell ref="T83:W83"/>
    <mergeCell ref="X83:Y83"/>
    <mergeCell ref="Z83:AA83"/>
    <mergeCell ref="D82:G82"/>
    <mergeCell ref="H82:I82"/>
    <mergeCell ref="J82:K82"/>
    <mergeCell ref="L82:N82"/>
    <mergeCell ref="P82:Q82"/>
    <mergeCell ref="R82:S82"/>
    <mergeCell ref="T82:W82"/>
    <mergeCell ref="X82:Y82"/>
    <mergeCell ref="Z82:AA82"/>
    <mergeCell ref="D81:G81"/>
    <mergeCell ref="H81:I81"/>
    <mergeCell ref="J81:K81"/>
    <mergeCell ref="L81:N81"/>
    <mergeCell ref="P81:Q81"/>
    <mergeCell ref="R81:S81"/>
    <mergeCell ref="T81:W81"/>
    <mergeCell ref="X81:Y81"/>
    <mergeCell ref="Z81:AA81"/>
    <mergeCell ref="D80:G80"/>
    <mergeCell ref="H80:I80"/>
    <mergeCell ref="J80:K80"/>
    <mergeCell ref="L80:N80"/>
    <mergeCell ref="P80:Q80"/>
    <mergeCell ref="R80:S80"/>
    <mergeCell ref="T80:W80"/>
    <mergeCell ref="X80:Y80"/>
    <mergeCell ref="Z80:AA80"/>
    <mergeCell ref="D79:G79"/>
    <mergeCell ref="H79:I79"/>
    <mergeCell ref="J79:K79"/>
    <mergeCell ref="L79:N79"/>
    <mergeCell ref="P79:Q79"/>
    <mergeCell ref="R79:S79"/>
    <mergeCell ref="T79:W79"/>
    <mergeCell ref="X79:Y79"/>
    <mergeCell ref="Z79:AA79"/>
    <mergeCell ref="D78:G78"/>
    <mergeCell ref="H78:I78"/>
    <mergeCell ref="J78:K78"/>
    <mergeCell ref="L78:N78"/>
    <mergeCell ref="P78:Q78"/>
    <mergeCell ref="R78:S78"/>
    <mergeCell ref="T78:W78"/>
    <mergeCell ref="X78:Y78"/>
    <mergeCell ref="Z78:AA78"/>
    <mergeCell ref="F72:K72"/>
    <mergeCell ref="F73:K73"/>
    <mergeCell ref="R72:V72"/>
    <mergeCell ref="F74:K74"/>
    <mergeCell ref="R74:V74"/>
    <mergeCell ref="D77:G77"/>
    <mergeCell ref="H77:N77"/>
    <mergeCell ref="P77:AA77"/>
    <mergeCell ref="F75:K75"/>
    <mergeCell ref="Z74:AA74"/>
    <mergeCell ref="A69:G69"/>
    <mergeCell ref="H69:I69"/>
    <mergeCell ref="J69:K69"/>
    <mergeCell ref="L69:N69"/>
    <mergeCell ref="X69:Y69"/>
    <mergeCell ref="Z69:AA69"/>
    <mergeCell ref="P69:W70"/>
    <mergeCell ref="Z70:AA70"/>
    <mergeCell ref="X70:Y70"/>
    <mergeCell ref="A70:G70"/>
    <mergeCell ref="H70:I70"/>
    <mergeCell ref="J70:K70"/>
    <mergeCell ref="L70:N70"/>
    <mergeCell ref="D68:G68"/>
    <mergeCell ref="H68:I68"/>
    <mergeCell ref="J68:K68"/>
    <mergeCell ref="L68:N68"/>
    <mergeCell ref="P68:Q68"/>
    <mergeCell ref="R68:S68"/>
    <mergeCell ref="T68:W68"/>
    <mergeCell ref="X68:Y68"/>
    <mergeCell ref="Z68:AA68"/>
    <mergeCell ref="D67:G67"/>
    <mergeCell ref="H67:I67"/>
    <mergeCell ref="J67:K67"/>
    <mergeCell ref="L67:N67"/>
    <mergeCell ref="P67:Q67"/>
    <mergeCell ref="R67:S67"/>
    <mergeCell ref="T67:W67"/>
    <mergeCell ref="X67:Y67"/>
    <mergeCell ref="Z67:AA67"/>
    <mergeCell ref="D66:G66"/>
    <mergeCell ref="H66:I66"/>
    <mergeCell ref="J66:K66"/>
    <mergeCell ref="L66:N66"/>
    <mergeCell ref="P66:Q66"/>
    <mergeCell ref="R66:S66"/>
    <mergeCell ref="T66:W66"/>
    <mergeCell ref="X66:Y66"/>
    <mergeCell ref="Z66:AA66"/>
    <mergeCell ref="D65:G65"/>
    <mergeCell ref="H65:I65"/>
    <mergeCell ref="J65:K65"/>
    <mergeCell ref="L65:N65"/>
    <mergeCell ref="P65:Q65"/>
    <mergeCell ref="R65:S65"/>
    <mergeCell ref="T65:W65"/>
    <mergeCell ref="X65:Y65"/>
    <mergeCell ref="Z65:AA65"/>
    <mergeCell ref="D64:G64"/>
    <mergeCell ref="H64:I64"/>
    <mergeCell ref="J64:K64"/>
    <mergeCell ref="L64:N64"/>
    <mergeCell ref="P64:Q64"/>
    <mergeCell ref="R64:S64"/>
    <mergeCell ref="T64:W64"/>
    <mergeCell ref="X64:Y64"/>
    <mergeCell ref="Z64:AA64"/>
    <mergeCell ref="D63:G63"/>
    <mergeCell ref="J63:K63"/>
    <mergeCell ref="L63:N63"/>
    <mergeCell ref="P63:Q63"/>
    <mergeCell ref="H63:I63"/>
    <mergeCell ref="R63:S63"/>
    <mergeCell ref="T63:W63"/>
    <mergeCell ref="X63:Y63"/>
    <mergeCell ref="Z63:AA63"/>
    <mergeCell ref="D62:G62"/>
    <mergeCell ref="H62:I62"/>
    <mergeCell ref="J62:K62"/>
    <mergeCell ref="L62:N62"/>
    <mergeCell ref="P62:Q62"/>
    <mergeCell ref="R62:S62"/>
    <mergeCell ref="T62:W62"/>
    <mergeCell ref="X62:Y62"/>
    <mergeCell ref="Z62:AA62"/>
    <mergeCell ref="D61:G61"/>
    <mergeCell ref="H61:I61"/>
    <mergeCell ref="J61:K61"/>
    <mergeCell ref="L61:N61"/>
    <mergeCell ref="P61:Q61"/>
    <mergeCell ref="R61:S61"/>
    <mergeCell ref="T61:W61"/>
    <mergeCell ref="X61:Y61"/>
    <mergeCell ref="Z61:AA61"/>
    <mergeCell ref="D60:G60"/>
    <mergeCell ref="H60:I60"/>
    <mergeCell ref="J60:K60"/>
    <mergeCell ref="L60:N60"/>
    <mergeCell ref="P60:Q60"/>
    <mergeCell ref="R60:S60"/>
    <mergeCell ref="T60:W60"/>
    <mergeCell ref="X60:Y60"/>
    <mergeCell ref="Z60:AA60"/>
    <mergeCell ref="D59:G59"/>
    <mergeCell ref="H59:I59"/>
    <mergeCell ref="J59:K59"/>
    <mergeCell ref="L59:N59"/>
    <mergeCell ref="P59:Q59"/>
    <mergeCell ref="R59:S59"/>
    <mergeCell ref="T59:W59"/>
    <mergeCell ref="X59:Y59"/>
    <mergeCell ref="Z59:AA59"/>
    <mergeCell ref="D58:G58"/>
    <mergeCell ref="H58:I58"/>
    <mergeCell ref="J58:K58"/>
    <mergeCell ref="L58:N58"/>
    <mergeCell ref="P58:Q58"/>
    <mergeCell ref="R58:S58"/>
    <mergeCell ref="T58:W58"/>
    <mergeCell ref="X58:Y58"/>
    <mergeCell ref="Z58:AA58"/>
    <mergeCell ref="D57:G57"/>
    <mergeCell ref="H57:I57"/>
    <mergeCell ref="J57:K57"/>
    <mergeCell ref="L57:N57"/>
    <mergeCell ref="P57:Q57"/>
    <mergeCell ref="R57:S57"/>
    <mergeCell ref="T57:W57"/>
    <mergeCell ref="X57:Y57"/>
    <mergeCell ref="Z57:AA57"/>
    <mergeCell ref="D56:G56"/>
    <mergeCell ref="H56:I56"/>
    <mergeCell ref="J56:K56"/>
    <mergeCell ref="L56:N56"/>
    <mergeCell ref="P56:Q56"/>
    <mergeCell ref="R56:S56"/>
    <mergeCell ref="T56:W56"/>
    <mergeCell ref="X56:Y56"/>
    <mergeCell ref="Z56:AA56"/>
    <mergeCell ref="D55:G55"/>
    <mergeCell ref="H55:I55"/>
    <mergeCell ref="J55:K55"/>
    <mergeCell ref="L55:N55"/>
    <mergeCell ref="P55:Q55"/>
    <mergeCell ref="R55:S55"/>
    <mergeCell ref="T55:W55"/>
    <mergeCell ref="X55:Y55"/>
    <mergeCell ref="Z55:AA55"/>
    <mergeCell ref="D54:G54"/>
    <mergeCell ref="H54:I54"/>
    <mergeCell ref="J54:K54"/>
    <mergeCell ref="L54:N54"/>
    <mergeCell ref="P54:Q54"/>
    <mergeCell ref="R54:S54"/>
    <mergeCell ref="T54:W54"/>
    <mergeCell ref="X54:Y54"/>
    <mergeCell ref="Z54:AA54"/>
    <mergeCell ref="D53:G53"/>
    <mergeCell ref="H53:I53"/>
    <mergeCell ref="J53:K53"/>
    <mergeCell ref="L53:N53"/>
    <mergeCell ref="P53:Q53"/>
    <mergeCell ref="R53:S53"/>
    <mergeCell ref="T53:W53"/>
    <mergeCell ref="X53:Y53"/>
    <mergeCell ref="Z53:AA53"/>
    <mergeCell ref="D52:G52"/>
    <mergeCell ref="H52:I52"/>
    <mergeCell ref="J52:K52"/>
    <mergeCell ref="L52:N52"/>
    <mergeCell ref="P52:Q52"/>
    <mergeCell ref="R52:S52"/>
    <mergeCell ref="T52:W52"/>
    <mergeCell ref="X52:Y52"/>
    <mergeCell ref="Z52:AA52"/>
    <mergeCell ref="D51:G51"/>
    <mergeCell ref="H51:I51"/>
    <mergeCell ref="J51:K51"/>
    <mergeCell ref="L51:N51"/>
    <mergeCell ref="P51:Q51"/>
    <mergeCell ref="R51:S51"/>
    <mergeCell ref="T51:W51"/>
    <mergeCell ref="X51:Y51"/>
    <mergeCell ref="Z51:AA51"/>
    <mergeCell ref="D50:G50"/>
    <mergeCell ref="H50:I50"/>
    <mergeCell ref="J50:K50"/>
    <mergeCell ref="L50:N50"/>
    <mergeCell ref="P50:Q50"/>
    <mergeCell ref="R50:S50"/>
    <mergeCell ref="T50:W50"/>
    <mergeCell ref="X50:Y50"/>
    <mergeCell ref="Z50:AA50"/>
    <mergeCell ref="D49:G49"/>
    <mergeCell ref="H49:I49"/>
    <mergeCell ref="J49:K49"/>
    <mergeCell ref="L49:N49"/>
    <mergeCell ref="P49:Q49"/>
    <mergeCell ref="R49:S49"/>
    <mergeCell ref="T49:W49"/>
    <mergeCell ref="X49:Y49"/>
    <mergeCell ref="Z49:AA49"/>
    <mergeCell ref="D48:G48"/>
    <mergeCell ref="H48:I48"/>
    <mergeCell ref="J48:K48"/>
    <mergeCell ref="L48:N48"/>
    <mergeCell ref="P48:Q48"/>
    <mergeCell ref="R48:S48"/>
    <mergeCell ref="T48:W48"/>
    <mergeCell ref="X48:Y48"/>
    <mergeCell ref="Z48:AA48"/>
    <mergeCell ref="D47:G47"/>
    <mergeCell ref="H47:I47"/>
    <mergeCell ref="J47:K47"/>
    <mergeCell ref="L47:N47"/>
    <mergeCell ref="P47:Q47"/>
    <mergeCell ref="R47:S47"/>
    <mergeCell ref="T47:W47"/>
    <mergeCell ref="X47:Y47"/>
    <mergeCell ref="Z47:AA47"/>
    <mergeCell ref="P45:Q45"/>
    <mergeCell ref="R45:S45"/>
    <mergeCell ref="T45:W45"/>
    <mergeCell ref="X45:Y45"/>
    <mergeCell ref="Z45:AA45"/>
    <mergeCell ref="D46:G46"/>
    <mergeCell ref="H46:I46"/>
    <mergeCell ref="J46:K46"/>
    <mergeCell ref="L46:N46"/>
    <mergeCell ref="P46:Q46"/>
    <mergeCell ref="R46:S46"/>
    <mergeCell ref="T46:W46"/>
    <mergeCell ref="X46:Y46"/>
    <mergeCell ref="Z46:AA46"/>
    <mergeCell ref="P35:W36"/>
    <mergeCell ref="L34:N34"/>
    <mergeCell ref="J33:K33"/>
    <mergeCell ref="T31:W31"/>
    <mergeCell ref="T34:W34"/>
    <mergeCell ref="A36:G36"/>
    <mergeCell ref="L36:N36"/>
    <mergeCell ref="H35:I35"/>
    <mergeCell ref="J35:K35"/>
    <mergeCell ref="H36:I36"/>
    <mergeCell ref="J36:K36"/>
    <mergeCell ref="D33:G33"/>
    <mergeCell ref="L32:N32"/>
    <mergeCell ref="L35:N35"/>
    <mergeCell ref="A35:G35"/>
    <mergeCell ref="P24:Q24"/>
    <mergeCell ref="T21:W21"/>
    <mergeCell ref="T18:W18"/>
    <mergeCell ref="T19:W19"/>
    <mergeCell ref="T20:W20"/>
    <mergeCell ref="P21:Q21"/>
    <mergeCell ref="T12:W12"/>
    <mergeCell ref="T13:W13"/>
    <mergeCell ref="T14:W14"/>
    <mergeCell ref="T15:W15"/>
    <mergeCell ref="P18:Q18"/>
    <mergeCell ref="P17:Q17"/>
    <mergeCell ref="R17:S17"/>
    <mergeCell ref="P16:Q16"/>
    <mergeCell ref="R16:S16"/>
    <mergeCell ref="D13:G13"/>
    <mergeCell ref="H13:I13"/>
    <mergeCell ref="D9:G9"/>
    <mergeCell ref="R10:S10"/>
    <mergeCell ref="P14:Q14"/>
    <mergeCell ref="R14:S14"/>
    <mergeCell ref="P12:Q12"/>
    <mergeCell ref="R13:S13"/>
    <mergeCell ref="P13:Q13"/>
    <mergeCell ref="R11:S11"/>
    <mergeCell ref="J13:K13"/>
    <mergeCell ref="J12:K12"/>
    <mergeCell ref="L12:N12"/>
    <mergeCell ref="L13:N13"/>
    <mergeCell ref="L11:N11"/>
    <mergeCell ref="D25:G25"/>
    <mergeCell ref="H25:I25"/>
    <mergeCell ref="L20:N20"/>
    <mergeCell ref="L23:N23"/>
    <mergeCell ref="D19:G19"/>
    <mergeCell ref="D26:G26"/>
    <mergeCell ref="H26:I26"/>
    <mergeCell ref="H29:I29"/>
    <mergeCell ref="D31:G31"/>
    <mergeCell ref="H31:I31"/>
    <mergeCell ref="D27:G27"/>
    <mergeCell ref="H27:I27"/>
    <mergeCell ref="D29:G29"/>
    <mergeCell ref="L21:N21"/>
    <mergeCell ref="J21:K21"/>
    <mergeCell ref="J23:K23"/>
    <mergeCell ref="J22:K22"/>
    <mergeCell ref="J30:K30"/>
    <mergeCell ref="D17:G17"/>
    <mergeCell ref="H17:I17"/>
    <mergeCell ref="D16:G16"/>
    <mergeCell ref="L16:N16"/>
    <mergeCell ref="L17:N17"/>
    <mergeCell ref="J17:K17"/>
    <mergeCell ref="J16:K16"/>
    <mergeCell ref="D20:G20"/>
    <mergeCell ref="H19:I19"/>
    <mergeCell ref="J20:K20"/>
    <mergeCell ref="L19:N19"/>
    <mergeCell ref="H20:I20"/>
    <mergeCell ref="D14:G14"/>
    <mergeCell ref="H14:I14"/>
    <mergeCell ref="P15:Q15"/>
    <mergeCell ref="R15:S15"/>
    <mergeCell ref="L14:N14"/>
    <mergeCell ref="H16:I16"/>
    <mergeCell ref="D15:G15"/>
    <mergeCell ref="H15:I15"/>
    <mergeCell ref="L15:N15"/>
    <mergeCell ref="J14:K14"/>
    <mergeCell ref="J15:K15"/>
    <mergeCell ref="D23:G23"/>
    <mergeCell ref="H23:I23"/>
    <mergeCell ref="D21:G21"/>
    <mergeCell ref="D18:G18"/>
    <mergeCell ref="R18:S18"/>
    <mergeCell ref="H18:I18"/>
    <mergeCell ref="J18:K18"/>
    <mergeCell ref="L18:N18"/>
    <mergeCell ref="J19:K19"/>
    <mergeCell ref="H21:I21"/>
    <mergeCell ref="R19:S19"/>
    <mergeCell ref="R20:S20"/>
    <mergeCell ref="R23:S23"/>
    <mergeCell ref="P20:Q20"/>
    <mergeCell ref="R21:S21"/>
    <mergeCell ref="P19:Q19"/>
    <mergeCell ref="P23:Q23"/>
    <mergeCell ref="P22:Q22"/>
    <mergeCell ref="R22:S22"/>
    <mergeCell ref="J26:K26"/>
    <mergeCell ref="J25:K25"/>
    <mergeCell ref="J28:K28"/>
    <mergeCell ref="L28:N28"/>
    <mergeCell ref="P26:Q26"/>
    <mergeCell ref="T26:W26"/>
    <mergeCell ref="J29:K29"/>
    <mergeCell ref="P34:Q34"/>
    <mergeCell ref="L29:N29"/>
    <mergeCell ref="P29:Q29"/>
    <mergeCell ref="J31:K31"/>
    <mergeCell ref="J34:K34"/>
    <mergeCell ref="L33:N33"/>
    <mergeCell ref="L30:N30"/>
    <mergeCell ref="L31:N31"/>
    <mergeCell ref="P30:Q30"/>
    <mergeCell ref="R25:S25"/>
    <mergeCell ref="P25:Q25"/>
    <mergeCell ref="J32:K32"/>
    <mergeCell ref="P31:Q31"/>
    <mergeCell ref="R31:S31"/>
    <mergeCell ref="Z23:AA23"/>
    <mergeCell ref="Z24:AA24"/>
    <mergeCell ref="Z25:AA25"/>
    <mergeCell ref="X34:Y34"/>
    <mergeCell ref="P32:Q32"/>
    <mergeCell ref="R32:S32"/>
    <mergeCell ref="X32:Y32"/>
    <mergeCell ref="P33:Q33"/>
    <mergeCell ref="T32:W32"/>
    <mergeCell ref="Z30:AA30"/>
    <mergeCell ref="X30:Y30"/>
    <mergeCell ref="X29:Y29"/>
    <mergeCell ref="Z26:AA26"/>
    <mergeCell ref="Z27:AA27"/>
    <mergeCell ref="Z28:AA28"/>
    <mergeCell ref="Z29:AA29"/>
    <mergeCell ref="X26:Y26"/>
    <mergeCell ref="X28:Y28"/>
    <mergeCell ref="X27:Y27"/>
    <mergeCell ref="T27:W27"/>
    <mergeCell ref="P27:Q27"/>
    <mergeCell ref="R27:S27"/>
    <mergeCell ref="P28:Q28"/>
    <mergeCell ref="R24:S24"/>
    <mergeCell ref="Z14:AA14"/>
    <mergeCell ref="X15:Y15"/>
    <mergeCell ref="Z19:AA19"/>
    <mergeCell ref="X13:Y13"/>
    <mergeCell ref="X14:Y14"/>
    <mergeCell ref="Z16:AA16"/>
    <mergeCell ref="Z17:AA17"/>
    <mergeCell ref="Z18:AA18"/>
    <mergeCell ref="X16:Y16"/>
    <mergeCell ref="Z13:AA13"/>
    <mergeCell ref="Z20:AA20"/>
    <mergeCell ref="Z21:AA21"/>
    <mergeCell ref="X17:Y17"/>
    <mergeCell ref="Z15:AA15"/>
    <mergeCell ref="X19:Y19"/>
    <mergeCell ref="X18:Y18"/>
    <mergeCell ref="X20:Y20"/>
    <mergeCell ref="X21:Y21"/>
    <mergeCell ref="Z22:AA22"/>
    <mergeCell ref="Z36:AA36"/>
    <mergeCell ref="X36:Y36"/>
    <mergeCell ref="X35:Y35"/>
    <mergeCell ref="X31:Y31"/>
    <mergeCell ref="Z31:AA31"/>
    <mergeCell ref="Z32:AA32"/>
    <mergeCell ref="Z33:AA33"/>
    <mergeCell ref="Z35:AA35"/>
    <mergeCell ref="X33:Y33"/>
    <mergeCell ref="Z34:AA34"/>
    <mergeCell ref="D10:G10"/>
    <mergeCell ref="D11:G11"/>
    <mergeCell ref="H11:I11"/>
    <mergeCell ref="H9:N9"/>
    <mergeCell ref="H10:I10"/>
    <mergeCell ref="D12:G12"/>
    <mergeCell ref="H12:I12"/>
    <mergeCell ref="L10:N10"/>
    <mergeCell ref="J10:K10"/>
    <mergeCell ref="J11:K11"/>
    <mergeCell ref="Z10:AA10"/>
    <mergeCell ref="Z11:AA11"/>
    <mergeCell ref="Z12:AA12"/>
    <mergeCell ref="P9:AA9"/>
    <mergeCell ref="P11:Q11"/>
    <mergeCell ref="X10:Y10"/>
    <mergeCell ref="X11:Y11"/>
    <mergeCell ref="T10:W10"/>
    <mergeCell ref="P10:Q10"/>
    <mergeCell ref="X12:Y12"/>
    <mergeCell ref="H28:I28"/>
    <mergeCell ref="D30:G30"/>
    <mergeCell ref="H30:I30"/>
    <mergeCell ref="H34:I34"/>
    <mergeCell ref="H32:I32"/>
    <mergeCell ref="H33:I33"/>
    <mergeCell ref="T29:W29"/>
    <mergeCell ref="R28:S28"/>
    <mergeCell ref="R34:S34"/>
    <mergeCell ref="R29:S29"/>
    <mergeCell ref="R30:S30"/>
    <mergeCell ref="T30:W30"/>
    <mergeCell ref="T33:W33"/>
    <mergeCell ref="T28:W28"/>
    <mergeCell ref="R33:S33"/>
    <mergeCell ref="R4:V4"/>
    <mergeCell ref="R6:V6"/>
    <mergeCell ref="X22:Y22"/>
    <mergeCell ref="X23:Y23"/>
    <mergeCell ref="T11:W11"/>
    <mergeCell ref="T25:W25"/>
    <mergeCell ref="T22:W22"/>
    <mergeCell ref="T23:W23"/>
    <mergeCell ref="R12:S12"/>
    <mergeCell ref="T16:W16"/>
    <mergeCell ref="T24:W24"/>
    <mergeCell ref="T17:W17"/>
    <mergeCell ref="Z6:AA6"/>
    <mergeCell ref="F38:K38"/>
    <mergeCell ref="F39:K39"/>
    <mergeCell ref="F40:K40"/>
    <mergeCell ref="R38:V38"/>
    <mergeCell ref="R40:V40"/>
    <mergeCell ref="Z40:AA40"/>
    <mergeCell ref="X25:Y25"/>
    <mergeCell ref="X24:Y24"/>
    <mergeCell ref="D22:G22"/>
    <mergeCell ref="H22:I22"/>
    <mergeCell ref="R26:S26"/>
    <mergeCell ref="J27:K27"/>
    <mergeCell ref="L26:N26"/>
    <mergeCell ref="L27:N27"/>
    <mergeCell ref="H24:I24"/>
    <mergeCell ref="L24:N24"/>
    <mergeCell ref="L22:N22"/>
    <mergeCell ref="J24:K24"/>
    <mergeCell ref="L25:N25"/>
    <mergeCell ref="D24:G24"/>
    <mergeCell ref="D32:G32"/>
    <mergeCell ref="D34:G34"/>
    <mergeCell ref="D28:G28"/>
    <mergeCell ref="K37:N37"/>
    <mergeCell ref="K71:N71"/>
    <mergeCell ref="K105:N105"/>
    <mergeCell ref="J104:K104"/>
    <mergeCell ref="H104:I104"/>
    <mergeCell ref="A104:G104"/>
    <mergeCell ref="F41:K41"/>
    <mergeCell ref="A42:AA42"/>
    <mergeCell ref="D45:G45"/>
    <mergeCell ref="H45:I45"/>
    <mergeCell ref="J44:K44"/>
    <mergeCell ref="L44:N44"/>
    <mergeCell ref="D43:G43"/>
    <mergeCell ref="H43:N43"/>
    <mergeCell ref="D44:G44"/>
    <mergeCell ref="H44:I44"/>
    <mergeCell ref="P43:AA43"/>
    <mergeCell ref="R44:S44"/>
    <mergeCell ref="T44:W44"/>
    <mergeCell ref="X44:Y44"/>
    <mergeCell ref="Z44:AA44"/>
    <mergeCell ref="P44:Q44"/>
    <mergeCell ref="J45:K45"/>
    <mergeCell ref="L45:N45"/>
  </mergeCells>
  <phoneticPr fontId="3" type="noConversion"/>
  <dataValidations disablePrompts="1" count="1">
    <dataValidation type="list" allowBlank="1" showInputMessage="1" showErrorMessage="1" promptTitle="Edge Reference" prompt="Enter uppercase letter for the EDGE Subcontractor or Material Supplier" sqref="B80 B46 B12" xr:uid="{F97AC817-5BC9-4E45-A851-AF5A4A5BEBCD}">
      <formula1>"A,B,C,D,E,F,G,H,I,J,K,L,M,N,O.P,Q,R,S,T,U,V,W,X,Y,Z"</formula1>
    </dataValidation>
  </dataValidations>
  <printOptions horizontalCentered="1"/>
  <pageMargins left="0.45" right="0.41" top="0.43" bottom="0.4" header="0.5" footer="0.5"/>
  <pageSetup orientation="landscape" blackAndWhite="1" horizontalDpi="4294967295" r:id="rId2"/>
  <headerFooter alignWithMargins="0">
    <oddFooter>&amp;L&amp;"Arial Narrow,Regular"F330-02v0513</oddFooter>
  </headerFooter>
  <rowBreaks count="2" manualBreakCount="2">
    <brk id="37" max="16383" man="1"/>
    <brk id="7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64F2-2D27-4852-A54E-DDA71FBE761A}">
  <sheetPr codeName="Sheet8">
    <tabColor indexed="19"/>
  </sheetPr>
  <dimension ref="A1:AD1130"/>
  <sheetViews>
    <sheetView showGridLines="0" showZeros="0" zoomScaleNormal="110" workbookViewId="0">
      <selection activeCell="AK37" sqref="AK37"/>
    </sheetView>
  </sheetViews>
  <sheetFormatPr defaultRowHeight="12.75" x14ac:dyDescent="0.2"/>
  <cols>
    <col min="1" max="1" width="4.7109375" customWidth="1"/>
    <col min="2" max="2" width="2.140625" customWidth="1"/>
    <col min="3" max="4" width="3.5703125" customWidth="1"/>
    <col min="5" max="5" width="7.28515625" customWidth="1"/>
    <col min="6" max="8" width="3.5703125" customWidth="1"/>
    <col min="9" max="14" width="6.85546875" customWidth="1"/>
    <col min="15" max="15" width="0.5703125" customWidth="1"/>
    <col min="16" max="17" width="6.85546875" customWidth="1"/>
    <col min="18" max="21" width="3.5703125" customWidth="1"/>
    <col min="22" max="25" width="6.85546875" customWidth="1"/>
    <col min="26" max="26" width="16.42578125" hidden="1" customWidth="1"/>
    <col min="27" max="27" width="2.7109375" customWidth="1"/>
    <col min="28" max="30" width="8" customWidth="1"/>
    <col min="31" max="66" width="5.7109375" customWidth="1"/>
  </cols>
  <sheetData>
    <row r="1" spans="1:30" ht="23.25" x14ac:dyDescent="0.35">
      <c r="A1" s="200" t="s">
        <v>262</v>
      </c>
      <c r="B1" s="154"/>
      <c r="C1" s="154"/>
      <c r="D1" s="154"/>
      <c r="E1" s="154"/>
      <c r="F1" s="154"/>
      <c r="G1" s="154"/>
      <c r="H1" s="154"/>
      <c r="I1" s="154"/>
      <c r="J1" s="154"/>
      <c r="K1" s="154"/>
      <c r="L1" s="154"/>
      <c r="M1" s="154"/>
      <c r="N1" s="154"/>
      <c r="O1" s="154"/>
      <c r="P1" s="154"/>
      <c r="Q1" s="154"/>
      <c r="R1" s="154"/>
      <c r="S1" s="154"/>
      <c r="T1" s="154"/>
      <c r="U1" s="154"/>
      <c r="V1" s="154"/>
      <c r="W1" s="154"/>
      <c r="X1" s="154"/>
      <c r="Y1" s="154"/>
      <c r="Z1" s="9" t="s">
        <v>111</v>
      </c>
      <c r="AA1" s="9"/>
    </row>
    <row r="2" spans="1:30" ht="16.5" thickBot="1" x14ac:dyDescent="0.3">
      <c r="A2" s="7" t="s">
        <v>230</v>
      </c>
      <c r="B2" s="37"/>
      <c r="C2" s="37"/>
      <c r="D2" s="37"/>
      <c r="E2" s="37"/>
      <c r="F2" s="37"/>
      <c r="G2" s="37"/>
      <c r="H2" s="37"/>
      <c r="I2" s="37"/>
      <c r="J2" s="37"/>
      <c r="K2" s="37"/>
      <c r="L2" s="37"/>
      <c r="M2" s="37"/>
      <c r="N2" s="37"/>
      <c r="O2" s="37"/>
      <c r="P2" s="37"/>
      <c r="Q2" s="37"/>
      <c r="R2" s="37"/>
      <c r="S2" s="37"/>
      <c r="T2" s="37"/>
      <c r="U2" s="37"/>
      <c r="V2" s="37"/>
      <c r="W2" s="37"/>
      <c r="X2" s="37"/>
      <c r="Y2" s="202"/>
    </row>
    <row r="3" spans="1:30" ht="9" customHeight="1" x14ac:dyDescent="0.2">
      <c r="A3" s="249"/>
      <c r="B3" s="249"/>
      <c r="C3" s="249"/>
      <c r="D3" s="249"/>
      <c r="E3" s="249"/>
      <c r="F3" s="249"/>
      <c r="G3" s="249"/>
      <c r="H3" s="249"/>
      <c r="I3" s="249"/>
      <c r="J3" s="249"/>
      <c r="K3" s="249"/>
      <c r="L3" s="249"/>
      <c r="M3" s="249"/>
      <c r="N3" s="249"/>
      <c r="O3" s="249"/>
      <c r="P3" s="249"/>
      <c r="Q3" s="249"/>
      <c r="R3" s="249"/>
      <c r="S3" s="249"/>
      <c r="T3" s="249"/>
      <c r="U3" s="249"/>
      <c r="V3" s="249"/>
      <c r="W3" s="249"/>
      <c r="X3" s="249"/>
      <c r="Y3" s="249"/>
    </row>
    <row r="4" spans="1:30" ht="17.45" customHeight="1" x14ac:dyDescent="0.25">
      <c r="A4" s="28" t="s">
        <v>64</v>
      </c>
      <c r="B4" s="2"/>
      <c r="C4" s="2"/>
      <c r="D4" s="2"/>
      <c r="E4" s="2"/>
      <c r="F4" s="290">
        <f>ContractorName</f>
        <v>0</v>
      </c>
      <c r="G4" s="290"/>
      <c r="H4" s="290"/>
      <c r="I4" s="290"/>
      <c r="J4" s="290"/>
      <c r="K4" s="290"/>
      <c r="L4" s="2"/>
      <c r="M4" s="28" t="s">
        <v>229</v>
      </c>
      <c r="N4" s="2"/>
      <c r="O4" s="2"/>
      <c r="Q4" s="320">
        <f>ContractNumber</f>
        <v>0</v>
      </c>
      <c r="R4" s="320"/>
      <c r="S4" s="320"/>
      <c r="T4" s="320"/>
      <c r="V4" s="416" t="s">
        <v>106</v>
      </c>
      <c r="W4" s="416"/>
      <c r="X4" s="416"/>
      <c r="Y4" s="416"/>
    </row>
    <row r="5" spans="1:30" ht="17.45" customHeight="1" thickBot="1" x14ac:dyDescent="0.3">
      <c r="A5" s="425" t="s">
        <v>38</v>
      </c>
      <c r="B5" s="425"/>
      <c r="C5" s="425"/>
      <c r="D5" s="425"/>
      <c r="E5" s="425"/>
      <c r="F5" s="324">
        <f>ProjectName1</f>
        <v>0</v>
      </c>
      <c r="G5" s="324"/>
      <c r="H5" s="324"/>
      <c r="I5" s="324"/>
      <c r="J5" s="324"/>
      <c r="K5" s="324"/>
      <c r="L5" s="28"/>
      <c r="M5" s="425"/>
      <c r="N5" s="425"/>
      <c r="O5" s="28"/>
      <c r="P5" s="425"/>
      <c r="Q5" s="426"/>
      <c r="R5" s="426"/>
      <c r="S5" s="426"/>
      <c r="T5" s="426"/>
      <c r="U5" s="28"/>
      <c r="V5" s="208" t="s">
        <v>78</v>
      </c>
      <c r="W5" s="208"/>
      <c r="X5" s="208"/>
      <c r="Y5" s="208"/>
    </row>
    <row r="6" spans="1:30" ht="17.45" customHeight="1" x14ac:dyDescent="0.2">
      <c r="A6" s="318"/>
      <c r="B6" s="318"/>
      <c r="C6" s="318"/>
      <c r="D6" s="318"/>
      <c r="E6" s="318"/>
      <c r="F6" s="427">
        <f>ProjectName2</f>
        <v>0</v>
      </c>
      <c r="G6" s="427"/>
      <c r="H6" s="427"/>
      <c r="I6" s="427"/>
      <c r="J6" s="427"/>
      <c r="K6" s="427"/>
      <c r="L6" s="2"/>
      <c r="M6" s="28" t="s">
        <v>114</v>
      </c>
      <c r="N6" s="2"/>
      <c r="O6" s="2"/>
      <c r="Q6" s="320">
        <f>AlternateNumber</f>
        <v>0</v>
      </c>
      <c r="R6" s="320"/>
      <c r="S6" s="320"/>
      <c r="T6" s="320"/>
      <c r="V6" s="29" t="s">
        <v>21</v>
      </c>
      <c r="X6" s="223">
        <f>RequestNumber</f>
        <v>0</v>
      </c>
      <c r="Y6" s="321"/>
    </row>
    <row r="7" spans="1:30" ht="17.45" customHeight="1" x14ac:dyDescent="0.2">
      <c r="A7" s="28" t="s">
        <v>70</v>
      </c>
      <c r="B7" s="2"/>
      <c r="C7" s="2"/>
      <c r="D7" s="2"/>
      <c r="E7" s="2"/>
      <c r="F7" s="324">
        <f>ProjectLocation</f>
        <v>0</v>
      </c>
      <c r="G7" s="324"/>
      <c r="H7" s="324"/>
      <c r="I7" s="324"/>
      <c r="J7" s="324"/>
      <c r="K7" s="324"/>
      <c r="L7" s="227"/>
      <c r="M7" s="227"/>
      <c r="N7" s="227"/>
      <c r="O7" s="227"/>
      <c r="P7" s="227"/>
      <c r="Q7" s="227"/>
      <c r="R7" s="227"/>
      <c r="S7" s="227"/>
      <c r="T7" s="227"/>
      <c r="U7" s="227"/>
      <c r="V7" s="28" t="s">
        <v>23</v>
      </c>
      <c r="W7" s="11">
        <f>SUMLastPage + SVSLastPage + SVSLastPage + COSLastPage + 1</f>
        <v>2</v>
      </c>
      <c r="X7" s="9" t="s">
        <v>22</v>
      </c>
      <c r="Y7" s="30">
        <f>LastPage</f>
        <v>1</v>
      </c>
      <c r="Z7" s="5">
        <v>1</v>
      </c>
      <c r="AA7" s="5"/>
    </row>
    <row r="8" spans="1:30" ht="13.5" thickBot="1" x14ac:dyDescent="0.25">
      <c r="A8" s="276"/>
      <c r="B8" s="276"/>
      <c r="C8" s="276"/>
      <c r="D8" s="276"/>
      <c r="E8" s="276"/>
      <c r="F8" s="276"/>
      <c r="G8" s="276"/>
      <c r="H8" s="276"/>
      <c r="I8" s="276"/>
      <c r="J8" s="276"/>
      <c r="K8" s="276"/>
      <c r="L8" s="276"/>
      <c r="M8" s="276"/>
      <c r="N8" s="276"/>
      <c r="O8" s="276"/>
      <c r="P8" s="276"/>
      <c r="Q8" s="276"/>
      <c r="R8" s="276"/>
      <c r="S8" s="276"/>
      <c r="T8" s="276"/>
      <c r="U8" s="276"/>
      <c r="V8" s="276"/>
      <c r="W8" s="276"/>
      <c r="X8" s="276"/>
      <c r="Y8" s="276"/>
    </row>
    <row r="9" spans="1:30" ht="12.75" customHeight="1" x14ac:dyDescent="0.2">
      <c r="A9" s="15"/>
      <c r="B9" s="9"/>
      <c r="C9" s="431" t="s">
        <v>51</v>
      </c>
      <c r="D9" s="431"/>
      <c r="E9" s="431"/>
      <c r="F9" s="286" t="s">
        <v>52</v>
      </c>
      <c r="G9" s="286"/>
      <c r="H9" s="286"/>
      <c r="I9" s="313" t="s">
        <v>107</v>
      </c>
      <c r="J9" s="313"/>
      <c r="K9" s="313"/>
      <c r="L9" s="313"/>
      <c r="M9" s="313"/>
      <c r="N9" s="314"/>
      <c r="O9" s="18"/>
      <c r="P9" s="313" t="s">
        <v>40</v>
      </c>
      <c r="Q9" s="313"/>
      <c r="R9" s="313"/>
      <c r="S9" s="313"/>
      <c r="T9" s="313"/>
      <c r="U9" s="313"/>
      <c r="V9" s="313"/>
      <c r="W9" s="313"/>
      <c r="X9" s="313"/>
      <c r="Y9" s="313"/>
      <c r="AB9" s="332" t="s">
        <v>145</v>
      </c>
      <c r="AC9" s="333"/>
      <c r="AD9" s="334"/>
    </row>
    <row r="10" spans="1:30" x14ac:dyDescent="0.2">
      <c r="A10" s="13" t="s">
        <v>29</v>
      </c>
      <c r="B10" s="166" t="s">
        <v>50</v>
      </c>
      <c r="C10" s="315"/>
      <c r="D10" s="315"/>
      <c r="E10" s="315"/>
      <c r="F10" s="287"/>
      <c r="G10" s="287"/>
      <c r="H10" s="287"/>
      <c r="I10" s="289" t="s">
        <v>53</v>
      </c>
      <c r="J10" s="289"/>
      <c r="K10" s="289" t="s">
        <v>54</v>
      </c>
      <c r="L10" s="289"/>
      <c r="M10" s="289" t="s">
        <v>55</v>
      </c>
      <c r="N10" s="289"/>
      <c r="O10" s="97"/>
      <c r="P10" s="317" t="s">
        <v>56</v>
      </c>
      <c r="Q10" s="317"/>
      <c r="R10" s="317" t="s">
        <v>57</v>
      </c>
      <c r="S10" s="317"/>
      <c r="T10" s="317"/>
      <c r="U10" s="317"/>
      <c r="V10" s="317" t="s">
        <v>58</v>
      </c>
      <c r="W10" s="317"/>
      <c r="X10" s="317" t="s">
        <v>164</v>
      </c>
      <c r="Y10" s="317"/>
      <c r="AB10" s="335"/>
      <c r="AC10" s="336"/>
      <c r="AD10" s="337"/>
    </row>
    <row r="11" spans="1:30" ht="25.5" customHeight="1" x14ac:dyDescent="0.2">
      <c r="A11" s="27" t="s">
        <v>104</v>
      </c>
      <c r="B11" s="168" t="s">
        <v>162</v>
      </c>
      <c r="C11" s="317" t="s">
        <v>163</v>
      </c>
      <c r="D11" s="317"/>
      <c r="E11" s="317"/>
      <c r="F11" s="366" t="s">
        <v>59</v>
      </c>
      <c r="G11" s="366"/>
      <c r="H11" s="366"/>
      <c r="I11" s="366" t="s">
        <v>97</v>
      </c>
      <c r="J11" s="366"/>
      <c r="K11" s="366" t="s">
        <v>98</v>
      </c>
      <c r="L11" s="366"/>
      <c r="M11" s="366" t="s">
        <v>99</v>
      </c>
      <c r="N11" s="366"/>
      <c r="O11" s="99"/>
      <c r="P11" s="366" t="s">
        <v>100</v>
      </c>
      <c r="Q11" s="366"/>
      <c r="R11" s="366" t="s">
        <v>101</v>
      </c>
      <c r="S11" s="366"/>
      <c r="T11" s="366"/>
      <c r="U11" s="366"/>
      <c r="V11" s="366" t="s">
        <v>102</v>
      </c>
      <c r="W11" s="366"/>
      <c r="X11" s="366" t="s">
        <v>103</v>
      </c>
      <c r="Y11" s="366"/>
      <c r="AB11" s="86" t="s">
        <v>127</v>
      </c>
      <c r="AC11" s="87" t="s">
        <v>128</v>
      </c>
      <c r="AD11" s="88" t="s">
        <v>130</v>
      </c>
    </row>
    <row r="12" spans="1:30" ht="13.35" customHeight="1" x14ac:dyDescent="0.2">
      <c r="A12" s="13">
        <f>'D - Change Order Summary'!A12</f>
        <v>0</v>
      </c>
      <c r="B12" s="11">
        <f>'D - Change Order Summary'!B12</f>
        <v>0</v>
      </c>
      <c r="C12" s="417">
        <f>'D - Change Order Summary'!C12</f>
        <v>0</v>
      </c>
      <c r="D12" s="417"/>
      <c r="E12" s="417"/>
      <c r="F12" s="418">
        <f>'D - Change Order Summary'!D12</f>
        <v>0</v>
      </c>
      <c r="G12" s="418"/>
      <c r="H12" s="418"/>
      <c r="I12" s="338"/>
      <c r="J12" s="338"/>
      <c r="K12" s="338"/>
      <c r="L12" s="338"/>
      <c r="M12" s="295">
        <f>I12+K12</f>
        <v>0</v>
      </c>
      <c r="N12" s="295"/>
      <c r="O12" s="22"/>
      <c r="P12" s="353">
        <f>IF(AB12=0,0,('D - Change Order Summary'!H12*AB12)-I12)</f>
        <v>0</v>
      </c>
      <c r="Q12" s="354"/>
      <c r="R12" s="301">
        <f>IF(AC12=0,0,('D - Change Order Summary'!J12*AC12)-K12)</f>
        <v>0</v>
      </c>
      <c r="S12" s="339"/>
      <c r="T12" s="339">
        <f>IF(AF12=0,0,('D - Change Order Summary'!L12*AF12)-M12)</f>
        <v>0</v>
      </c>
      <c r="U12" s="302"/>
      <c r="V12" s="295">
        <f>I12+P12</f>
        <v>0</v>
      </c>
      <c r="W12" s="295"/>
      <c r="X12" s="394">
        <f>K12+R12</f>
        <v>0</v>
      </c>
      <c r="Y12" s="395"/>
      <c r="AB12" s="127"/>
      <c r="AC12" s="128"/>
      <c r="AD12" s="85">
        <f>'D - Change Order Summary'!R12</f>
        <v>0</v>
      </c>
    </row>
    <row r="13" spans="1:30" ht="13.35" customHeight="1" x14ac:dyDescent="0.2">
      <c r="A13" s="13">
        <f>'D - Change Order Summary'!A13</f>
        <v>0</v>
      </c>
      <c r="B13" s="11">
        <f>'D - Change Order Summary'!B13</f>
        <v>0</v>
      </c>
      <c r="C13" s="417">
        <f>'D - Change Order Summary'!C13</f>
        <v>0</v>
      </c>
      <c r="D13" s="417"/>
      <c r="E13" s="417"/>
      <c r="F13" s="418">
        <f>'D - Change Order Summary'!D13</f>
        <v>0</v>
      </c>
      <c r="G13" s="418"/>
      <c r="H13" s="418"/>
      <c r="I13" s="338"/>
      <c r="J13" s="338"/>
      <c r="K13" s="338"/>
      <c r="L13" s="338"/>
      <c r="M13" s="295">
        <f t="shared" ref="M13:M35" si="0">I13+K13</f>
        <v>0</v>
      </c>
      <c r="N13" s="295"/>
      <c r="O13" s="22"/>
      <c r="P13" s="353">
        <f>IF(AB13=0,0,('D - Change Order Summary'!H13*AB13)-I13)</f>
        <v>0</v>
      </c>
      <c r="Q13" s="354"/>
      <c r="R13" s="301">
        <f>IF(AC13=0,0,('D - Change Order Summary'!J13*AC13)-K13)</f>
        <v>0</v>
      </c>
      <c r="S13" s="339"/>
      <c r="T13" s="339">
        <f>IF(AF13=0,0,('D - Change Order Summary'!L13*AF13)-M13)</f>
        <v>0</v>
      </c>
      <c r="U13" s="302"/>
      <c r="V13" s="295">
        <f t="shared" ref="V13:V35" si="1">I13+P13</f>
        <v>0</v>
      </c>
      <c r="W13" s="295"/>
      <c r="X13" s="295">
        <f t="shared" ref="X13:X35" si="2">K13+R13</f>
        <v>0</v>
      </c>
      <c r="Y13" s="295"/>
      <c r="AB13" s="127"/>
      <c r="AC13" s="128"/>
      <c r="AD13" s="85">
        <f>'D - Change Order Summary'!R13</f>
        <v>0</v>
      </c>
    </row>
    <row r="14" spans="1:30" ht="13.35" customHeight="1" x14ac:dyDescent="0.2">
      <c r="A14" s="13">
        <f>'D - Change Order Summary'!A14</f>
        <v>0</v>
      </c>
      <c r="B14" s="11">
        <f>'D - Change Order Summary'!B14</f>
        <v>0</v>
      </c>
      <c r="C14" s="417">
        <f>'D - Change Order Summary'!C14</f>
        <v>0</v>
      </c>
      <c r="D14" s="417"/>
      <c r="E14" s="417"/>
      <c r="F14" s="418">
        <f>'D - Change Order Summary'!D14</f>
        <v>0</v>
      </c>
      <c r="G14" s="418"/>
      <c r="H14" s="418"/>
      <c r="I14" s="338"/>
      <c r="J14" s="338"/>
      <c r="K14" s="338"/>
      <c r="L14" s="338"/>
      <c r="M14" s="295">
        <f t="shared" si="0"/>
        <v>0</v>
      </c>
      <c r="N14" s="295"/>
      <c r="O14" s="22"/>
      <c r="P14" s="353">
        <f>IF(AB14=0,0,('D - Change Order Summary'!H14*AB14)-I14)</f>
        <v>0</v>
      </c>
      <c r="Q14" s="354"/>
      <c r="R14" s="301">
        <f>IF(AC14=0,0,('D - Change Order Summary'!J14*AC14)-K14)</f>
        <v>0</v>
      </c>
      <c r="S14" s="339"/>
      <c r="T14" s="339">
        <f>IF(AF14=0,0,('D - Change Order Summary'!L14*AF14)-M14)</f>
        <v>0</v>
      </c>
      <c r="U14" s="302"/>
      <c r="V14" s="295">
        <f t="shared" si="1"/>
        <v>0</v>
      </c>
      <c r="W14" s="295"/>
      <c r="X14" s="295">
        <f t="shared" si="2"/>
        <v>0</v>
      </c>
      <c r="Y14" s="295"/>
      <c r="AB14" s="127"/>
      <c r="AC14" s="128"/>
      <c r="AD14" s="85">
        <f>'D - Change Order Summary'!R14</f>
        <v>0</v>
      </c>
    </row>
    <row r="15" spans="1:30" ht="13.35" customHeight="1" x14ac:dyDescent="0.2">
      <c r="A15" s="13">
        <f>'D - Change Order Summary'!A15</f>
        <v>0</v>
      </c>
      <c r="B15" s="11">
        <f>'D - Change Order Summary'!B15</f>
        <v>0</v>
      </c>
      <c r="C15" s="417">
        <f>'D - Change Order Summary'!C15</f>
        <v>0</v>
      </c>
      <c r="D15" s="417"/>
      <c r="E15" s="417"/>
      <c r="F15" s="418">
        <f>'D - Change Order Summary'!D15</f>
        <v>0</v>
      </c>
      <c r="G15" s="418"/>
      <c r="H15" s="418"/>
      <c r="I15" s="338"/>
      <c r="J15" s="338"/>
      <c r="K15" s="338"/>
      <c r="L15" s="338"/>
      <c r="M15" s="295">
        <f t="shared" si="0"/>
        <v>0</v>
      </c>
      <c r="N15" s="295"/>
      <c r="O15" s="22"/>
      <c r="P15" s="353">
        <f>IF(AB15=0,0,('D - Change Order Summary'!H15*AB15)-I15)</f>
        <v>0</v>
      </c>
      <c r="Q15" s="354"/>
      <c r="R15" s="301">
        <f>IF(AC15=0,0,('D - Change Order Summary'!J15*AC15)-K15)</f>
        <v>0</v>
      </c>
      <c r="S15" s="339"/>
      <c r="T15" s="339">
        <f>IF(AF15=0,0,('D - Change Order Summary'!L15*AF15)-M15)</f>
        <v>0</v>
      </c>
      <c r="U15" s="302"/>
      <c r="V15" s="295">
        <f t="shared" si="1"/>
        <v>0</v>
      </c>
      <c r="W15" s="295"/>
      <c r="X15" s="295">
        <f t="shared" si="2"/>
        <v>0</v>
      </c>
      <c r="Y15" s="295"/>
      <c r="AB15" s="127"/>
      <c r="AC15" s="128"/>
      <c r="AD15" s="85">
        <f>'D - Change Order Summary'!R15</f>
        <v>0</v>
      </c>
    </row>
    <row r="16" spans="1:30" ht="13.35" customHeight="1" x14ac:dyDescent="0.2">
      <c r="A16" s="13">
        <f>'D - Change Order Summary'!A16</f>
        <v>0</v>
      </c>
      <c r="B16" s="11">
        <f>'D - Change Order Summary'!B16</f>
        <v>0</v>
      </c>
      <c r="C16" s="417">
        <f>'D - Change Order Summary'!C16</f>
        <v>0</v>
      </c>
      <c r="D16" s="417"/>
      <c r="E16" s="417"/>
      <c r="F16" s="418">
        <f>'D - Change Order Summary'!D16</f>
        <v>0</v>
      </c>
      <c r="G16" s="418"/>
      <c r="H16" s="418"/>
      <c r="I16" s="338"/>
      <c r="J16" s="338"/>
      <c r="K16" s="338"/>
      <c r="L16" s="338"/>
      <c r="M16" s="295">
        <f t="shared" si="0"/>
        <v>0</v>
      </c>
      <c r="N16" s="295"/>
      <c r="O16" s="22"/>
      <c r="P16" s="353">
        <f>IF(AB16=0,0,('D - Change Order Summary'!H16*AB16)-I16)</f>
        <v>0</v>
      </c>
      <c r="Q16" s="354"/>
      <c r="R16" s="301">
        <f>IF(AC16=0,0,('D - Change Order Summary'!J16*AC16)-K16)</f>
        <v>0</v>
      </c>
      <c r="S16" s="339"/>
      <c r="T16" s="339">
        <f>IF(AF16=0,0,('D - Change Order Summary'!L16*AF16)-M16)</f>
        <v>0</v>
      </c>
      <c r="U16" s="302"/>
      <c r="V16" s="295">
        <f t="shared" si="1"/>
        <v>0</v>
      </c>
      <c r="W16" s="295"/>
      <c r="X16" s="295">
        <f t="shared" si="2"/>
        <v>0</v>
      </c>
      <c r="Y16" s="295"/>
      <c r="AB16" s="127"/>
      <c r="AC16" s="128"/>
      <c r="AD16" s="85">
        <f>'D - Change Order Summary'!R16</f>
        <v>0</v>
      </c>
    </row>
    <row r="17" spans="1:30" ht="13.35" customHeight="1" x14ac:dyDescent="0.2">
      <c r="A17" s="13">
        <f>'D - Change Order Summary'!A17</f>
        <v>0</v>
      </c>
      <c r="B17" s="11">
        <f>'D - Change Order Summary'!B17</f>
        <v>0</v>
      </c>
      <c r="C17" s="417">
        <f>'D - Change Order Summary'!C17</f>
        <v>0</v>
      </c>
      <c r="D17" s="417"/>
      <c r="E17" s="417"/>
      <c r="F17" s="418">
        <f>'D - Change Order Summary'!D17</f>
        <v>0</v>
      </c>
      <c r="G17" s="418"/>
      <c r="H17" s="418"/>
      <c r="I17" s="338"/>
      <c r="J17" s="338"/>
      <c r="K17" s="338"/>
      <c r="L17" s="338"/>
      <c r="M17" s="295">
        <f t="shared" si="0"/>
        <v>0</v>
      </c>
      <c r="N17" s="295"/>
      <c r="O17" s="22"/>
      <c r="P17" s="353">
        <f>IF(AB17=0,0,('D - Change Order Summary'!H17*AB17)-I17)</f>
        <v>0</v>
      </c>
      <c r="Q17" s="354"/>
      <c r="R17" s="301">
        <f>IF(AC17=0,0,('D - Change Order Summary'!J17*AC17)-K17)</f>
        <v>0</v>
      </c>
      <c r="S17" s="339"/>
      <c r="T17" s="339">
        <f>IF(AF17=0,0,('D - Change Order Summary'!L17*AF17)-M17)</f>
        <v>0</v>
      </c>
      <c r="U17" s="302"/>
      <c r="V17" s="295">
        <f t="shared" si="1"/>
        <v>0</v>
      </c>
      <c r="W17" s="295"/>
      <c r="X17" s="295">
        <f t="shared" si="2"/>
        <v>0</v>
      </c>
      <c r="Y17" s="295"/>
      <c r="AB17" s="127"/>
      <c r="AC17" s="128"/>
      <c r="AD17" s="85">
        <f>'D - Change Order Summary'!R17</f>
        <v>0</v>
      </c>
    </row>
    <row r="18" spans="1:30" ht="13.35" customHeight="1" x14ac:dyDescent="0.2">
      <c r="A18" s="13">
        <f>'D - Change Order Summary'!A18</f>
        <v>0</v>
      </c>
      <c r="B18" s="11">
        <f>'D - Change Order Summary'!B18</f>
        <v>0</v>
      </c>
      <c r="C18" s="417">
        <f>'D - Change Order Summary'!C18</f>
        <v>0</v>
      </c>
      <c r="D18" s="417"/>
      <c r="E18" s="417"/>
      <c r="F18" s="418">
        <f>'D - Change Order Summary'!D18</f>
        <v>0</v>
      </c>
      <c r="G18" s="418"/>
      <c r="H18" s="418"/>
      <c r="I18" s="338"/>
      <c r="J18" s="338"/>
      <c r="K18" s="338"/>
      <c r="L18" s="338"/>
      <c r="M18" s="295">
        <f t="shared" si="0"/>
        <v>0</v>
      </c>
      <c r="N18" s="295"/>
      <c r="O18" s="22"/>
      <c r="P18" s="353">
        <f>IF(AB18=0,0,('D - Change Order Summary'!H18*AB18)-I18)</f>
        <v>0</v>
      </c>
      <c r="Q18" s="354"/>
      <c r="R18" s="301">
        <f>IF(AC18=0,0,('D - Change Order Summary'!J18*AC18)-K18)</f>
        <v>0</v>
      </c>
      <c r="S18" s="339"/>
      <c r="T18" s="339">
        <f>IF(AF18=0,0,('D - Change Order Summary'!L18*AF18)-M18)</f>
        <v>0</v>
      </c>
      <c r="U18" s="302"/>
      <c r="V18" s="295">
        <f t="shared" si="1"/>
        <v>0</v>
      </c>
      <c r="W18" s="295"/>
      <c r="X18" s="295">
        <f t="shared" si="2"/>
        <v>0</v>
      </c>
      <c r="Y18" s="295"/>
      <c r="AB18" s="127"/>
      <c r="AC18" s="128"/>
      <c r="AD18" s="85">
        <f>'D - Change Order Summary'!R18</f>
        <v>0</v>
      </c>
    </row>
    <row r="19" spans="1:30" ht="13.35" customHeight="1" x14ac:dyDescent="0.2">
      <c r="A19" s="13">
        <f>'D - Change Order Summary'!A19</f>
        <v>0</v>
      </c>
      <c r="B19" s="11">
        <f>'D - Change Order Summary'!B19</f>
        <v>0</v>
      </c>
      <c r="C19" s="417">
        <f>'D - Change Order Summary'!C19</f>
        <v>0</v>
      </c>
      <c r="D19" s="417"/>
      <c r="E19" s="417"/>
      <c r="F19" s="418">
        <f>'D - Change Order Summary'!D19</f>
        <v>0</v>
      </c>
      <c r="G19" s="418"/>
      <c r="H19" s="418"/>
      <c r="I19" s="338"/>
      <c r="J19" s="338"/>
      <c r="K19" s="338"/>
      <c r="L19" s="338"/>
      <c r="M19" s="295">
        <f t="shared" si="0"/>
        <v>0</v>
      </c>
      <c r="N19" s="295"/>
      <c r="O19" s="22"/>
      <c r="P19" s="353">
        <f>IF(AB19=0,0,('D - Change Order Summary'!H19*AB19)-I19)</f>
        <v>0</v>
      </c>
      <c r="Q19" s="354"/>
      <c r="R19" s="301">
        <f>IF(AC19=0,0,('D - Change Order Summary'!J19*AC19)-K19)</f>
        <v>0</v>
      </c>
      <c r="S19" s="339"/>
      <c r="T19" s="339">
        <f>IF(AF19=0,0,('D - Change Order Summary'!L19*AF19)-M19)</f>
        <v>0</v>
      </c>
      <c r="U19" s="302"/>
      <c r="V19" s="295">
        <f t="shared" si="1"/>
        <v>0</v>
      </c>
      <c r="W19" s="295"/>
      <c r="X19" s="295">
        <f t="shared" si="2"/>
        <v>0</v>
      </c>
      <c r="Y19" s="295"/>
      <c r="AB19" s="127"/>
      <c r="AC19" s="128"/>
      <c r="AD19" s="85">
        <f>'D - Change Order Summary'!R19</f>
        <v>0</v>
      </c>
    </row>
    <row r="20" spans="1:30" ht="13.35" customHeight="1" x14ac:dyDescent="0.2">
      <c r="A20" s="13">
        <f>'D - Change Order Summary'!A20</f>
        <v>0</v>
      </c>
      <c r="B20" s="11">
        <f>'D - Change Order Summary'!B20</f>
        <v>0</v>
      </c>
      <c r="C20" s="417">
        <f>'D - Change Order Summary'!C20</f>
        <v>0</v>
      </c>
      <c r="D20" s="417"/>
      <c r="E20" s="417"/>
      <c r="F20" s="418">
        <f>'D - Change Order Summary'!D20</f>
        <v>0</v>
      </c>
      <c r="G20" s="418"/>
      <c r="H20" s="418"/>
      <c r="I20" s="338"/>
      <c r="J20" s="338"/>
      <c r="K20" s="338"/>
      <c r="L20" s="338"/>
      <c r="M20" s="295">
        <f t="shared" si="0"/>
        <v>0</v>
      </c>
      <c r="N20" s="295"/>
      <c r="O20" s="22"/>
      <c r="P20" s="353">
        <f>IF(AB20=0,0,('D - Change Order Summary'!H20*AB20)-I20)</f>
        <v>0</v>
      </c>
      <c r="Q20" s="354"/>
      <c r="R20" s="301">
        <f>IF(AC20=0,0,('D - Change Order Summary'!J20*AC20)-K20)</f>
        <v>0</v>
      </c>
      <c r="S20" s="339"/>
      <c r="T20" s="339">
        <f>IF(AF20=0,0,('D - Change Order Summary'!L20*AF20)-M20)</f>
        <v>0</v>
      </c>
      <c r="U20" s="302"/>
      <c r="V20" s="295">
        <f t="shared" si="1"/>
        <v>0</v>
      </c>
      <c r="W20" s="295"/>
      <c r="X20" s="295">
        <f t="shared" si="2"/>
        <v>0</v>
      </c>
      <c r="Y20" s="295"/>
      <c r="AB20" s="127"/>
      <c r="AC20" s="128"/>
      <c r="AD20" s="85">
        <f>'D - Change Order Summary'!R20</f>
        <v>0</v>
      </c>
    </row>
    <row r="21" spans="1:30" ht="13.35" customHeight="1" x14ac:dyDescent="0.2">
      <c r="A21" s="13">
        <f>'D - Change Order Summary'!A21</f>
        <v>0</v>
      </c>
      <c r="B21" s="11">
        <f>'D - Change Order Summary'!B21</f>
        <v>0</v>
      </c>
      <c r="C21" s="417">
        <f>'D - Change Order Summary'!C21</f>
        <v>0</v>
      </c>
      <c r="D21" s="417"/>
      <c r="E21" s="417"/>
      <c r="F21" s="418">
        <f>'D - Change Order Summary'!D21</f>
        <v>0</v>
      </c>
      <c r="G21" s="418"/>
      <c r="H21" s="418"/>
      <c r="I21" s="338"/>
      <c r="J21" s="338"/>
      <c r="K21" s="338"/>
      <c r="L21" s="338"/>
      <c r="M21" s="295">
        <f t="shared" si="0"/>
        <v>0</v>
      </c>
      <c r="N21" s="295"/>
      <c r="O21" s="22"/>
      <c r="P21" s="353">
        <f>IF(AB21=0,0,('D - Change Order Summary'!H21*AB21)-I21)</f>
        <v>0</v>
      </c>
      <c r="Q21" s="354"/>
      <c r="R21" s="301">
        <f>IF(AC21=0,0,('D - Change Order Summary'!J21*AC21)-K21)</f>
        <v>0</v>
      </c>
      <c r="S21" s="339"/>
      <c r="T21" s="339">
        <f>IF(AF21=0,0,('D - Change Order Summary'!L21*AF21)-M21)</f>
        <v>0</v>
      </c>
      <c r="U21" s="302"/>
      <c r="V21" s="295">
        <f t="shared" si="1"/>
        <v>0</v>
      </c>
      <c r="W21" s="295"/>
      <c r="X21" s="295">
        <f t="shared" si="2"/>
        <v>0</v>
      </c>
      <c r="Y21" s="295"/>
      <c r="AB21" s="127"/>
      <c r="AC21" s="128"/>
      <c r="AD21" s="85">
        <f>'D - Change Order Summary'!R21</f>
        <v>0</v>
      </c>
    </row>
    <row r="22" spans="1:30" ht="13.35" customHeight="1" x14ac:dyDescent="0.2">
      <c r="A22" s="13">
        <f>'D - Change Order Summary'!A22</f>
        <v>0</v>
      </c>
      <c r="B22" s="11">
        <f>'D - Change Order Summary'!B22</f>
        <v>0</v>
      </c>
      <c r="C22" s="417">
        <f>'D - Change Order Summary'!C22</f>
        <v>0</v>
      </c>
      <c r="D22" s="417"/>
      <c r="E22" s="417"/>
      <c r="F22" s="418">
        <f>'D - Change Order Summary'!D22</f>
        <v>0</v>
      </c>
      <c r="G22" s="418"/>
      <c r="H22" s="418"/>
      <c r="I22" s="338"/>
      <c r="J22" s="338"/>
      <c r="K22" s="338"/>
      <c r="L22" s="338"/>
      <c r="M22" s="295">
        <f t="shared" si="0"/>
        <v>0</v>
      </c>
      <c r="N22" s="295"/>
      <c r="O22" s="22"/>
      <c r="P22" s="353">
        <f>IF(AB22=0,0,('D - Change Order Summary'!H22*AB22)-I22)</f>
        <v>0</v>
      </c>
      <c r="Q22" s="354"/>
      <c r="R22" s="301">
        <f>IF(AC22=0,0,('D - Change Order Summary'!J22*AC22)-K22)</f>
        <v>0</v>
      </c>
      <c r="S22" s="339"/>
      <c r="T22" s="339">
        <f>IF(AF22=0,0,('D - Change Order Summary'!L22*AF22)-M22)</f>
        <v>0</v>
      </c>
      <c r="U22" s="302"/>
      <c r="V22" s="295">
        <f t="shared" si="1"/>
        <v>0</v>
      </c>
      <c r="W22" s="295"/>
      <c r="X22" s="295">
        <f t="shared" si="2"/>
        <v>0</v>
      </c>
      <c r="Y22" s="295"/>
      <c r="AB22" s="127"/>
      <c r="AC22" s="128"/>
      <c r="AD22" s="85">
        <f>'D - Change Order Summary'!R22</f>
        <v>0</v>
      </c>
    </row>
    <row r="23" spans="1:30" ht="13.35" customHeight="1" x14ac:dyDescent="0.2">
      <c r="A23" s="13">
        <f>'D - Change Order Summary'!A23</f>
        <v>0</v>
      </c>
      <c r="B23" s="11">
        <f>'D - Change Order Summary'!B23</f>
        <v>0</v>
      </c>
      <c r="C23" s="417">
        <f>'D - Change Order Summary'!C23</f>
        <v>0</v>
      </c>
      <c r="D23" s="417"/>
      <c r="E23" s="417"/>
      <c r="F23" s="418">
        <f>'D - Change Order Summary'!D23</f>
        <v>0</v>
      </c>
      <c r="G23" s="418"/>
      <c r="H23" s="418"/>
      <c r="I23" s="338"/>
      <c r="J23" s="338"/>
      <c r="K23" s="338"/>
      <c r="L23" s="338"/>
      <c r="M23" s="295">
        <f t="shared" si="0"/>
        <v>0</v>
      </c>
      <c r="N23" s="295"/>
      <c r="O23" s="22"/>
      <c r="P23" s="353">
        <f>IF(AB23=0,0,('D - Change Order Summary'!H23*AB23)-I23)</f>
        <v>0</v>
      </c>
      <c r="Q23" s="354"/>
      <c r="R23" s="301">
        <f>IF(AC23=0,0,('D - Change Order Summary'!J23*AC23)-K23)</f>
        <v>0</v>
      </c>
      <c r="S23" s="339"/>
      <c r="T23" s="339">
        <f>IF(AF23=0,0,('D - Change Order Summary'!L23*AF23)-M23)</f>
        <v>0</v>
      </c>
      <c r="U23" s="302"/>
      <c r="V23" s="295">
        <f t="shared" si="1"/>
        <v>0</v>
      </c>
      <c r="W23" s="295"/>
      <c r="X23" s="295">
        <f t="shared" si="2"/>
        <v>0</v>
      </c>
      <c r="Y23" s="295"/>
      <c r="AB23" s="127"/>
      <c r="AC23" s="128"/>
      <c r="AD23" s="85">
        <f>'D - Change Order Summary'!R23</f>
        <v>0</v>
      </c>
    </row>
    <row r="24" spans="1:30" ht="13.35" customHeight="1" x14ac:dyDescent="0.2">
      <c r="A24" s="13">
        <f>'D - Change Order Summary'!A24</f>
        <v>0</v>
      </c>
      <c r="B24" s="11">
        <f>'D - Change Order Summary'!B24</f>
        <v>0</v>
      </c>
      <c r="C24" s="417">
        <f>'D - Change Order Summary'!C24</f>
        <v>0</v>
      </c>
      <c r="D24" s="417"/>
      <c r="E24" s="417"/>
      <c r="F24" s="418">
        <f>'D - Change Order Summary'!D24</f>
        <v>0</v>
      </c>
      <c r="G24" s="418"/>
      <c r="H24" s="418"/>
      <c r="I24" s="338"/>
      <c r="J24" s="338"/>
      <c r="K24" s="338"/>
      <c r="L24" s="338"/>
      <c r="M24" s="295">
        <f t="shared" si="0"/>
        <v>0</v>
      </c>
      <c r="N24" s="295"/>
      <c r="O24" s="22"/>
      <c r="P24" s="353">
        <f>IF(AB24=0,0,('D - Change Order Summary'!H24*AB24)-I24)</f>
        <v>0</v>
      </c>
      <c r="Q24" s="354"/>
      <c r="R24" s="301">
        <f>IF(AC24=0,0,('D - Change Order Summary'!J24*AC24)-K24)</f>
        <v>0</v>
      </c>
      <c r="S24" s="339"/>
      <c r="T24" s="339">
        <f>IF(AF24=0,0,('D - Change Order Summary'!L24*AF24)-M24)</f>
        <v>0</v>
      </c>
      <c r="U24" s="302"/>
      <c r="V24" s="295">
        <f t="shared" si="1"/>
        <v>0</v>
      </c>
      <c r="W24" s="295"/>
      <c r="X24" s="295">
        <f t="shared" si="2"/>
        <v>0</v>
      </c>
      <c r="Y24" s="295"/>
      <c r="AB24" s="127"/>
      <c r="AC24" s="128"/>
      <c r="AD24" s="85">
        <f>'D - Change Order Summary'!R24</f>
        <v>0</v>
      </c>
    </row>
    <row r="25" spans="1:30" ht="13.35" customHeight="1" x14ac:dyDescent="0.2">
      <c r="A25" s="13">
        <f>'D - Change Order Summary'!A25</f>
        <v>0</v>
      </c>
      <c r="B25" s="11">
        <f>'D - Change Order Summary'!B25</f>
        <v>0</v>
      </c>
      <c r="C25" s="417">
        <f>'D - Change Order Summary'!C25</f>
        <v>0</v>
      </c>
      <c r="D25" s="417"/>
      <c r="E25" s="417"/>
      <c r="F25" s="418">
        <f>'D - Change Order Summary'!D25</f>
        <v>0</v>
      </c>
      <c r="G25" s="418"/>
      <c r="H25" s="418"/>
      <c r="I25" s="338"/>
      <c r="J25" s="338"/>
      <c r="K25" s="338"/>
      <c r="L25" s="338"/>
      <c r="M25" s="295">
        <f t="shared" si="0"/>
        <v>0</v>
      </c>
      <c r="N25" s="295"/>
      <c r="O25" s="22"/>
      <c r="P25" s="353">
        <f>IF(AB25=0,0,('D - Change Order Summary'!H25*AB25)-I25)</f>
        <v>0</v>
      </c>
      <c r="Q25" s="354"/>
      <c r="R25" s="301">
        <f>IF(AC25=0,0,('D - Change Order Summary'!J25*AC25)-K25)</f>
        <v>0</v>
      </c>
      <c r="S25" s="339"/>
      <c r="T25" s="339">
        <f>IF(AF25=0,0,('D - Change Order Summary'!L25*AF25)-M25)</f>
        <v>0</v>
      </c>
      <c r="U25" s="302"/>
      <c r="V25" s="295">
        <f t="shared" si="1"/>
        <v>0</v>
      </c>
      <c r="W25" s="295"/>
      <c r="X25" s="295">
        <f t="shared" si="2"/>
        <v>0</v>
      </c>
      <c r="Y25" s="295"/>
      <c r="AB25" s="127"/>
      <c r="AC25" s="128"/>
      <c r="AD25" s="85">
        <f>'D - Change Order Summary'!R25</f>
        <v>0</v>
      </c>
    </row>
    <row r="26" spans="1:30" ht="13.35" customHeight="1" x14ac:dyDescent="0.2">
      <c r="A26" s="13">
        <f>'D - Change Order Summary'!A26</f>
        <v>0</v>
      </c>
      <c r="B26" s="11">
        <f>'D - Change Order Summary'!B26</f>
        <v>0</v>
      </c>
      <c r="C26" s="417">
        <f>'D - Change Order Summary'!C26</f>
        <v>0</v>
      </c>
      <c r="D26" s="417"/>
      <c r="E26" s="417"/>
      <c r="F26" s="418">
        <f>'D - Change Order Summary'!D26</f>
        <v>0</v>
      </c>
      <c r="G26" s="418"/>
      <c r="H26" s="418"/>
      <c r="I26" s="338"/>
      <c r="J26" s="338"/>
      <c r="K26" s="338"/>
      <c r="L26" s="338"/>
      <c r="M26" s="295">
        <f t="shared" si="0"/>
        <v>0</v>
      </c>
      <c r="N26" s="295"/>
      <c r="O26" s="22"/>
      <c r="P26" s="353">
        <f>IF(AB26=0,0,('D - Change Order Summary'!H26*AB26)-I26)</f>
        <v>0</v>
      </c>
      <c r="Q26" s="354"/>
      <c r="R26" s="301">
        <f>IF(AC26=0,0,('D - Change Order Summary'!J26*AC26)-K26)</f>
        <v>0</v>
      </c>
      <c r="S26" s="339"/>
      <c r="T26" s="339">
        <f>IF(AF26=0,0,('D - Change Order Summary'!L26*AF26)-M26)</f>
        <v>0</v>
      </c>
      <c r="U26" s="302"/>
      <c r="V26" s="295">
        <f t="shared" si="1"/>
        <v>0</v>
      </c>
      <c r="W26" s="295"/>
      <c r="X26" s="295">
        <f t="shared" si="2"/>
        <v>0</v>
      </c>
      <c r="Y26" s="295"/>
      <c r="AB26" s="127"/>
      <c r="AC26" s="128"/>
      <c r="AD26" s="85">
        <f>'D - Change Order Summary'!R26</f>
        <v>0</v>
      </c>
    </row>
    <row r="27" spans="1:30" ht="13.35" customHeight="1" x14ac:dyDescent="0.2">
      <c r="A27" s="13">
        <f>'D - Change Order Summary'!A27</f>
        <v>0</v>
      </c>
      <c r="B27" s="11">
        <f>'D - Change Order Summary'!B27</f>
        <v>0</v>
      </c>
      <c r="C27" s="417">
        <f>'D - Change Order Summary'!C27</f>
        <v>0</v>
      </c>
      <c r="D27" s="417"/>
      <c r="E27" s="417"/>
      <c r="F27" s="418">
        <f>'D - Change Order Summary'!D27</f>
        <v>0</v>
      </c>
      <c r="G27" s="418"/>
      <c r="H27" s="418"/>
      <c r="I27" s="338"/>
      <c r="J27" s="338"/>
      <c r="K27" s="338"/>
      <c r="L27" s="338"/>
      <c r="M27" s="295">
        <f t="shared" si="0"/>
        <v>0</v>
      </c>
      <c r="N27" s="295"/>
      <c r="O27" s="22"/>
      <c r="P27" s="353">
        <f>IF(AB27=0,0,('D - Change Order Summary'!H27*AB27)-I27)</f>
        <v>0</v>
      </c>
      <c r="Q27" s="354"/>
      <c r="R27" s="301">
        <f>IF(AC27=0,0,('D - Change Order Summary'!J27*AC27)-K27)</f>
        <v>0</v>
      </c>
      <c r="S27" s="339"/>
      <c r="T27" s="339">
        <f>IF(AF27=0,0,('D - Change Order Summary'!L27*AF27)-M27)</f>
        <v>0</v>
      </c>
      <c r="U27" s="302"/>
      <c r="V27" s="295">
        <f t="shared" si="1"/>
        <v>0</v>
      </c>
      <c r="W27" s="295"/>
      <c r="X27" s="295">
        <f t="shared" si="2"/>
        <v>0</v>
      </c>
      <c r="Y27" s="295"/>
      <c r="AB27" s="127"/>
      <c r="AC27" s="128"/>
      <c r="AD27" s="85">
        <f>'D - Change Order Summary'!R27</f>
        <v>0</v>
      </c>
    </row>
    <row r="28" spans="1:30" ht="13.35" customHeight="1" x14ac:dyDescent="0.2">
      <c r="A28" s="13">
        <f>'D - Change Order Summary'!A28</f>
        <v>0</v>
      </c>
      <c r="B28" s="11">
        <f>'D - Change Order Summary'!B28</f>
        <v>0</v>
      </c>
      <c r="C28" s="417">
        <f>'D - Change Order Summary'!C28</f>
        <v>0</v>
      </c>
      <c r="D28" s="417"/>
      <c r="E28" s="417"/>
      <c r="F28" s="418">
        <f>'D - Change Order Summary'!D28</f>
        <v>0</v>
      </c>
      <c r="G28" s="418"/>
      <c r="H28" s="418"/>
      <c r="I28" s="338"/>
      <c r="J28" s="338"/>
      <c r="K28" s="338"/>
      <c r="L28" s="338"/>
      <c r="M28" s="295">
        <f t="shared" si="0"/>
        <v>0</v>
      </c>
      <c r="N28" s="295"/>
      <c r="O28" s="22"/>
      <c r="P28" s="353">
        <f>IF(AB28=0,0,('D - Change Order Summary'!H28*AB28)-I28)</f>
        <v>0</v>
      </c>
      <c r="Q28" s="354"/>
      <c r="R28" s="301">
        <f>IF(AC28=0,0,('D - Change Order Summary'!J28*AC28)-K28)</f>
        <v>0</v>
      </c>
      <c r="S28" s="339"/>
      <c r="T28" s="339">
        <f>IF(AF28=0,0,('D - Change Order Summary'!L28*AF28)-M28)</f>
        <v>0</v>
      </c>
      <c r="U28" s="302"/>
      <c r="V28" s="295">
        <f t="shared" si="1"/>
        <v>0</v>
      </c>
      <c r="W28" s="295"/>
      <c r="X28" s="295">
        <f t="shared" si="2"/>
        <v>0</v>
      </c>
      <c r="Y28" s="295"/>
      <c r="AB28" s="127"/>
      <c r="AC28" s="128"/>
      <c r="AD28" s="85">
        <f>'D - Change Order Summary'!R28</f>
        <v>0</v>
      </c>
    </row>
    <row r="29" spans="1:30" ht="13.35" customHeight="1" x14ac:dyDescent="0.2">
      <c r="A29" s="13">
        <f>'D - Change Order Summary'!A29</f>
        <v>0</v>
      </c>
      <c r="B29" s="11">
        <f>'D - Change Order Summary'!B29</f>
        <v>0</v>
      </c>
      <c r="C29" s="417">
        <f>'D - Change Order Summary'!C29</f>
        <v>0</v>
      </c>
      <c r="D29" s="417"/>
      <c r="E29" s="417"/>
      <c r="F29" s="418">
        <f>'D - Change Order Summary'!D29</f>
        <v>0</v>
      </c>
      <c r="G29" s="418"/>
      <c r="H29" s="418"/>
      <c r="I29" s="338"/>
      <c r="J29" s="338"/>
      <c r="K29" s="338"/>
      <c r="L29" s="338"/>
      <c r="M29" s="295">
        <f t="shared" si="0"/>
        <v>0</v>
      </c>
      <c r="N29" s="295"/>
      <c r="O29" s="22"/>
      <c r="P29" s="353">
        <f>IF(AB29=0,0,('D - Change Order Summary'!H29*AB29)-I29)</f>
        <v>0</v>
      </c>
      <c r="Q29" s="354"/>
      <c r="R29" s="301">
        <f>IF(AC29=0,0,('D - Change Order Summary'!J29*AC29)-K29)</f>
        <v>0</v>
      </c>
      <c r="S29" s="339"/>
      <c r="T29" s="339">
        <f>IF(AF29=0,0,('D - Change Order Summary'!L29*AF29)-M29)</f>
        <v>0</v>
      </c>
      <c r="U29" s="302"/>
      <c r="V29" s="295">
        <f t="shared" si="1"/>
        <v>0</v>
      </c>
      <c r="W29" s="295"/>
      <c r="X29" s="295">
        <f t="shared" si="2"/>
        <v>0</v>
      </c>
      <c r="Y29" s="295"/>
      <c r="AB29" s="127"/>
      <c r="AC29" s="128"/>
      <c r="AD29" s="85">
        <f>'D - Change Order Summary'!R29</f>
        <v>0</v>
      </c>
    </row>
    <row r="30" spans="1:30" ht="13.35" customHeight="1" x14ac:dyDescent="0.2">
      <c r="A30" s="13">
        <f>'D - Change Order Summary'!A30</f>
        <v>0</v>
      </c>
      <c r="B30" s="11">
        <f>'D - Change Order Summary'!B30</f>
        <v>0</v>
      </c>
      <c r="C30" s="417">
        <f>'D - Change Order Summary'!C30</f>
        <v>0</v>
      </c>
      <c r="D30" s="417"/>
      <c r="E30" s="417"/>
      <c r="F30" s="418">
        <f>'D - Change Order Summary'!D30</f>
        <v>0</v>
      </c>
      <c r="G30" s="418"/>
      <c r="H30" s="418"/>
      <c r="I30" s="338"/>
      <c r="J30" s="338"/>
      <c r="K30" s="338"/>
      <c r="L30" s="338"/>
      <c r="M30" s="295">
        <f t="shared" si="0"/>
        <v>0</v>
      </c>
      <c r="N30" s="295"/>
      <c r="O30" s="22"/>
      <c r="P30" s="353">
        <f>IF(AB30=0,0,('D - Change Order Summary'!H30*AB30)-I30)</f>
        <v>0</v>
      </c>
      <c r="Q30" s="354"/>
      <c r="R30" s="301">
        <f>IF(AC30=0,0,('D - Change Order Summary'!J30*AC30)-K30)</f>
        <v>0</v>
      </c>
      <c r="S30" s="339"/>
      <c r="T30" s="339">
        <f>IF(AF30=0,0,('D - Change Order Summary'!L30*AF30)-M30)</f>
        <v>0</v>
      </c>
      <c r="U30" s="302"/>
      <c r="V30" s="295">
        <f t="shared" si="1"/>
        <v>0</v>
      </c>
      <c r="W30" s="295"/>
      <c r="X30" s="295">
        <f t="shared" si="2"/>
        <v>0</v>
      </c>
      <c r="Y30" s="295"/>
      <c r="AB30" s="127"/>
      <c r="AC30" s="128"/>
      <c r="AD30" s="85">
        <f>'D - Change Order Summary'!R30</f>
        <v>0</v>
      </c>
    </row>
    <row r="31" spans="1:30" ht="13.35" customHeight="1" x14ac:dyDescent="0.2">
      <c r="A31" s="13">
        <f>'D - Change Order Summary'!A31</f>
        <v>0</v>
      </c>
      <c r="B31" s="11">
        <f>'D - Change Order Summary'!B31</f>
        <v>0</v>
      </c>
      <c r="C31" s="417">
        <f>'D - Change Order Summary'!C31</f>
        <v>0</v>
      </c>
      <c r="D31" s="417"/>
      <c r="E31" s="417"/>
      <c r="F31" s="418">
        <f>'D - Change Order Summary'!D31</f>
        <v>0</v>
      </c>
      <c r="G31" s="418"/>
      <c r="H31" s="418"/>
      <c r="I31" s="338"/>
      <c r="J31" s="338"/>
      <c r="K31" s="338"/>
      <c r="L31" s="338"/>
      <c r="M31" s="295">
        <f t="shared" si="0"/>
        <v>0</v>
      </c>
      <c r="N31" s="295"/>
      <c r="O31" s="22"/>
      <c r="P31" s="353">
        <f>IF(AB31=0,0,('D - Change Order Summary'!H31*AB31)-I31)</f>
        <v>0</v>
      </c>
      <c r="Q31" s="354"/>
      <c r="R31" s="301">
        <f>IF(AC31=0,0,('D - Change Order Summary'!J31*AC31)-K31)</f>
        <v>0</v>
      </c>
      <c r="S31" s="339"/>
      <c r="T31" s="339">
        <f>IF(AF31=0,0,('D - Change Order Summary'!L31*AF31)-M31)</f>
        <v>0</v>
      </c>
      <c r="U31" s="302"/>
      <c r="V31" s="295">
        <f t="shared" si="1"/>
        <v>0</v>
      </c>
      <c r="W31" s="295"/>
      <c r="X31" s="295">
        <f t="shared" si="2"/>
        <v>0</v>
      </c>
      <c r="Y31" s="295"/>
      <c r="AB31" s="127"/>
      <c r="AC31" s="128"/>
      <c r="AD31" s="85">
        <f>'D - Change Order Summary'!R31</f>
        <v>0</v>
      </c>
    </row>
    <row r="32" spans="1:30" ht="13.35" customHeight="1" x14ac:dyDescent="0.2">
      <c r="A32" s="13">
        <f>'D - Change Order Summary'!A32</f>
        <v>0</v>
      </c>
      <c r="B32" s="11">
        <f>'D - Change Order Summary'!B32</f>
        <v>0</v>
      </c>
      <c r="C32" s="417">
        <f>'D - Change Order Summary'!C32</f>
        <v>0</v>
      </c>
      <c r="D32" s="417"/>
      <c r="E32" s="417"/>
      <c r="F32" s="418">
        <f>'D - Change Order Summary'!D32</f>
        <v>0</v>
      </c>
      <c r="G32" s="418"/>
      <c r="H32" s="418"/>
      <c r="I32" s="338"/>
      <c r="J32" s="338"/>
      <c r="K32" s="338"/>
      <c r="L32" s="338"/>
      <c r="M32" s="295">
        <f t="shared" si="0"/>
        <v>0</v>
      </c>
      <c r="N32" s="295"/>
      <c r="O32" s="22"/>
      <c r="P32" s="353">
        <f>IF(AB32=0,0,('D - Change Order Summary'!H32*AB32)-I32)</f>
        <v>0</v>
      </c>
      <c r="Q32" s="354"/>
      <c r="R32" s="301">
        <f>IF(AC32=0,0,('D - Change Order Summary'!J32*AC32)-K32)</f>
        <v>0</v>
      </c>
      <c r="S32" s="339"/>
      <c r="T32" s="339">
        <f>IF(AF32=0,0,('D - Change Order Summary'!L32*AF32)-M32)</f>
        <v>0</v>
      </c>
      <c r="U32" s="302"/>
      <c r="V32" s="295">
        <f t="shared" si="1"/>
        <v>0</v>
      </c>
      <c r="W32" s="295"/>
      <c r="X32" s="295">
        <f t="shared" si="2"/>
        <v>0</v>
      </c>
      <c r="Y32" s="295"/>
      <c r="AB32" s="127"/>
      <c r="AC32" s="128"/>
      <c r="AD32" s="85">
        <f>'D - Change Order Summary'!R32</f>
        <v>0</v>
      </c>
    </row>
    <row r="33" spans="1:30" ht="13.35" customHeight="1" x14ac:dyDescent="0.2">
      <c r="A33" s="13">
        <f>'D - Change Order Summary'!A33</f>
        <v>0</v>
      </c>
      <c r="B33" s="11">
        <f>'D - Change Order Summary'!B33</f>
        <v>0</v>
      </c>
      <c r="C33" s="417">
        <f>'D - Change Order Summary'!C33</f>
        <v>0</v>
      </c>
      <c r="D33" s="417"/>
      <c r="E33" s="417"/>
      <c r="F33" s="418">
        <f>'D - Change Order Summary'!D33</f>
        <v>0</v>
      </c>
      <c r="G33" s="418"/>
      <c r="H33" s="418"/>
      <c r="I33" s="338"/>
      <c r="J33" s="338"/>
      <c r="K33" s="338"/>
      <c r="L33" s="338"/>
      <c r="M33" s="295">
        <f t="shared" si="0"/>
        <v>0</v>
      </c>
      <c r="N33" s="295"/>
      <c r="O33" s="22"/>
      <c r="P33" s="353">
        <f>IF(AB33=0,0,('D - Change Order Summary'!H33*AB33)-I33)</f>
        <v>0</v>
      </c>
      <c r="Q33" s="354"/>
      <c r="R33" s="301">
        <f>IF(AC33=0,0,('D - Change Order Summary'!J33*AC33)-K33)</f>
        <v>0</v>
      </c>
      <c r="S33" s="339"/>
      <c r="T33" s="339">
        <f>IF(AF33=0,0,('D - Change Order Summary'!L33*AF33)-M33)</f>
        <v>0</v>
      </c>
      <c r="U33" s="302"/>
      <c r="V33" s="295">
        <f t="shared" si="1"/>
        <v>0</v>
      </c>
      <c r="W33" s="295"/>
      <c r="X33" s="295">
        <f t="shared" si="2"/>
        <v>0</v>
      </c>
      <c r="Y33" s="295"/>
      <c r="AB33" s="127"/>
      <c r="AC33" s="128"/>
      <c r="AD33" s="85">
        <f>'D - Change Order Summary'!R33</f>
        <v>0</v>
      </c>
    </row>
    <row r="34" spans="1:30" ht="13.35" customHeight="1" thickBot="1" x14ac:dyDescent="0.25">
      <c r="A34" s="70">
        <f>'D - Change Order Summary'!A34</f>
        <v>0</v>
      </c>
      <c r="B34" s="11">
        <f>'D - Change Order Summary'!B34</f>
        <v>0</v>
      </c>
      <c r="C34" s="417">
        <f>'D - Change Order Summary'!C34</f>
        <v>0</v>
      </c>
      <c r="D34" s="417"/>
      <c r="E34" s="417"/>
      <c r="F34" s="418">
        <f>'D - Change Order Summary'!D34</f>
        <v>0</v>
      </c>
      <c r="G34" s="418"/>
      <c r="H34" s="418"/>
      <c r="I34" s="338"/>
      <c r="J34" s="338"/>
      <c r="K34" s="338"/>
      <c r="L34" s="338"/>
      <c r="M34" s="341">
        <f t="shared" si="0"/>
        <v>0</v>
      </c>
      <c r="N34" s="341"/>
      <c r="O34" s="22"/>
      <c r="P34" s="353">
        <f>IF(AB34=0,0,('D - Change Order Summary'!H34*AB34)-I34)</f>
        <v>0</v>
      </c>
      <c r="Q34" s="354"/>
      <c r="R34" s="301">
        <f>IF(AC34=0,0,('D - Change Order Summary'!J34*AC34)-K34)</f>
        <v>0</v>
      </c>
      <c r="S34" s="339"/>
      <c r="T34" s="339">
        <f>IF(AF34=0,0,('D - Change Order Summary'!L34*AF34)-M34)</f>
        <v>0</v>
      </c>
      <c r="U34" s="302"/>
      <c r="V34" s="341">
        <f t="shared" si="1"/>
        <v>0</v>
      </c>
      <c r="W34" s="341"/>
      <c r="X34" s="341">
        <f t="shared" si="2"/>
        <v>0</v>
      </c>
      <c r="Y34" s="341"/>
      <c r="AB34" s="129"/>
      <c r="AC34" s="130"/>
      <c r="AD34" s="89">
        <f>'D - Change Order Summary'!R34</f>
        <v>0</v>
      </c>
    </row>
    <row r="35" spans="1:30" x14ac:dyDescent="0.2">
      <c r="A35" s="419" t="s">
        <v>27</v>
      </c>
      <c r="B35" s="420"/>
      <c r="C35" s="420"/>
      <c r="D35" s="420"/>
      <c r="E35" s="420"/>
      <c r="F35" s="420"/>
      <c r="G35" s="420"/>
      <c r="H35" s="421"/>
      <c r="I35" s="428">
        <f>SUM(I12:I34)</f>
        <v>0</v>
      </c>
      <c r="J35" s="428"/>
      <c r="K35" s="428">
        <f>SUM(K12:K34)</f>
        <v>0</v>
      </c>
      <c r="L35" s="428"/>
      <c r="M35" s="383">
        <f t="shared" si="0"/>
        <v>0</v>
      </c>
      <c r="N35" s="383"/>
      <c r="O35" s="104"/>
      <c r="P35" s="383">
        <f>SUM(P12:P34)</f>
        <v>0</v>
      </c>
      <c r="Q35" s="383"/>
      <c r="R35" s="383">
        <f>SUM(R12:R34)</f>
        <v>0</v>
      </c>
      <c r="S35" s="383"/>
      <c r="T35" s="383"/>
      <c r="U35" s="383"/>
      <c r="V35" s="383">
        <f t="shared" si="1"/>
        <v>0</v>
      </c>
      <c r="W35" s="383"/>
      <c r="X35" s="383">
        <f t="shared" si="2"/>
        <v>0</v>
      </c>
      <c r="Y35" s="383"/>
      <c r="Z35" s="49"/>
      <c r="AA35" s="33"/>
    </row>
    <row r="36" spans="1:30" ht="14.25" customHeight="1" thickBot="1" x14ac:dyDescent="0.25">
      <c r="A36" s="422" t="str">
        <f>IF(COSLastPage=Z7,"Grand Total Final Sheet Only","")</f>
        <v/>
      </c>
      <c r="B36" s="423"/>
      <c r="C36" s="423"/>
      <c r="D36" s="423"/>
      <c r="E36" s="423"/>
      <c r="F36" s="423"/>
      <c r="G36" s="423"/>
      <c r="H36" s="424"/>
      <c r="I36" s="293">
        <f>IF(COSLastPage=Z7,I$104,0)</f>
        <v>0</v>
      </c>
      <c r="J36" s="293"/>
      <c r="K36" s="293">
        <f>IF(COSLastPage=Z7,K$104,0)</f>
        <v>0</v>
      </c>
      <c r="L36" s="293"/>
      <c r="M36" s="293">
        <f>IF(COSLastPage=Z7,M$104,0)</f>
        <v>0</v>
      </c>
      <c r="N36" s="293"/>
      <c r="O36" s="103"/>
      <c r="P36" s="293">
        <f>IF(COSLastPage=Z7,P$104,0)</f>
        <v>0</v>
      </c>
      <c r="Q36" s="293"/>
      <c r="R36" s="380">
        <f>IF(COSLastPage=Z7,R$104,0)</f>
        <v>0</v>
      </c>
      <c r="S36" s="380"/>
      <c r="T36" s="380"/>
      <c r="U36" s="380"/>
      <c r="V36" s="293">
        <f>IF(COSLastPage=Z7,V$104,0)</f>
        <v>0</v>
      </c>
      <c r="W36" s="293"/>
      <c r="X36" s="293">
        <f>IF(COSLastPage=Z7,X$104,0)</f>
        <v>0</v>
      </c>
      <c r="Y36" s="293"/>
    </row>
    <row r="37" spans="1:30" ht="14.25" customHeight="1" x14ac:dyDescent="0.2">
      <c r="A37" s="188" t="str">
        <f>FormNumber</f>
        <v>F330-02</v>
      </c>
      <c r="B37" s="47"/>
      <c r="C37" s="47"/>
      <c r="D37" s="47"/>
      <c r="E37" s="47"/>
      <c r="F37" s="47"/>
      <c r="G37" s="47"/>
      <c r="H37" s="47"/>
      <c r="I37" s="40"/>
      <c r="J37" s="40"/>
      <c r="K37" s="40"/>
      <c r="L37" s="40"/>
      <c r="M37" s="283" t="str">
        <f>FormVersion</f>
        <v xml:space="preserve">2025-OCT  </v>
      </c>
      <c r="N37" s="283"/>
      <c r="O37" s="48"/>
      <c r="P37" s="40"/>
      <c r="Q37" s="40"/>
      <c r="R37" s="41"/>
      <c r="S37" s="41"/>
      <c r="T37" s="41"/>
      <c r="U37" s="41"/>
      <c r="V37" s="40"/>
      <c r="W37" s="40"/>
      <c r="X37" s="40"/>
      <c r="Y37" s="190" t="str">
        <f>"Section E - Change Order Details, Page " &amp; Z7 &amp; " of " &amp; COSLastPage</f>
        <v>Section E - Change Order Details, Page 1 of 0</v>
      </c>
    </row>
    <row r="38" spans="1:30" ht="17.25" customHeight="1" x14ac:dyDescent="0.25">
      <c r="A38" s="28" t="s">
        <v>64</v>
      </c>
      <c r="B38" s="2"/>
      <c r="C38" s="2"/>
      <c r="D38" s="2"/>
      <c r="E38" s="2"/>
      <c r="F38" s="290">
        <f>ContractorName</f>
        <v>0</v>
      </c>
      <c r="G38" s="290"/>
      <c r="H38" s="290"/>
      <c r="I38" s="290"/>
      <c r="J38" s="290"/>
      <c r="K38" s="290"/>
      <c r="L38" s="2"/>
      <c r="M38" s="28" t="s">
        <v>229</v>
      </c>
      <c r="N38" s="2"/>
      <c r="O38" s="2"/>
      <c r="Q38" s="320">
        <f>ContractNumber</f>
        <v>0</v>
      </c>
      <c r="R38" s="320"/>
      <c r="S38" s="320"/>
      <c r="T38" s="320"/>
      <c r="V38" s="416" t="s">
        <v>106</v>
      </c>
      <c r="W38" s="416"/>
      <c r="X38" s="416"/>
      <c r="Y38" s="416"/>
    </row>
    <row r="39" spans="1:30" ht="17.25" customHeight="1" thickBot="1" x14ac:dyDescent="0.3">
      <c r="A39" s="425" t="s">
        <v>38</v>
      </c>
      <c r="B39" s="425"/>
      <c r="C39" s="425"/>
      <c r="D39" s="425"/>
      <c r="E39" s="425"/>
      <c r="F39" s="324">
        <f>ProjectName1</f>
        <v>0</v>
      </c>
      <c r="G39" s="324"/>
      <c r="H39" s="324"/>
      <c r="I39" s="324"/>
      <c r="J39" s="324"/>
      <c r="K39" s="324"/>
      <c r="L39" s="28"/>
      <c r="M39" s="425"/>
      <c r="N39" s="425"/>
      <c r="O39" s="28"/>
      <c r="P39" s="425"/>
      <c r="Q39" s="426"/>
      <c r="R39" s="426"/>
      <c r="S39" s="426"/>
      <c r="T39" s="426"/>
      <c r="U39" s="28"/>
      <c r="V39" s="208" t="s">
        <v>78</v>
      </c>
      <c r="W39" s="208"/>
      <c r="X39" s="208"/>
      <c r="Y39" s="208"/>
    </row>
    <row r="40" spans="1:30" ht="17.25" customHeight="1" x14ac:dyDescent="0.2">
      <c r="A40" s="318"/>
      <c r="B40" s="318"/>
      <c r="C40" s="318"/>
      <c r="D40" s="318"/>
      <c r="E40" s="318"/>
      <c r="F40" s="429">
        <f>ProjectName2</f>
        <v>0</v>
      </c>
      <c r="G40" s="429"/>
      <c r="H40" s="429"/>
      <c r="I40" s="429"/>
      <c r="J40" s="429"/>
      <c r="K40" s="429"/>
      <c r="L40" s="2"/>
      <c r="M40" s="28" t="s">
        <v>114</v>
      </c>
      <c r="N40" s="2"/>
      <c r="O40" s="2"/>
      <c r="Q40" s="320">
        <f>AlternateNumber</f>
        <v>0</v>
      </c>
      <c r="R40" s="320"/>
      <c r="S40" s="320"/>
      <c r="T40" s="320"/>
      <c r="V40" s="29" t="s">
        <v>21</v>
      </c>
      <c r="X40" s="223">
        <f>RequestNumber</f>
        <v>0</v>
      </c>
      <c r="Y40" s="321"/>
    </row>
    <row r="41" spans="1:30" ht="17.25" customHeight="1" x14ac:dyDescent="0.2">
      <c r="A41" s="28" t="s">
        <v>70</v>
      </c>
      <c r="B41" s="2"/>
      <c r="C41" s="2"/>
      <c r="D41" s="2"/>
      <c r="E41" s="2"/>
      <c r="F41" s="324">
        <f>ProjectLocation</f>
        <v>0</v>
      </c>
      <c r="G41" s="324"/>
      <c r="H41" s="324"/>
      <c r="I41" s="324"/>
      <c r="J41" s="324"/>
      <c r="K41" s="324"/>
      <c r="L41" s="227"/>
      <c r="M41" s="227"/>
      <c r="N41" s="227"/>
      <c r="O41" s="227"/>
      <c r="P41" s="227"/>
      <c r="Q41" s="227"/>
      <c r="R41" s="227"/>
      <c r="S41" s="227"/>
      <c r="T41" s="227"/>
      <c r="U41" s="227"/>
      <c r="V41" s="28" t="s">
        <v>23</v>
      </c>
      <c r="W41" s="11">
        <f>W7+1</f>
        <v>3</v>
      </c>
      <c r="X41" s="9" t="s">
        <v>22</v>
      </c>
      <c r="Y41" s="30">
        <f>LastPage</f>
        <v>1</v>
      </c>
      <c r="Z41">
        <f>Z7 + 1</f>
        <v>2</v>
      </c>
    </row>
    <row r="42" spans="1:30" ht="13.5" thickBot="1" x14ac:dyDescent="0.25">
      <c r="A42" s="430" t="s">
        <v>234</v>
      </c>
      <c r="B42" s="430"/>
      <c r="C42" s="430"/>
      <c r="D42" s="430"/>
      <c r="E42" s="430"/>
      <c r="F42" s="430"/>
      <c r="G42" s="430"/>
      <c r="H42" s="430"/>
      <c r="I42" s="430"/>
      <c r="J42" s="430"/>
      <c r="K42" s="430"/>
      <c r="L42" s="430"/>
      <c r="M42" s="430"/>
      <c r="N42" s="430"/>
      <c r="O42" s="430"/>
      <c r="P42" s="430"/>
      <c r="Q42" s="430"/>
      <c r="R42" s="430"/>
      <c r="S42" s="430"/>
      <c r="T42" s="430"/>
      <c r="U42" s="430"/>
      <c r="V42" s="430"/>
      <c r="W42" s="430"/>
      <c r="X42" s="430"/>
      <c r="Y42" s="430"/>
    </row>
    <row r="43" spans="1:30" ht="12.75" customHeight="1" x14ac:dyDescent="0.2">
      <c r="A43" s="15"/>
      <c r="B43" s="9"/>
      <c r="C43" s="431" t="s">
        <v>51</v>
      </c>
      <c r="D43" s="431"/>
      <c r="E43" s="431"/>
      <c r="F43" s="286" t="s">
        <v>52</v>
      </c>
      <c r="G43" s="286"/>
      <c r="H43" s="286"/>
      <c r="I43" s="313" t="s">
        <v>107</v>
      </c>
      <c r="J43" s="313"/>
      <c r="K43" s="313"/>
      <c r="L43" s="313"/>
      <c r="M43" s="313"/>
      <c r="N43" s="314"/>
      <c r="O43" s="18"/>
      <c r="P43" s="313" t="s">
        <v>40</v>
      </c>
      <c r="Q43" s="313"/>
      <c r="R43" s="313"/>
      <c r="S43" s="313"/>
      <c r="T43" s="313"/>
      <c r="U43" s="313"/>
      <c r="V43" s="313"/>
      <c r="W43" s="313"/>
      <c r="X43" s="313"/>
      <c r="Y43" s="313"/>
      <c r="AB43" s="332" t="s">
        <v>129</v>
      </c>
      <c r="AC43" s="333"/>
      <c r="AD43" s="334"/>
    </row>
    <row r="44" spans="1:30" x14ac:dyDescent="0.2">
      <c r="A44" s="13" t="s">
        <v>29</v>
      </c>
      <c r="B44" s="166" t="s">
        <v>50</v>
      </c>
      <c r="C44" s="315"/>
      <c r="D44" s="315"/>
      <c r="E44" s="315"/>
      <c r="F44" s="287"/>
      <c r="G44" s="287"/>
      <c r="H44" s="287"/>
      <c r="I44" s="289" t="s">
        <v>53</v>
      </c>
      <c r="J44" s="289"/>
      <c r="K44" s="289" t="s">
        <v>54</v>
      </c>
      <c r="L44" s="289"/>
      <c r="M44" s="289" t="s">
        <v>55</v>
      </c>
      <c r="N44" s="289"/>
      <c r="O44" s="97"/>
      <c r="P44" s="317" t="s">
        <v>56</v>
      </c>
      <c r="Q44" s="317"/>
      <c r="R44" s="317" t="s">
        <v>57</v>
      </c>
      <c r="S44" s="317"/>
      <c r="T44" s="317"/>
      <c r="U44" s="317"/>
      <c r="V44" s="317" t="s">
        <v>58</v>
      </c>
      <c r="W44" s="317"/>
      <c r="X44" s="317" t="s">
        <v>164</v>
      </c>
      <c r="Y44" s="317"/>
      <c r="AB44" s="335"/>
      <c r="AC44" s="336"/>
      <c r="AD44" s="337"/>
    </row>
    <row r="45" spans="1:30" ht="25.5" customHeight="1" x14ac:dyDescent="0.2">
      <c r="A45" s="27" t="s">
        <v>104</v>
      </c>
      <c r="B45" s="168" t="s">
        <v>162</v>
      </c>
      <c r="C45" s="317" t="s">
        <v>163</v>
      </c>
      <c r="D45" s="317"/>
      <c r="E45" s="317"/>
      <c r="F45" s="366" t="s">
        <v>59</v>
      </c>
      <c r="G45" s="366"/>
      <c r="H45" s="366"/>
      <c r="I45" s="432" t="s">
        <v>97</v>
      </c>
      <c r="J45" s="364"/>
      <c r="K45" s="364" t="s">
        <v>98</v>
      </c>
      <c r="L45" s="364"/>
      <c r="M45" s="364" t="s">
        <v>99</v>
      </c>
      <c r="N45" s="365"/>
      <c r="O45" s="99"/>
      <c r="P45" s="432" t="s">
        <v>100</v>
      </c>
      <c r="Q45" s="364"/>
      <c r="R45" s="364" t="s">
        <v>101</v>
      </c>
      <c r="S45" s="364"/>
      <c r="T45" s="364"/>
      <c r="U45" s="364"/>
      <c r="V45" s="364" t="s">
        <v>102</v>
      </c>
      <c r="W45" s="364"/>
      <c r="X45" s="364" t="s">
        <v>103</v>
      </c>
      <c r="Y45" s="365"/>
      <c r="AB45" s="86" t="s">
        <v>127</v>
      </c>
      <c r="AC45" s="87" t="s">
        <v>128</v>
      </c>
      <c r="AD45" s="88" t="s">
        <v>130</v>
      </c>
    </row>
    <row r="46" spans="1:30" ht="13.35" customHeight="1" x14ac:dyDescent="0.2">
      <c r="A46" s="13">
        <f>'D - Change Order Summary'!A46</f>
        <v>0</v>
      </c>
      <c r="B46" s="11">
        <f>'D - Change Order Summary'!B46</f>
        <v>0</v>
      </c>
      <c r="C46" s="417">
        <f>'D - Change Order Summary'!C46</f>
        <v>0</v>
      </c>
      <c r="D46" s="417"/>
      <c r="E46" s="417"/>
      <c r="F46" s="418">
        <f>'D - Change Order Summary'!D46</f>
        <v>0</v>
      </c>
      <c r="G46" s="418"/>
      <c r="H46" s="418"/>
      <c r="I46" s="338"/>
      <c r="J46" s="338"/>
      <c r="K46" s="338"/>
      <c r="L46" s="338"/>
      <c r="M46" s="295">
        <f>I46+K46</f>
        <v>0</v>
      </c>
      <c r="N46" s="295"/>
      <c r="O46" s="22"/>
      <c r="P46" s="353">
        <f>IF(AB46=0,0,('D - Change Order Summary'!H46*AB46)-I46)</f>
        <v>0</v>
      </c>
      <c r="Q46" s="354"/>
      <c r="R46" s="301">
        <f>IF(AC46=0,0,('D - Change Order Summary'!J46*AC46)-K46)</f>
        <v>0</v>
      </c>
      <c r="S46" s="339"/>
      <c r="T46" s="339">
        <f>IF(AF46=0,0,('D - Change Order Summary'!L46*AF46)-M46)</f>
        <v>0</v>
      </c>
      <c r="U46" s="302"/>
      <c r="V46" s="295">
        <f>I46+P46</f>
        <v>0</v>
      </c>
      <c r="W46" s="295"/>
      <c r="X46" s="295">
        <f>K46+R46</f>
        <v>0</v>
      </c>
      <c r="Y46" s="295"/>
      <c r="AB46" s="127"/>
      <c r="AC46" s="128"/>
      <c r="AD46" s="85">
        <f>'D - Change Order Summary'!R46</f>
        <v>0</v>
      </c>
    </row>
    <row r="47" spans="1:30" ht="13.35" customHeight="1" x14ac:dyDescent="0.2">
      <c r="A47" s="13">
        <f>'D - Change Order Summary'!A47</f>
        <v>0</v>
      </c>
      <c r="B47" s="11">
        <f>'D - Change Order Summary'!B47</f>
        <v>0</v>
      </c>
      <c r="C47" s="417">
        <f>'D - Change Order Summary'!C47</f>
        <v>0</v>
      </c>
      <c r="D47" s="417"/>
      <c r="E47" s="417"/>
      <c r="F47" s="418">
        <f>'D - Change Order Summary'!D47</f>
        <v>0</v>
      </c>
      <c r="G47" s="418"/>
      <c r="H47" s="418"/>
      <c r="I47" s="338"/>
      <c r="J47" s="338"/>
      <c r="K47" s="338"/>
      <c r="L47" s="338"/>
      <c r="M47" s="295">
        <f t="shared" ref="M47:M69" si="3">I47+K47</f>
        <v>0</v>
      </c>
      <c r="N47" s="295"/>
      <c r="O47" s="22"/>
      <c r="P47" s="353">
        <f>IF(AB47=0,0,('D - Change Order Summary'!H47*AB47)-I47)</f>
        <v>0</v>
      </c>
      <c r="Q47" s="354"/>
      <c r="R47" s="301">
        <f>IF(AC47=0,0,('D - Change Order Summary'!J47*AC47)-K47)</f>
        <v>0</v>
      </c>
      <c r="S47" s="339"/>
      <c r="T47" s="339">
        <f>IF(AF47=0,0,('D - Change Order Summary'!L47*AF47)-M47)</f>
        <v>0</v>
      </c>
      <c r="U47" s="302"/>
      <c r="V47" s="295">
        <f t="shared" ref="V47:V69" si="4">I47+P47</f>
        <v>0</v>
      </c>
      <c r="W47" s="295"/>
      <c r="X47" s="295">
        <f t="shared" ref="X47:X69" si="5">K47+R47</f>
        <v>0</v>
      </c>
      <c r="Y47" s="295"/>
      <c r="AB47" s="127"/>
      <c r="AC47" s="128"/>
      <c r="AD47" s="85">
        <f>'D - Change Order Summary'!R47</f>
        <v>0</v>
      </c>
    </row>
    <row r="48" spans="1:30" ht="13.35" customHeight="1" x14ac:dyDescent="0.2">
      <c r="A48" s="13">
        <f>'D - Change Order Summary'!A48</f>
        <v>0</v>
      </c>
      <c r="B48" s="11">
        <f>'D - Change Order Summary'!B48</f>
        <v>0</v>
      </c>
      <c r="C48" s="417">
        <f>'D - Change Order Summary'!C48</f>
        <v>0</v>
      </c>
      <c r="D48" s="417"/>
      <c r="E48" s="417"/>
      <c r="F48" s="418">
        <f>'D - Change Order Summary'!D48</f>
        <v>0</v>
      </c>
      <c r="G48" s="418"/>
      <c r="H48" s="418"/>
      <c r="I48" s="338"/>
      <c r="J48" s="338"/>
      <c r="K48" s="338"/>
      <c r="L48" s="338"/>
      <c r="M48" s="295">
        <f t="shared" si="3"/>
        <v>0</v>
      </c>
      <c r="N48" s="295"/>
      <c r="O48" s="22"/>
      <c r="P48" s="353">
        <f>IF(AB48=0,0,('D - Change Order Summary'!H48*AB48)-I48)</f>
        <v>0</v>
      </c>
      <c r="Q48" s="354"/>
      <c r="R48" s="301">
        <f>IF(AC48=0,0,('D - Change Order Summary'!J48*AC48)-K48)</f>
        <v>0</v>
      </c>
      <c r="S48" s="339"/>
      <c r="T48" s="339">
        <f>IF(AF48=0,0,('D - Change Order Summary'!L48*AF48)-M48)</f>
        <v>0</v>
      </c>
      <c r="U48" s="302"/>
      <c r="V48" s="295">
        <f t="shared" si="4"/>
        <v>0</v>
      </c>
      <c r="W48" s="295"/>
      <c r="X48" s="295">
        <f t="shared" si="5"/>
        <v>0</v>
      </c>
      <c r="Y48" s="295"/>
      <c r="AB48" s="127"/>
      <c r="AC48" s="128"/>
      <c r="AD48" s="85">
        <f>'D - Change Order Summary'!R48</f>
        <v>0</v>
      </c>
    </row>
    <row r="49" spans="1:30" ht="13.35" customHeight="1" x14ac:dyDescent="0.2">
      <c r="A49" s="13">
        <f>'D - Change Order Summary'!A49</f>
        <v>0</v>
      </c>
      <c r="B49" s="11">
        <f>'D - Change Order Summary'!B49</f>
        <v>0</v>
      </c>
      <c r="C49" s="417">
        <f>'D - Change Order Summary'!C49</f>
        <v>0</v>
      </c>
      <c r="D49" s="417"/>
      <c r="E49" s="417"/>
      <c r="F49" s="418">
        <f>'D - Change Order Summary'!D49</f>
        <v>0</v>
      </c>
      <c r="G49" s="418"/>
      <c r="H49" s="418"/>
      <c r="I49" s="338"/>
      <c r="J49" s="338"/>
      <c r="K49" s="338"/>
      <c r="L49" s="338"/>
      <c r="M49" s="295">
        <f t="shared" si="3"/>
        <v>0</v>
      </c>
      <c r="N49" s="295"/>
      <c r="O49" s="22"/>
      <c r="P49" s="353">
        <f>IF(AB49=0,0,('D - Change Order Summary'!H49*AB49)-I49)</f>
        <v>0</v>
      </c>
      <c r="Q49" s="354"/>
      <c r="R49" s="301">
        <f>IF(AC49=0,0,('D - Change Order Summary'!J49*AC49)-K49)</f>
        <v>0</v>
      </c>
      <c r="S49" s="339"/>
      <c r="T49" s="339">
        <f>IF(AF49=0,0,('D - Change Order Summary'!L49*AF49)-M49)</f>
        <v>0</v>
      </c>
      <c r="U49" s="302"/>
      <c r="V49" s="295">
        <f t="shared" si="4"/>
        <v>0</v>
      </c>
      <c r="W49" s="295"/>
      <c r="X49" s="295">
        <f t="shared" si="5"/>
        <v>0</v>
      </c>
      <c r="Y49" s="295"/>
      <c r="AB49" s="127"/>
      <c r="AC49" s="128"/>
      <c r="AD49" s="85">
        <f>'D - Change Order Summary'!R49</f>
        <v>0</v>
      </c>
    </row>
    <row r="50" spans="1:30" ht="13.35" customHeight="1" x14ac:dyDescent="0.2">
      <c r="A50" s="13">
        <f>'D - Change Order Summary'!A50</f>
        <v>0</v>
      </c>
      <c r="B50" s="11">
        <f>'D - Change Order Summary'!B50</f>
        <v>0</v>
      </c>
      <c r="C50" s="417">
        <f>'D - Change Order Summary'!C50</f>
        <v>0</v>
      </c>
      <c r="D50" s="417"/>
      <c r="E50" s="417"/>
      <c r="F50" s="418">
        <f>'D - Change Order Summary'!D50</f>
        <v>0</v>
      </c>
      <c r="G50" s="418"/>
      <c r="H50" s="418"/>
      <c r="I50" s="338"/>
      <c r="J50" s="338"/>
      <c r="K50" s="338"/>
      <c r="L50" s="338"/>
      <c r="M50" s="295">
        <f t="shared" si="3"/>
        <v>0</v>
      </c>
      <c r="N50" s="295"/>
      <c r="O50" s="22"/>
      <c r="P50" s="353">
        <f>IF(AB50=0,0,('D - Change Order Summary'!H50*AB50)-I50)</f>
        <v>0</v>
      </c>
      <c r="Q50" s="354"/>
      <c r="R50" s="301">
        <f>IF(AC50=0,0,('D - Change Order Summary'!J50*AC50)-K50)</f>
        <v>0</v>
      </c>
      <c r="S50" s="339"/>
      <c r="T50" s="339">
        <f>IF(AF50=0,0,('D - Change Order Summary'!L50*AF50)-M50)</f>
        <v>0</v>
      </c>
      <c r="U50" s="302"/>
      <c r="V50" s="295">
        <f t="shared" si="4"/>
        <v>0</v>
      </c>
      <c r="W50" s="295"/>
      <c r="X50" s="295">
        <f t="shared" si="5"/>
        <v>0</v>
      </c>
      <c r="Y50" s="295"/>
      <c r="AB50" s="127"/>
      <c r="AC50" s="128"/>
      <c r="AD50" s="85">
        <f>'D - Change Order Summary'!R50</f>
        <v>0</v>
      </c>
    </row>
    <row r="51" spans="1:30" ht="13.35" customHeight="1" x14ac:dyDescent="0.2">
      <c r="A51" s="13">
        <f>'D - Change Order Summary'!A51</f>
        <v>0</v>
      </c>
      <c r="B51" s="11">
        <f>'D - Change Order Summary'!B51</f>
        <v>0</v>
      </c>
      <c r="C51" s="417">
        <f>'D - Change Order Summary'!C51</f>
        <v>0</v>
      </c>
      <c r="D51" s="417"/>
      <c r="E51" s="417"/>
      <c r="F51" s="418">
        <f>'D - Change Order Summary'!D51</f>
        <v>0</v>
      </c>
      <c r="G51" s="418"/>
      <c r="H51" s="418"/>
      <c r="I51" s="338"/>
      <c r="J51" s="338"/>
      <c r="K51" s="338"/>
      <c r="L51" s="338"/>
      <c r="M51" s="295">
        <f t="shared" si="3"/>
        <v>0</v>
      </c>
      <c r="N51" s="295"/>
      <c r="O51" s="22"/>
      <c r="P51" s="353">
        <f>IF(AB51=0,0,('D - Change Order Summary'!H51*AB51)-I51)</f>
        <v>0</v>
      </c>
      <c r="Q51" s="354"/>
      <c r="R51" s="301">
        <f>IF(AC51=0,0,('D - Change Order Summary'!J51*AC51)-K51)</f>
        <v>0</v>
      </c>
      <c r="S51" s="339"/>
      <c r="T51" s="339">
        <f>IF(AF51=0,0,('D - Change Order Summary'!L51*AF51)-M51)</f>
        <v>0</v>
      </c>
      <c r="U51" s="302"/>
      <c r="V51" s="295">
        <f t="shared" si="4"/>
        <v>0</v>
      </c>
      <c r="W51" s="295"/>
      <c r="X51" s="295">
        <f t="shared" si="5"/>
        <v>0</v>
      </c>
      <c r="Y51" s="295"/>
      <c r="AB51" s="127"/>
      <c r="AC51" s="128"/>
      <c r="AD51" s="85">
        <f>'D - Change Order Summary'!R51</f>
        <v>0</v>
      </c>
    </row>
    <row r="52" spans="1:30" ht="13.35" customHeight="1" x14ac:dyDescent="0.2">
      <c r="A52" s="13">
        <f>'D - Change Order Summary'!A52</f>
        <v>0</v>
      </c>
      <c r="B52" s="11">
        <f>'D - Change Order Summary'!B52</f>
        <v>0</v>
      </c>
      <c r="C52" s="417">
        <f>'D - Change Order Summary'!C52</f>
        <v>0</v>
      </c>
      <c r="D52" s="417"/>
      <c r="E52" s="417"/>
      <c r="F52" s="418">
        <f>'D - Change Order Summary'!D52</f>
        <v>0</v>
      </c>
      <c r="G52" s="418"/>
      <c r="H52" s="418"/>
      <c r="I52" s="338"/>
      <c r="J52" s="338"/>
      <c r="K52" s="338"/>
      <c r="L52" s="338"/>
      <c r="M52" s="295">
        <f t="shared" si="3"/>
        <v>0</v>
      </c>
      <c r="N52" s="295"/>
      <c r="O52" s="22"/>
      <c r="P52" s="353">
        <f>IF(AB52=0,0,('D - Change Order Summary'!H52*AB52)-I52)</f>
        <v>0</v>
      </c>
      <c r="Q52" s="354"/>
      <c r="R52" s="301">
        <f>IF(AC52=0,0,('D - Change Order Summary'!J52*AC52)-K52)</f>
        <v>0</v>
      </c>
      <c r="S52" s="339"/>
      <c r="T52" s="339">
        <f>IF(AF52=0,0,('D - Change Order Summary'!L52*AF52)-M52)</f>
        <v>0</v>
      </c>
      <c r="U52" s="302"/>
      <c r="V52" s="295">
        <f t="shared" si="4"/>
        <v>0</v>
      </c>
      <c r="W52" s="295"/>
      <c r="X52" s="295">
        <f t="shared" si="5"/>
        <v>0</v>
      </c>
      <c r="Y52" s="295"/>
      <c r="AB52" s="127"/>
      <c r="AC52" s="128"/>
      <c r="AD52" s="85">
        <f>'D - Change Order Summary'!R52</f>
        <v>0</v>
      </c>
    </row>
    <row r="53" spans="1:30" ht="13.35" customHeight="1" x14ac:dyDescent="0.2">
      <c r="A53" s="13">
        <f>'D - Change Order Summary'!A53</f>
        <v>0</v>
      </c>
      <c r="B53" s="11">
        <f>'D - Change Order Summary'!B53</f>
        <v>0</v>
      </c>
      <c r="C53" s="417">
        <f>'D - Change Order Summary'!C53</f>
        <v>0</v>
      </c>
      <c r="D53" s="417"/>
      <c r="E53" s="417"/>
      <c r="F53" s="418">
        <f>'D - Change Order Summary'!D53</f>
        <v>0</v>
      </c>
      <c r="G53" s="418"/>
      <c r="H53" s="418"/>
      <c r="I53" s="338"/>
      <c r="J53" s="338"/>
      <c r="K53" s="338"/>
      <c r="L53" s="338"/>
      <c r="M53" s="295">
        <f t="shared" si="3"/>
        <v>0</v>
      </c>
      <c r="N53" s="295"/>
      <c r="O53" s="22"/>
      <c r="P53" s="353">
        <f>IF(AB53=0,0,('D - Change Order Summary'!H53*AB53)-I53)</f>
        <v>0</v>
      </c>
      <c r="Q53" s="354"/>
      <c r="R53" s="301">
        <f>IF(AC53=0,0,('D - Change Order Summary'!J53*AC53)-K53)</f>
        <v>0</v>
      </c>
      <c r="S53" s="339"/>
      <c r="T53" s="339">
        <f>IF(AF53=0,0,('D - Change Order Summary'!L53*AF53)-M53)</f>
        <v>0</v>
      </c>
      <c r="U53" s="302"/>
      <c r="V53" s="295">
        <f t="shared" si="4"/>
        <v>0</v>
      </c>
      <c r="W53" s="295"/>
      <c r="X53" s="295">
        <f t="shared" si="5"/>
        <v>0</v>
      </c>
      <c r="Y53" s="295"/>
      <c r="AB53" s="127"/>
      <c r="AC53" s="128"/>
      <c r="AD53" s="85">
        <f>'D - Change Order Summary'!R53</f>
        <v>0</v>
      </c>
    </row>
    <row r="54" spans="1:30" ht="13.35" customHeight="1" x14ac:dyDescent="0.2">
      <c r="A54" s="13">
        <f>'D - Change Order Summary'!A54</f>
        <v>0</v>
      </c>
      <c r="B54" s="11">
        <f>'D - Change Order Summary'!B54</f>
        <v>0</v>
      </c>
      <c r="C54" s="417">
        <f>'D - Change Order Summary'!C54</f>
        <v>0</v>
      </c>
      <c r="D54" s="417"/>
      <c r="E54" s="417"/>
      <c r="F54" s="418">
        <f>'D - Change Order Summary'!D54</f>
        <v>0</v>
      </c>
      <c r="G54" s="418"/>
      <c r="H54" s="418"/>
      <c r="I54" s="338"/>
      <c r="J54" s="338"/>
      <c r="K54" s="338"/>
      <c r="L54" s="338"/>
      <c r="M54" s="295">
        <f t="shared" si="3"/>
        <v>0</v>
      </c>
      <c r="N54" s="295"/>
      <c r="O54" s="22"/>
      <c r="P54" s="353">
        <f>IF(AB54=0,0,('D - Change Order Summary'!H54*AB54)-I54)</f>
        <v>0</v>
      </c>
      <c r="Q54" s="354"/>
      <c r="R54" s="301">
        <f>IF(AC54=0,0,('D - Change Order Summary'!J54*AC54)-K54)</f>
        <v>0</v>
      </c>
      <c r="S54" s="339"/>
      <c r="T54" s="339">
        <f>IF(AF54=0,0,('D - Change Order Summary'!L54*AF54)-M54)</f>
        <v>0</v>
      </c>
      <c r="U54" s="302"/>
      <c r="V54" s="295">
        <f t="shared" si="4"/>
        <v>0</v>
      </c>
      <c r="W54" s="295"/>
      <c r="X54" s="295">
        <f t="shared" si="5"/>
        <v>0</v>
      </c>
      <c r="Y54" s="295"/>
      <c r="AB54" s="127"/>
      <c r="AC54" s="128"/>
      <c r="AD54" s="85">
        <f>'D - Change Order Summary'!R54</f>
        <v>0</v>
      </c>
    </row>
    <row r="55" spans="1:30" ht="13.35" customHeight="1" x14ac:dyDescent="0.2">
      <c r="A55" s="13">
        <f>'D - Change Order Summary'!A55</f>
        <v>0</v>
      </c>
      <c r="B55" s="11">
        <f>'D - Change Order Summary'!B55</f>
        <v>0</v>
      </c>
      <c r="C55" s="417">
        <f>'D - Change Order Summary'!C55</f>
        <v>0</v>
      </c>
      <c r="D55" s="417"/>
      <c r="E55" s="417"/>
      <c r="F55" s="418">
        <f>'D - Change Order Summary'!D55</f>
        <v>0</v>
      </c>
      <c r="G55" s="418"/>
      <c r="H55" s="418"/>
      <c r="I55" s="338"/>
      <c r="J55" s="338"/>
      <c r="K55" s="338"/>
      <c r="L55" s="338"/>
      <c r="M55" s="295">
        <f t="shared" si="3"/>
        <v>0</v>
      </c>
      <c r="N55" s="295"/>
      <c r="O55" s="22"/>
      <c r="P55" s="353">
        <f>IF(AB55=0,0,('D - Change Order Summary'!H55*AB55)-I55)</f>
        <v>0</v>
      </c>
      <c r="Q55" s="354"/>
      <c r="R55" s="301">
        <f>IF(AC55=0,0,('D - Change Order Summary'!J55*AC55)-K55)</f>
        <v>0</v>
      </c>
      <c r="S55" s="339"/>
      <c r="T55" s="339">
        <f>IF(AF55=0,0,('D - Change Order Summary'!L55*AF55)-M55)</f>
        <v>0</v>
      </c>
      <c r="U55" s="302"/>
      <c r="V55" s="295">
        <f t="shared" si="4"/>
        <v>0</v>
      </c>
      <c r="W55" s="295"/>
      <c r="X55" s="295">
        <f t="shared" si="5"/>
        <v>0</v>
      </c>
      <c r="Y55" s="295"/>
      <c r="AB55" s="127"/>
      <c r="AC55" s="128"/>
      <c r="AD55" s="85">
        <f>'D - Change Order Summary'!R55</f>
        <v>0</v>
      </c>
    </row>
    <row r="56" spans="1:30" ht="13.35" customHeight="1" x14ac:dyDescent="0.2">
      <c r="A56" s="13">
        <f>'D - Change Order Summary'!A56</f>
        <v>0</v>
      </c>
      <c r="B56" s="11">
        <f>'D - Change Order Summary'!B56</f>
        <v>0</v>
      </c>
      <c r="C56" s="417">
        <f>'D - Change Order Summary'!C56</f>
        <v>0</v>
      </c>
      <c r="D56" s="417"/>
      <c r="E56" s="417"/>
      <c r="F56" s="418">
        <f>'D - Change Order Summary'!D56</f>
        <v>0</v>
      </c>
      <c r="G56" s="418"/>
      <c r="H56" s="418"/>
      <c r="I56" s="338"/>
      <c r="J56" s="338"/>
      <c r="K56" s="338"/>
      <c r="L56" s="338"/>
      <c r="M56" s="295">
        <f t="shared" si="3"/>
        <v>0</v>
      </c>
      <c r="N56" s="295"/>
      <c r="O56" s="22"/>
      <c r="P56" s="353">
        <f>IF(AB56=0,0,('D - Change Order Summary'!H56*AB56)-I56)</f>
        <v>0</v>
      </c>
      <c r="Q56" s="354"/>
      <c r="R56" s="301">
        <f>IF(AC56=0,0,('D - Change Order Summary'!J56*AC56)-K56)</f>
        <v>0</v>
      </c>
      <c r="S56" s="339"/>
      <c r="T56" s="339">
        <f>IF(AF56=0,0,('D - Change Order Summary'!L56*AF56)-M56)</f>
        <v>0</v>
      </c>
      <c r="U56" s="302"/>
      <c r="V56" s="295">
        <f t="shared" si="4"/>
        <v>0</v>
      </c>
      <c r="W56" s="295"/>
      <c r="X56" s="295">
        <f t="shared" si="5"/>
        <v>0</v>
      </c>
      <c r="Y56" s="295"/>
      <c r="AB56" s="127"/>
      <c r="AC56" s="128"/>
      <c r="AD56" s="85">
        <f>'D - Change Order Summary'!R56</f>
        <v>0</v>
      </c>
    </row>
    <row r="57" spans="1:30" ht="13.35" customHeight="1" x14ac:dyDescent="0.2">
      <c r="A57" s="13">
        <f>'D - Change Order Summary'!A57</f>
        <v>0</v>
      </c>
      <c r="B57" s="11">
        <f>'D - Change Order Summary'!B57</f>
        <v>0</v>
      </c>
      <c r="C57" s="417">
        <f>'D - Change Order Summary'!C57</f>
        <v>0</v>
      </c>
      <c r="D57" s="417"/>
      <c r="E57" s="417"/>
      <c r="F57" s="418">
        <f>'D - Change Order Summary'!D57</f>
        <v>0</v>
      </c>
      <c r="G57" s="418"/>
      <c r="H57" s="418"/>
      <c r="I57" s="338"/>
      <c r="J57" s="338"/>
      <c r="K57" s="338"/>
      <c r="L57" s="338"/>
      <c r="M57" s="295">
        <f t="shared" si="3"/>
        <v>0</v>
      </c>
      <c r="N57" s="295"/>
      <c r="O57" s="22"/>
      <c r="P57" s="353">
        <f>IF(AB57=0,0,('D - Change Order Summary'!H57*AB57)-I57)</f>
        <v>0</v>
      </c>
      <c r="Q57" s="354"/>
      <c r="R57" s="301">
        <f>IF(AC57=0,0,('D - Change Order Summary'!J57*AC57)-K57)</f>
        <v>0</v>
      </c>
      <c r="S57" s="339"/>
      <c r="T57" s="339">
        <f>IF(AF57=0,0,('D - Change Order Summary'!L57*AF57)-M57)</f>
        <v>0</v>
      </c>
      <c r="U57" s="302"/>
      <c r="V57" s="295">
        <f t="shared" si="4"/>
        <v>0</v>
      </c>
      <c r="W57" s="295"/>
      <c r="X57" s="295">
        <f t="shared" si="5"/>
        <v>0</v>
      </c>
      <c r="Y57" s="295"/>
      <c r="AB57" s="127"/>
      <c r="AC57" s="128"/>
      <c r="AD57" s="85">
        <f>'D - Change Order Summary'!R57</f>
        <v>0</v>
      </c>
    </row>
    <row r="58" spans="1:30" ht="13.35" customHeight="1" x14ac:dyDescent="0.2">
      <c r="A58" s="13">
        <f>'D - Change Order Summary'!A58</f>
        <v>0</v>
      </c>
      <c r="B58" s="11">
        <f>'D - Change Order Summary'!B58</f>
        <v>0</v>
      </c>
      <c r="C58" s="417">
        <f>'D - Change Order Summary'!C58</f>
        <v>0</v>
      </c>
      <c r="D58" s="417"/>
      <c r="E58" s="417"/>
      <c r="F58" s="418">
        <f>'D - Change Order Summary'!D58</f>
        <v>0</v>
      </c>
      <c r="G58" s="418"/>
      <c r="H58" s="418"/>
      <c r="I58" s="338"/>
      <c r="J58" s="338"/>
      <c r="K58" s="338"/>
      <c r="L58" s="338"/>
      <c r="M58" s="295">
        <f t="shared" si="3"/>
        <v>0</v>
      </c>
      <c r="N58" s="295"/>
      <c r="O58" s="22"/>
      <c r="P58" s="353">
        <f>IF(AB58=0,0,('D - Change Order Summary'!H58*AB58)-I58)</f>
        <v>0</v>
      </c>
      <c r="Q58" s="354"/>
      <c r="R58" s="301">
        <f>IF(AC58=0,0,('D - Change Order Summary'!J58*AC58)-K58)</f>
        <v>0</v>
      </c>
      <c r="S58" s="339"/>
      <c r="T58" s="339">
        <f>IF(AF58=0,0,('D - Change Order Summary'!L58*AF58)-M58)</f>
        <v>0</v>
      </c>
      <c r="U58" s="302"/>
      <c r="V58" s="295">
        <f t="shared" si="4"/>
        <v>0</v>
      </c>
      <c r="W58" s="295"/>
      <c r="X58" s="295">
        <f t="shared" si="5"/>
        <v>0</v>
      </c>
      <c r="Y58" s="295"/>
      <c r="AB58" s="127"/>
      <c r="AC58" s="128"/>
      <c r="AD58" s="85">
        <f>'D - Change Order Summary'!R58</f>
        <v>0</v>
      </c>
    </row>
    <row r="59" spans="1:30" ht="13.35" customHeight="1" x14ac:dyDescent="0.2">
      <c r="A59" s="13">
        <f>'D - Change Order Summary'!A59</f>
        <v>0</v>
      </c>
      <c r="B59" s="11">
        <f>'D - Change Order Summary'!B59</f>
        <v>0</v>
      </c>
      <c r="C59" s="417">
        <f>'D - Change Order Summary'!C59</f>
        <v>0</v>
      </c>
      <c r="D59" s="417"/>
      <c r="E59" s="417"/>
      <c r="F59" s="418">
        <f>'D - Change Order Summary'!D59</f>
        <v>0</v>
      </c>
      <c r="G59" s="418"/>
      <c r="H59" s="418"/>
      <c r="I59" s="338"/>
      <c r="J59" s="338"/>
      <c r="K59" s="338"/>
      <c r="L59" s="338"/>
      <c r="M59" s="295">
        <f t="shared" si="3"/>
        <v>0</v>
      </c>
      <c r="N59" s="295"/>
      <c r="O59" s="22"/>
      <c r="P59" s="353">
        <f>IF(AB59=0,0,('D - Change Order Summary'!H59*AB59)-I59)</f>
        <v>0</v>
      </c>
      <c r="Q59" s="354"/>
      <c r="R59" s="301">
        <f>IF(AC59=0,0,('D - Change Order Summary'!J59*AC59)-K59)</f>
        <v>0</v>
      </c>
      <c r="S59" s="339"/>
      <c r="T59" s="339">
        <f>IF(AF59=0,0,('D - Change Order Summary'!L59*AF59)-M59)</f>
        <v>0</v>
      </c>
      <c r="U59" s="302"/>
      <c r="V59" s="295">
        <f t="shared" si="4"/>
        <v>0</v>
      </c>
      <c r="W59" s="295"/>
      <c r="X59" s="295">
        <f t="shared" si="5"/>
        <v>0</v>
      </c>
      <c r="Y59" s="295"/>
      <c r="AB59" s="127"/>
      <c r="AC59" s="128"/>
      <c r="AD59" s="85">
        <f>'D - Change Order Summary'!R59</f>
        <v>0</v>
      </c>
    </row>
    <row r="60" spans="1:30" ht="13.35" customHeight="1" x14ac:dyDescent="0.2">
      <c r="A60" s="13">
        <f>'D - Change Order Summary'!A60</f>
        <v>0</v>
      </c>
      <c r="B60" s="11">
        <f>'D - Change Order Summary'!B60</f>
        <v>0</v>
      </c>
      <c r="C60" s="417">
        <f>'D - Change Order Summary'!C60</f>
        <v>0</v>
      </c>
      <c r="D60" s="417"/>
      <c r="E60" s="417"/>
      <c r="F60" s="418">
        <f>'D - Change Order Summary'!D60</f>
        <v>0</v>
      </c>
      <c r="G60" s="418"/>
      <c r="H60" s="418"/>
      <c r="I60" s="338"/>
      <c r="J60" s="338"/>
      <c r="K60" s="338"/>
      <c r="L60" s="338"/>
      <c r="M60" s="295">
        <f t="shared" si="3"/>
        <v>0</v>
      </c>
      <c r="N60" s="295"/>
      <c r="O60" s="22"/>
      <c r="P60" s="353">
        <f>IF(AB60=0,0,('D - Change Order Summary'!H60*AB60)-I60)</f>
        <v>0</v>
      </c>
      <c r="Q60" s="354"/>
      <c r="R60" s="301">
        <f>IF(AC60=0,0,('D - Change Order Summary'!J60*AC60)-K60)</f>
        <v>0</v>
      </c>
      <c r="S60" s="339"/>
      <c r="T60" s="339">
        <f>IF(AF60=0,0,('D - Change Order Summary'!L60*AF60)-M60)</f>
        <v>0</v>
      </c>
      <c r="U60" s="302"/>
      <c r="V60" s="295">
        <f t="shared" si="4"/>
        <v>0</v>
      </c>
      <c r="W60" s="295"/>
      <c r="X60" s="295">
        <f t="shared" si="5"/>
        <v>0</v>
      </c>
      <c r="Y60" s="295"/>
      <c r="AB60" s="127"/>
      <c r="AC60" s="128"/>
      <c r="AD60" s="85">
        <f>'D - Change Order Summary'!R60</f>
        <v>0</v>
      </c>
    </row>
    <row r="61" spans="1:30" ht="13.35" customHeight="1" x14ac:dyDescent="0.2">
      <c r="A61" s="13">
        <f>'D - Change Order Summary'!A61</f>
        <v>0</v>
      </c>
      <c r="B61" s="11">
        <f>'D - Change Order Summary'!B61</f>
        <v>0</v>
      </c>
      <c r="C61" s="417">
        <f>'D - Change Order Summary'!C61</f>
        <v>0</v>
      </c>
      <c r="D61" s="417"/>
      <c r="E61" s="417"/>
      <c r="F61" s="418">
        <f>'D - Change Order Summary'!D61</f>
        <v>0</v>
      </c>
      <c r="G61" s="418"/>
      <c r="H61" s="418"/>
      <c r="I61" s="338"/>
      <c r="J61" s="338"/>
      <c r="K61" s="338"/>
      <c r="L61" s="338"/>
      <c r="M61" s="295">
        <f t="shared" si="3"/>
        <v>0</v>
      </c>
      <c r="N61" s="295"/>
      <c r="O61" s="22"/>
      <c r="P61" s="353">
        <f>IF(AB61=0,0,('D - Change Order Summary'!H61*AB61)-I61)</f>
        <v>0</v>
      </c>
      <c r="Q61" s="354"/>
      <c r="R61" s="301">
        <f>IF(AC61=0,0,('D - Change Order Summary'!J61*AC61)-K61)</f>
        <v>0</v>
      </c>
      <c r="S61" s="339"/>
      <c r="T61" s="339">
        <f>IF(AF61=0,0,('D - Change Order Summary'!L61*AF61)-M61)</f>
        <v>0</v>
      </c>
      <c r="U61" s="302"/>
      <c r="V61" s="295">
        <f t="shared" si="4"/>
        <v>0</v>
      </c>
      <c r="W61" s="295"/>
      <c r="X61" s="295">
        <f t="shared" si="5"/>
        <v>0</v>
      </c>
      <c r="Y61" s="295"/>
      <c r="AB61" s="127"/>
      <c r="AC61" s="128"/>
      <c r="AD61" s="85">
        <f>'D - Change Order Summary'!R61</f>
        <v>0</v>
      </c>
    </row>
    <row r="62" spans="1:30" ht="13.35" customHeight="1" x14ac:dyDescent="0.2">
      <c r="A62" s="13">
        <f>'D - Change Order Summary'!A62</f>
        <v>0</v>
      </c>
      <c r="B62" s="11">
        <f>'D - Change Order Summary'!B62</f>
        <v>0</v>
      </c>
      <c r="C62" s="417">
        <f>'D - Change Order Summary'!C62</f>
        <v>0</v>
      </c>
      <c r="D62" s="417"/>
      <c r="E62" s="417"/>
      <c r="F62" s="418">
        <f>'D - Change Order Summary'!D62</f>
        <v>0</v>
      </c>
      <c r="G62" s="418"/>
      <c r="H62" s="418"/>
      <c r="I62" s="338"/>
      <c r="J62" s="338"/>
      <c r="K62" s="338"/>
      <c r="L62" s="338"/>
      <c r="M62" s="295">
        <f t="shared" si="3"/>
        <v>0</v>
      </c>
      <c r="N62" s="295"/>
      <c r="O62" s="22"/>
      <c r="P62" s="353">
        <f>IF(AB62=0,0,('D - Change Order Summary'!H62*AB62)-I62)</f>
        <v>0</v>
      </c>
      <c r="Q62" s="354"/>
      <c r="R62" s="301">
        <f>IF(AC62=0,0,('D - Change Order Summary'!J62*AC62)-K62)</f>
        <v>0</v>
      </c>
      <c r="S62" s="339"/>
      <c r="T62" s="339">
        <f>IF(AF62=0,0,('D - Change Order Summary'!L62*AF62)-M62)</f>
        <v>0</v>
      </c>
      <c r="U62" s="302"/>
      <c r="V62" s="295">
        <f t="shared" si="4"/>
        <v>0</v>
      </c>
      <c r="W62" s="295"/>
      <c r="X62" s="295">
        <f t="shared" si="5"/>
        <v>0</v>
      </c>
      <c r="Y62" s="295"/>
      <c r="AB62" s="127"/>
      <c r="AC62" s="128"/>
      <c r="AD62" s="85">
        <f>'D - Change Order Summary'!R62</f>
        <v>0</v>
      </c>
    </row>
    <row r="63" spans="1:30" ht="13.35" customHeight="1" x14ac:dyDescent="0.2">
      <c r="A63" s="13">
        <f>'D - Change Order Summary'!A63</f>
        <v>0</v>
      </c>
      <c r="B63" s="11">
        <f>'D - Change Order Summary'!B63</f>
        <v>0</v>
      </c>
      <c r="C63" s="417">
        <f>'D - Change Order Summary'!C63</f>
        <v>0</v>
      </c>
      <c r="D63" s="417"/>
      <c r="E63" s="417"/>
      <c r="F63" s="418">
        <f>'D - Change Order Summary'!D63</f>
        <v>0</v>
      </c>
      <c r="G63" s="418"/>
      <c r="H63" s="418"/>
      <c r="I63" s="338"/>
      <c r="J63" s="338"/>
      <c r="K63" s="338"/>
      <c r="L63" s="338"/>
      <c r="M63" s="295">
        <f t="shared" si="3"/>
        <v>0</v>
      </c>
      <c r="N63" s="295"/>
      <c r="O63" s="22"/>
      <c r="P63" s="353">
        <f>IF(AB63=0,0,('D - Change Order Summary'!H63*AB63)-I63)</f>
        <v>0</v>
      </c>
      <c r="Q63" s="354"/>
      <c r="R63" s="301">
        <f>IF(AC63=0,0,('D - Change Order Summary'!J63*AC63)-K63)</f>
        <v>0</v>
      </c>
      <c r="S63" s="339"/>
      <c r="T63" s="339">
        <f>IF(AF63=0,0,('D - Change Order Summary'!L63*AF63)-M63)</f>
        <v>0</v>
      </c>
      <c r="U63" s="302"/>
      <c r="V63" s="295">
        <f t="shared" si="4"/>
        <v>0</v>
      </c>
      <c r="W63" s="295"/>
      <c r="X63" s="295">
        <f t="shared" si="5"/>
        <v>0</v>
      </c>
      <c r="Y63" s="295"/>
      <c r="AB63" s="127"/>
      <c r="AC63" s="128"/>
      <c r="AD63" s="85">
        <f>'D - Change Order Summary'!R63</f>
        <v>0</v>
      </c>
    </row>
    <row r="64" spans="1:30" ht="13.35" customHeight="1" x14ac:dyDescent="0.2">
      <c r="A64" s="13">
        <f>'D - Change Order Summary'!A64</f>
        <v>0</v>
      </c>
      <c r="B64" s="11">
        <f>'D - Change Order Summary'!B64</f>
        <v>0</v>
      </c>
      <c r="C64" s="417">
        <f>'D - Change Order Summary'!C64</f>
        <v>0</v>
      </c>
      <c r="D64" s="417"/>
      <c r="E64" s="417"/>
      <c r="F64" s="418">
        <f>'D - Change Order Summary'!D64</f>
        <v>0</v>
      </c>
      <c r="G64" s="418"/>
      <c r="H64" s="418"/>
      <c r="I64" s="338"/>
      <c r="J64" s="338"/>
      <c r="K64" s="338"/>
      <c r="L64" s="338"/>
      <c r="M64" s="295">
        <f t="shared" si="3"/>
        <v>0</v>
      </c>
      <c r="N64" s="295"/>
      <c r="O64" s="22"/>
      <c r="P64" s="353">
        <f>IF(AB64=0,0,('D - Change Order Summary'!H64*AB64)-I64)</f>
        <v>0</v>
      </c>
      <c r="Q64" s="354"/>
      <c r="R64" s="301">
        <f>IF(AC64=0,0,('D - Change Order Summary'!J64*AC64)-K64)</f>
        <v>0</v>
      </c>
      <c r="S64" s="339"/>
      <c r="T64" s="339">
        <f>IF(AF64=0,0,('D - Change Order Summary'!L64*AF64)-M64)</f>
        <v>0</v>
      </c>
      <c r="U64" s="302"/>
      <c r="V64" s="295">
        <f t="shared" si="4"/>
        <v>0</v>
      </c>
      <c r="W64" s="295"/>
      <c r="X64" s="295">
        <f t="shared" si="5"/>
        <v>0</v>
      </c>
      <c r="Y64" s="295"/>
      <c r="AB64" s="127"/>
      <c r="AC64" s="128"/>
      <c r="AD64" s="85">
        <f>'D - Change Order Summary'!R64</f>
        <v>0</v>
      </c>
    </row>
    <row r="65" spans="1:30" ht="13.35" customHeight="1" x14ac:dyDescent="0.2">
      <c r="A65" s="13">
        <f>'D - Change Order Summary'!A65</f>
        <v>0</v>
      </c>
      <c r="B65" s="11">
        <f>'D - Change Order Summary'!B65</f>
        <v>0</v>
      </c>
      <c r="C65" s="417">
        <f>'D - Change Order Summary'!C65</f>
        <v>0</v>
      </c>
      <c r="D65" s="417"/>
      <c r="E65" s="417"/>
      <c r="F65" s="418">
        <f>'D - Change Order Summary'!D65</f>
        <v>0</v>
      </c>
      <c r="G65" s="418"/>
      <c r="H65" s="418"/>
      <c r="I65" s="338"/>
      <c r="J65" s="338"/>
      <c r="K65" s="338"/>
      <c r="L65" s="338"/>
      <c r="M65" s="295">
        <f t="shared" si="3"/>
        <v>0</v>
      </c>
      <c r="N65" s="295"/>
      <c r="O65" s="22"/>
      <c r="P65" s="353">
        <f>IF(AB65=0,0,('D - Change Order Summary'!H65*AB65)-I65)</f>
        <v>0</v>
      </c>
      <c r="Q65" s="354"/>
      <c r="R65" s="301">
        <f>IF(AC65=0,0,('D - Change Order Summary'!J65*AC65)-K65)</f>
        <v>0</v>
      </c>
      <c r="S65" s="339"/>
      <c r="T65" s="339">
        <f>IF(AF65=0,0,('D - Change Order Summary'!L65*AF65)-M65)</f>
        <v>0</v>
      </c>
      <c r="U65" s="302"/>
      <c r="V65" s="295">
        <f t="shared" si="4"/>
        <v>0</v>
      </c>
      <c r="W65" s="295"/>
      <c r="X65" s="295">
        <f t="shared" si="5"/>
        <v>0</v>
      </c>
      <c r="Y65" s="295"/>
      <c r="AB65" s="127"/>
      <c r="AC65" s="128"/>
      <c r="AD65" s="85">
        <f>'D - Change Order Summary'!R65</f>
        <v>0</v>
      </c>
    </row>
    <row r="66" spans="1:30" ht="13.35" customHeight="1" x14ac:dyDescent="0.2">
      <c r="A66" s="13">
        <f>'D - Change Order Summary'!A66</f>
        <v>0</v>
      </c>
      <c r="B66" s="11">
        <f>'D - Change Order Summary'!B66</f>
        <v>0</v>
      </c>
      <c r="C66" s="417">
        <f>'D - Change Order Summary'!C66</f>
        <v>0</v>
      </c>
      <c r="D66" s="417"/>
      <c r="E66" s="417"/>
      <c r="F66" s="418">
        <f>'D - Change Order Summary'!D66</f>
        <v>0</v>
      </c>
      <c r="G66" s="418"/>
      <c r="H66" s="418"/>
      <c r="I66" s="338"/>
      <c r="J66" s="338"/>
      <c r="K66" s="338"/>
      <c r="L66" s="338"/>
      <c r="M66" s="295">
        <f t="shared" si="3"/>
        <v>0</v>
      </c>
      <c r="N66" s="295"/>
      <c r="O66" s="22"/>
      <c r="P66" s="353">
        <f>IF(AB66=0,0,('D - Change Order Summary'!H66*AB66)-I66)</f>
        <v>0</v>
      </c>
      <c r="Q66" s="354"/>
      <c r="R66" s="301">
        <f>IF(AC66=0,0,('D - Change Order Summary'!J66*AC66)-K66)</f>
        <v>0</v>
      </c>
      <c r="S66" s="339"/>
      <c r="T66" s="339">
        <f>IF(AF66=0,0,('D - Change Order Summary'!L66*AF66)-M66)</f>
        <v>0</v>
      </c>
      <c r="U66" s="302"/>
      <c r="V66" s="295">
        <f t="shared" si="4"/>
        <v>0</v>
      </c>
      <c r="W66" s="295"/>
      <c r="X66" s="295">
        <f t="shared" si="5"/>
        <v>0</v>
      </c>
      <c r="Y66" s="295"/>
      <c r="AB66" s="127"/>
      <c r="AC66" s="128"/>
      <c r="AD66" s="85">
        <f>'D - Change Order Summary'!R66</f>
        <v>0</v>
      </c>
    </row>
    <row r="67" spans="1:30" ht="13.35" customHeight="1" x14ac:dyDescent="0.2">
      <c r="A67" s="13">
        <f>'D - Change Order Summary'!A67</f>
        <v>0</v>
      </c>
      <c r="B67" s="11">
        <f>'D - Change Order Summary'!B67</f>
        <v>0</v>
      </c>
      <c r="C67" s="417">
        <f>'D - Change Order Summary'!C67</f>
        <v>0</v>
      </c>
      <c r="D67" s="417"/>
      <c r="E67" s="417"/>
      <c r="F67" s="418">
        <f>'D - Change Order Summary'!D67</f>
        <v>0</v>
      </c>
      <c r="G67" s="418"/>
      <c r="H67" s="418"/>
      <c r="I67" s="338"/>
      <c r="J67" s="338"/>
      <c r="K67" s="338"/>
      <c r="L67" s="338"/>
      <c r="M67" s="295">
        <f t="shared" si="3"/>
        <v>0</v>
      </c>
      <c r="N67" s="295"/>
      <c r="O67" s="22"/>
      <c r="P67" s="353">
        <f>IF(AB67=0,0,('D - Change Order Summary'!H67*AB67)-I67)</f>
        <v>0</v>
      </c>
      <c r="Q67" s="354"/>
      <c r="R67" s="301">
        <f>IF(AC67=0,0,('D - Change Order Summary'!J67*AC67)-K67)</f>
        <v>0</v>
      </c>
      <c r="S67" s="339"/>
      <c r="T67" s="339">
        <f>IF(AF67=0,0,('D - Change Order Summary'!L67*AF67)-M67)</f>
        <v>0</v>
      </c>
      <c r="U67" s="302"/>
      <c r="V67" s="295">
        <f t="shared" si="4"/>
        <v>0</v>
      </c>
      <c r="W67" s="295"/>
      <c r="X67" s="295">
        <f t="shared" si="5"/>
        <v>0</v>
      </c>
      <c r="Y67" s="295"/>
      <c r="AB67" s="127"/>
      <c r="AC67" s="128"/>
      <c r="AD67" s="85">
        <f>'D - Change Order Summary'!R67</f>
        <v>0</v>
      </c>
    </row>
    <row r="68" spans="1:30" ht="13.35" customHeight="1" thickBot="1" x14ac:dyDescent="0.25">
      <c r="A68" s="70">
        <f>'D - Change Order Summary'!A68</f>
        <v>0</v>
      </c>
      <c r="B68" s="11">
        <f>'D - Change Order Summary'!B68</f>
        <v>0</v>
      </c>
      <c r="C68" s="417">
        <f>'D - Change Order Summary'!C68</f>
        <v>0</v>
      </c>
      <c r="D68" s="417"/>
      <c r="E68" s="417"/>
      <c r="F68" s="418">
        <f>'D - Change Order Summary'!D68</f>
        <v>0</v>
      </c>
      <c r="G68" s="418"/>
      <c r="H68" s="418"/>
      <c r="I68" s="338"/>
      <c r="J68" s="338"/>
      <c r="K68" s="338"/>
      <c r="L68" s="338"/>
      <c r="M68" s="341">
        <f t="shared" si="3"/>
        <v>0</v>
      </c>
      <c r="N68" s="341"/>
      <c r="O68" s="22"/>
      <c r="P68" s="353">
        <f>IF(AB68=0,0,('D - Change Order Summary'!H68*AB68)-I68)</f>
        <v>0</v>
      </c>
      <c r="Q68" s="354"/>
      <c r="R68" s="301">
        <f>IF(AC68=0,0,('D - Change Order Summary'!J68*AC68)-K68)</f>
        <v>0</v>
      </c>
      <c r="S68" s="339"/>
      <c r="T68" s="339">
        <f>IF(AF68=0,0,('D - Change Order Summary'!L68*AF68)-M68)</f>
        <v>0</v>
      </c>
      <c r="U68" s="302"/>
      <c r="V68" s="341">
        <f t="shared" si="4"/>
        <v>0</v>
      </c>
      <c r="W68" s="341"/>
      <c r="X68" s="341">
        <f t="shared" si="5"/>
        <v>0</v>
      </c>
      <c r="Y68" s="341"/>
      <c r="AB68" s="129"/>
      <c r="AC68" s="130"/>
      <c r="AD68" s="89">
        <f>'D - Change Order Summary'!R68</f>
        <v>0</v>
      </c>
    </row>
    <row r="69" spans="1:30" x14ac:dyDescent="0.2">
      <c r="A69" s="419" t="s">
        <v>27</v>
      </c>
      <c r="B69" s="420"/>
      <c r="C69" s="420"/>
      <c r="D69" s="420"/>
      <c r="E69" s="420"/>
      <c r="F69" s="420"/>
      <c r="G69" s="420"/>
      <c r="H69" s="421"/>
      <c r="I69" s="428">
        <f>SUM(I46:I68)</f>
        <v>0</v>
      </c>
      <c r="J69" s="428"/>
      <c r="K69" s="428">
        <f>SUM(K46:K68)</f>
        <v>0</v>
      </c>
      <c r="L69" s="428"/>
      <c r="M69" s="383">
        <f t="shared" si="3"/>
        <v>0</v>
      </c>
      <c r="N69" s="383"/>
      <c r="O69" s="104"/>
      <c r="P69" s="383">
        <f>SUM(P46:P68)</f>
        <v>0</v>
      </c>
      <c r="Q69" s="383"/>
      <c r="R69" s="383">
        <f>SUM(R46:R68)</f>
        <v>0</v>
      </c>
      <c r="S69" s="383"/>
      <c r="T69" s="383"/>
      <c r="U69" s="383"/>
      <c r="V69" s="383">
        <f t="shared" si="4"/>
        <v>0</v>
      </c>
      <c r="W69" s="383"/>
      <c r="X69" s="383">
        <f t="shared" si="5"/>
        <v>0</v>
      </c>
      <c r="Y69" s="383"/>
      <c r="Z69" s="49"/>
      <c r="AA69" s="33"/>
    </row>
    <row r="70" spans="1:30" ht="14.25" customHeight="1" thickBot="1" x14ac:dyDescent="0.25">
      <c r="A70" s="422" t="str">
        <f>IF(COSLastPage=Z41,"Grand Total Final Sheet Only","")</f>
        <v/>
      </c>
      <c r="B70" s="423"/>
      <c r="C70" s="423"/>
      <c r="D70" s="423"/>
      <c r="E70" s="423"/>
      <c r="F70" s="423"/>
      <c r="G70" s="423"/>
      <c r="H70" s="424"/>
      <c r="I70" s="293">
        <f>IF(COSLastPage=Z41,I$104,0)</f>
        <v>0</v>
      </c>
      <c r="J70" s="293"/>
      <c r="K70" s="293">
        <f>IF(COSLastPage=Z41,K$104,0)</f>
        <v>0</v>
      </c>
      <c r="L70" s="293"/>
      <c r="M70" s="293">
        <f>IF(COSLastPage=Z41,M$104,0)</f>
        <v>0</v>
      </c>
      <c r="N70" s="293"/>
      <c r="O70" s="103"/>
      <c r="P70" s="293">
        <f>IF(COSLastPage=Z41,$P104,0)</f>
        <v>0</v>
      </c>
      <c r="Q70" s="293"/>
      <c r="R70" s="380">
        <f>IF(COSLastPage=Z41,R$104,0)</f>
        <v>0</v>
      </c>
      <c r="S70" s="380"/>
      <c r="T70" s="380"/>
      <c r="U70" s="380"/>
      <c r="V70" s="293">
        <f>IF(COSLastPage=Z41,V$104,0)</f>
        <v>0</v>
      </c>
      <c r="W70" s="293"/>
      <c r="X70" s="293">
        <f>IF(COSLastPage=Z41,X$104,0)</f>
        <v>0</v>
      </c>
      <c r="Y70" s="293"/>
    </row>
    <row r="71" spans="1:30" ht="14.25" customHeight="1" x14ac:dyDescent="0.2">
      <c r="A71" s="188" t="str">
        <f>FormNumber</f>
        <v>F330-02</v>
      </c>
      <c r="B71" s="47"/>
      <c r="C71" s="47"/>
      <c r="D71" s="47"/>
      <c r="E71" s="47"/>
      <c r="F71" s="47"/>
      <c r="G71" s="47"/>
      <c r="H71" s="47"/>
      <c r="I71" s="40"/>
      <c r="J71" s="40"/>
      <c r="K71" s="40"/>
      <c r="L71" s="40"/>
      <c r="M71" s="283" t="str">
        <f>FormVersion</f>
        <v xml:space="preserve">2025-OCT  </v>
      </c>
      <c r="N71" s="283"/>
      <c r="O71" s="48"/>
      <c r="P71" s="40"/>
      <c r="Q71" s="40"/>
      <c r="R71" s="41"/>
      <c r="S71" s="41"/>
      <c r="T71" s="41"/>
      <c r="U71" s="41"/>
      <c r="V71" s="40"/>
      <c r="W71" s="40"/>
      <c r="X71" s="40"/>
      <c r="Y71" s="190" t="str">
        <f>"Section E - Change Order Details, Page " &amp; Z41 &amp; " of " &amp; COSLastPage</f>
        <v>Section E - Change Order Details, Page 2 of 0</v>
      </c>
    </row>
    <row r="72" spans="1:30" ht="17.25" customHeight="1" x14ac:dyDescent="0.25">
      <c r="A72" s="28" t="s">
        <v>64</v>
      </c>
      <c r="B72" s="2"/>
      <c r="C72" s="2"/>
      <c r="D72" s="2"/>
      <c r="E72" s="2"/>
      <c r="F72" s="290">
        <f>ContractorName</f>
        <v>0</v>
      </c>
      <c r="G72" s="290"/>
      <c r="H72" s="290"/>
      <c r="I72" s="290"/>
      <c r="J72" s="290"/>
      <c r="K72" s="290"/>
      <c r="L72" s="2"/>
      <c r="M72" s="28" t="s">
        <v>229</v>
      </c>
      <c r="N72" s="2"/>
      <c r="O72" s="2"/>
      <c r="Q72" s="320">
        <f>ContractNumber</f>
        <v>0</v>
      </c>
      <c r="R72" s="320"/>
      <c r="S72" s="320"/>
      <c r="T72" s="320"/>
      <c r="V72" s="416" t="s">
        <v>106</v>
      </c>
      <c r="W72" s="416"/>
      <c r="X72" s="416"/>
      <c r="Y72" s="416"/>
    </row>
    <row r="73" spans="1:30" ht="17.25" customHeight="1" thickBot="1" x14ac:dyDescent="0.3">
      <c r="A73" s="425" t="s">
        <v>38</v>
      </c>
      <c r="B73" s="425"/>
      <c r="C73" s="425"/>
      <c r="D73" s="425"/>
      <c r="E73" s="425"/>
      <c r="F73" s="324">
        <f>ProjectName1</f>
        <v>0</v>
      </c>
      <c r="G73" s="324"/>
      <c r="H73" s="324"/>
      <c r="I73" s="324"/>
      <c r="J73" s="324"/>
      <c r="K73" s="324"/>
      <c r="L73" s="28"/>
      <c r="M73" s="425"/>
      <c r="N73" s="425"/>
      <c r="O73" s="28"/>
      <c r="P73" s="425"/>
      <c r="Q73" s="426"/>
      <c r="R73" s="426"/>
      <c r="S73" s="426"/>
      <c r="T73" s="426"/>
      <c r="U73" s="28"/>
      <c r="V73" s="208" t="s">
        <v>78</v>
      </c>
      <c r="W73" s="208"/>
      <c r="X73" s="208"/>
      <c r="Y73" s="208"/>
    </row>
    <row r="74" spans="1:30" ht="17.25" customHeight="1" x14ac:dyDescent="0.2">
      <c r="A74" s="318"/>
      <c r="B74" s="318"/>
      <c r="C74" s="318"/>
      <c r="D74" s="318"/>
      <c r="E74" s="318"/>
      <c r="F74" s="429">
        <f>ProjectName2</f>
        <v>0</v>
      </c>
      <c r="G74" s="429"/>
      <c r="H74" s="429"/>
      <c r="I74" s="429"/>
      <c r="J74" s="429"/>
      <c r="K74" s="429"/>
      <c r="L74" s="2"/>
      <c r="M74" s="28" t="s">
        <v>114</v>
      </c>
      <c r="N74" s="2"/>
      <c r="O74" s="2"/>
      <c r="Q74" s="320">
        <f>AlternateNumber</f>
        <v>0</v>
      </c>
      <c r="R74" s="320"/>
      <c r="S74" s="320"/>
      <c r="T74" s="320"/>
      <c r="V74" s="29" t="s">
        <v>21</v>
      </c>
      <c r="X74" s="223">
        <f>RequestNumber</f>
        <v>0</v>
      </c>
      <c r="Y74" s="321"/>
    </row>
    <row r="75" spans="1:30" ht="17.25" customHeight="1" x14ac:dyDescent="0.2">
      <c r="A75" s="28" t="s">
        <v>70</v>
      </c>
      <c r="B75" s="2"/>
      <c r="C75" s="2"/>
      <c r="D75" s="2"/>
      <c r="E75" s="2"/>
      <c r="F75" s="324">
        <f>ProjectLocation</f>
        <v>0</v>
      </c>
      <c r="G75" s="324"/>
      <c r="H75" s="324"/>
      <c r="I75" s="324"/>
      <c r="J75" s="324"/>
      <c r="K75" s="324"/>
      <c r="L75" s="227"/>
      <c r="M75" s="227"/>
      <c r="N75" s="227"/>
      <c r="O75" s="227"/>
      <c r="P75" s="227"/>
      <c r="Q75" s="227"/>
      <c r="R75" s="227"/>
      <c r="S75" s="227"/>
      <c r="T75" s="227"/>
      <c r="U75" s="227"/>
      <c r="V75" s="28" t="s">
        <v>23</v>
      </c>
      <c r="W75" s="11">
        <f>W41+1</f>
        <v>4</v>
      </c>
      <c r="X75" s="9" t="s">
        <v>22</v>
      </c>
      <c r="Y75" s="30">
        <f>LastPage</f>
        <v>1</v>
      </c>
      <c r="Z75">
        <f>Z41+ 1</f>
        <v>3</v>
      </c>
    </row>
    <row r="76" spans="1:30" ht="13.5" thickBot="1" x14ac:dyDescent="0.25">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row>
    <row r="77" spans="1:30" ht="12.75" customHeight="1" x14ac:dyDescent="0.2">
      <c r="A77" s="15"/>
      <c r="B77" s="9"/>
      <c r="C77" s="431" t="s">
        <v>51</v>
      </c>
      <c r="D77" s="431"/>
      <c r="E77" s="431"/>
      <c r="F77" s="286" t="s">
        <v>52</v>
      </c>
      <c r="G77" s="286"/>
      <c r="H77" s="286"/>
      <c r="I77" s="313" t="s">
        <v>107</v>
      </c>
      <c r="J77" s="313"/>
      <c r="K77" s="313"/>
      <c r="L77" s="313"/>
      <c r="M77" s="313"/>
      <c r="N77" s="314"/>
      <c r="O77" s="18"/>
      <c r="P77" s="313" t="s">
        <v>40</v>
      </c>
      <c r="Q77" s="313"/>
      <c r="R77" s="313"/>
      <c r="S77" s="313"/>
      <c r="T77" s="313"/>
      <c r="U77" s="313"/>
      <c r="V77" s="313"/>
      <c r="W77" s="313"/>
      <c r="X77" s="313"/>
      <c r="Y77" s="313"/>
      <c r="AB77" s="332" t="s">
        <v>129</v>
      </c>
      <c r="AC77" s="333"/>
      <c r="AD77" s="334"/>
    </row>
    <row r="78" spans="1:30" x14ac:dyDescent="0.2">
      <c r="A78" s="13" t="s">
        <v>29</v>
      </c>
      <c r="B78" s="166" t="s">
        <v>50</v>
      </c>
      <c r="C78" s="315"/>
      <c r="D78" s="315"/>
      <c r="E78" s="315"/>
      <c r="F78" s="287"/>
      <c r="G78" s="287"/>
      <c r="H78" s="287"/>
      <c r="I78" s="289" t="s">
        <v>53</v>
      </c>
      <c r="J78" s="289"/>
      <c r="K78" s="289" t="s">
        <v>54</v>
      </c>
      <c r="L78" s="289"/>
      <c r="M78" s="289" t="s">
        <v>55</v>
      </c>
      <c r="N78" s="289"/>
      <c r="O78" s="97"/>
      <c r="P78" s="317" t="s">
        <v>56</v>
      </c>
      <c r="Q78" s="317"/>
      <c r="R78" s="317" t="s">
        <v>57</v>
      </c>
      <c r="S78" s="317"/>
      <c r="T78" s="317"/>
      <c r="U78" s="317"/>
      <c r="V78" s="317" t="s">
        <v>58</v>
      </c>
      <c r="W78" s="317"/>
      <c r="X78" s="317" t="s">
        <v>164</v>
      </c>
      <c r="Y78" s="317"/>
      <c r="AB78" s="335"/>
      <c r="AC78" s="336"/>
      <c r="AD78" s="337"/>
    </row>
    <row r="79" spans="1:30" ht="25.5" customHeight="1" x14ac:dyDescent="0.2">
      <c r="A79" s="27" t="s">
        <v>104</v>
      </c>
      <c r="B79" s="168" t="s">
        <v>162</v>
      </c>
      <c r="C79" s="317" t="s">
        <v>163</v>
      </c>
      <c r="D79" s="317"/>
      <c r="E79" s="317"/>
      <c r="F79" s="366" t="s">
        <v>59</v>
      </c>
      <c r="G79" s="366"/>
      <c r="H79" s="366"/>
      <c r="I79" s="432" t="s">
        <v>97</v>
      </c>
      <c r="J79" s="364"/>
      <c r="K79" s="364" t="s">
        <v>98</v>
      </c>
      <c r="L79" s="364"/>
      <c r="M79" s="364" t="s">
        <v>99</v>
      </c>
      <c r="N79" s="365"/>
      <c r="O79" s="99"/>
      <c r="P79" s="432" t="s">
        <v>100</v>
      </c>
      <c r="Q79" s="364"/>
      <c r="R79" s="364" t="s">
        <v>101</v>
      </c>
      <c r="S79" s="364"/>
      <c r="T79" s="364"/>
      <c r="U79" s="364"/>
      <c r="V79" s="364" t="s">
        <v>102</v>
      </c>
      <c r="W79" s="364"/>
      <c r="X79" s="364" t="s">
        <v>103</v>
      </c>
      <c r="Y79" s="365"/>
      <c r="AB79" s="86" t="s">
        <v>127</v>
      </c>
      <c r="AC79" s="87" t="s">
        <v>128</v>
      </c>
      <c r="AD79" s="88" t="s">
        <v>130</v>
      </c>
    </row>
    <row r="80" spans="1:30" ht="13.35" customHeight="1" x14ac:dyDescent="0.2">
      <c r="A80" s="13">
        <f>'D - Change Order Summary'!A80</f>
        <v>0</v>
      </c>
      <c r="B80" s="11">
        <f>'D - Change Order Summary'!B80</f>
        <v>0</v>
      </c>
      <c r="C80" s="417">
        <f>'D - Change Order Summary'!C80</f>
        <v>0</v>
      </c>
      <c r="D80" s="417"/>
      <c r="E80" s="417"/>
      <c r="F80" s="418">
        <f>'D - Change Order Summary'!D80</f>
        <v>0</v>
      </c>
      <c r="G80" s="418"/>
      <c r="H80" s="418"/>
      <c r="I80" s="338"/>
      <c r="J80" s="338"/>
      <c r="K80" s="338"/>
      <c r="L80" s="338"/>
      <c r="M80" s="295">
        <f>I80+K80</f>
        <v>0</v>
      </c>
      <c r="N80" s="295"/>
      <c r="O80" s="22"/>
      <c r="P80" s="353">
        <f>IF(AB80=0,0,('D - Change Order Summary'!H80*AB80)-I80)</f>
        <v>0</v>
      </c>
      <c r="Q80" s="354"/>
      <c r="R80" s="301">
        <f>IF(AC80=0,0,('D - Change Order Summary'!J80*AC80)-K80)</f>
        <v>0</v>
      </c>
      <c r="S80" s="339"/>
      <c r="T80" s="339">
        <f>IF(AF80=0,0,('D - Change Order Summary'!L80*AF80)-M80)</f>
        <v>0</v>
      </c>
      <c r="U80" s="302"/>
      <c r="V80" s="295">
        <f>I80+P80</f>
        <v>0</v>
      </c>
      <c r="W80" s="295"/>
      <c r="X80" s="295">
        <f>K80+R80</f>
        <v>0</v>
      </c>
      <c r="Y80" s="295"/>
      <c r="AB80" s="127"/>
      <c r="AC80" s="128"/>
      <c r="AD80" s="85">
        <f>'D - Change Order Summary'!R80</f>
        <v>0</v>
      </c>
    </row>
    <row r="81" spans="1:30" ht="13.35" customHeight="1" x14ac:dyDescent="0.2">
      <c r="A81" s="13">
        <f>'D - Change Order Summary'!A81</f>
        <v>0</v>
      </c>
      <c r="B81" s="11">
        <f>'D - Change Order Summary'!B81</f>
        <v>0</v>
      </c>
      <c r="C81" s="417">
        <f>'D - Change Order Summary'!C81</f>
        <v>0</v>
      </c>
      <c r="D81" s="417"/>
      <c r="E81" s="417"/>
      <c r="F81" s="418">
        <f>'D - Change Order Summary'!D81</f>
        <v>0</v>
      </c>
      <c r="G81" s="418"/>
      <c r="H81" s="418"/>
      <c r="I81" s="338"/>
      <c r="J81" s="338"/>
      <c r="K81" s="338"/>
      <c r="L81" s="338"/>
      <c r="M81" s="295">
        <f t="shared" ref="M81:M103" si="6">I81+K81</f>
        <v>0</v>
      </c>
      <c r="N81" s="295"/>
      <c r="O81" s="22"/>
      <c r="P81" s="353">
        <f>IF(AB81=0,0,('D - Change Order Summary'!H81*AB81)-I81)</f>
        <v>0</v>
      </c>
      <c r="Q81" s="354"/>
      <c r="R81" s="301">
        <f>IF(AC81=0,0,('D - Change Order Summary'!J81*AC81)-K81)</f>
        <v>0</v>
      </c>
      <c r="S81" s="339"/>
      <c r="T81" s="339">
        <f>IF(AF81=0,0,('D - Change Order Summary'!L81*AF81)-M81)</f>
        <v>0</v>
      </c>
      <c r="U81" s="302"/>
      <c r="V81" s="295">
        <f t="shared" ref="V81:V103" si="7">I81+P81</f>
        <v>0</v>
      </c>
      <c r="W81" s="295"/>
      <c r="X81" s="295">
        <f t="shared" ref="X81:X103" si="8">K81+R81</f>
        <v>0</v>
      </c>
      <c r="Y81" s="295"/>
      <c r="AB81" s="127"/>
      <c r="AC81" s="128"/>
      <c r="AD81" s="85">
        <f>'D - Change Order Summary'!R81</f>
        <v>0</v>
      </c>
    </row>
    <row r="82" spans="1:30" ht="13.35" customHeight="1" x14ac:dyDescent="0.2">
      <c r="A82" s="13">
        <f>'D - Change Order Summary'!A82</f>
        <v>0</v>
      </c>
      <c r="B82" s="11">
        <f>'D - Change Order Summary'!B82</f>
        <v>0</v>
      </c>
      <c r="C82" s="417">
        <f>'D - Change Order Summary'!C82</f>
        <v>0</v>
      </c>
      <c r="D82" s="417"/>
      <c r="E82" s="417"/>
      <c r="F82" s="418">
        <f>'D - Change Order Summary'!D82</f>
        <v>0</v>
      </c>
      <c r="G82" s="418"/>
      <c r="H82" s="418"/>
      <c r="I82" s="338"/>
      <c r="J82" s="338"/>
      <c r="K82" s="338"/>
      <c r="L82" s="338"/>
      <c r="M82" s="295">
        <f t="shared" si="6"/>
        <v>0</v>
      </c>
      <c r="N82" s="295"/>
      <c r="O82" s="22"/>
      <c r="P82" s="353">
        <f>IF(AB82=0,0,('D - Change Order Summary'!H82*AB82)-I82)</f>
        <v>0</v>
      </c>
      <c r="Q82" s="354"/>
      <c r="R82" s="301">
        <f>IF(AC82=0,0,('D - Change Order Summary'!J82*AC82)-K82)</f>
        <v>0</v>
      </c>
      <c r="S82" s="339"/>
      <c r="T82" s="339">
        <f>IF(AF82=0,0,('D - Change Order Summary'!L82*AF82)-M82)</f>
        <v>0</v>
      </c>
      <c r="U82" s="302"/>
      <c r="V82" s="295">
        <f t="shared" si="7"/>
        <v>0</v>
      </c>
      <c r="W82" s="295"/>
      <c r="X82" s="295">
        <f t="shared" si="8"/>
        <v>0</v>
      </c>
      <c r="Y82" s="295"/>
      <c r="AB82" s="127"/>
      <c r="AC82" s="128"/>
      <c r="AD82" s="85">
        <f>'D - Change Order Summary'!R82</f>
        <v>0</v>
      </c>
    </row>
    <row r="83" spans="1:30" ht="13.35" customHeight="1" x14ac:dyDescent="0.2">
      <c r="A83" s="13">
        <f>'D - Change Order Summary'!A83</f>
        <v>0</v>
      </c>
      <c r="B83" s="11">
        <f>'D - Change Order Summary'!B83</f>
        <v>0</v>
      </c>
      <c r="C83" s="417">
        <f>'D - Change Order Summary'!C83</f>
        <v>0</v>
      </c>
      <c r="D83" s="417"/>
      <c r="E83" s="417"/>
      <c r="F83" s="418">
        <f>'D - Change Order Summary'!D83</f>
        <v>0</v>
      </c>
      <c r="G83" s="418"/>
      <c r="H83" s="418"/>
      <c r="I83" s="338"/>
      <c r="J83" s="338"/>
      <c r="K83" s="338"/>
      <c r="L83" s="338"/>
      <c r="M83" s="295">
        <f t="shared" si="6"/>
        <v>0</v>
      </c>
      <c r="N83" s="295"/>
      <c r="O83" s="22"/>
      <c r="P83" s="353">
        <f>IF(AB83=0,0,('D - Change Order Summary'!H83*AB83)-I83)</f>
        <v>0</v>
      </c>
      <c r="Q83" s="354"/>
      <c r="R83" s="301">
        <f>IF(AC83=0,0,('D - Change Order Summary'!J83*AC83)-K83)</f>
        <v>0</v>
      </c>
      <c r="S83" s="339"/>
      <c r="T83" s="339">
        <f>IF(AF83=0,0,('D - Change Order Summary'!L83*AF83)-M83)</f>
        <v>0</v>
      </c>
      <c r="U83" s="302"/>
      <c r="V83" s="295">
        <f t="shared" si="7"/>
        <v>0</v>
      </c>
      <c r="W83" s="295"/>
      <c r="X83" s="295">
        <f t="shared" si="8"/>
        <v>0</v>
      </c>
      <c r="Y83" s="295"/>
      <c r="AB83" s="127"/>
      <c r="AC83" s="128"/>
      <c r="AD83" s="85">
        <f>'D - Change Order Summary'!R83</f>
        <v>0</v>
      </c>
    </row>
    <row r="84" spans="1:30" ht="13.35" customHeight="1" x14ac:dyDescent="0.2">
      <c r="A84" s="13">
        <f>'D - Change Order Summary'!A84</f>
        <v>0</v>
      </c>
      <c r="B84" s="11">
        <f>'D - Change Order Summary'!B84</f>
        <v>0</v>
      </c>
      <c r="C84" s="417">
        <f>'D - Change Order Summary'!C84</f>
        <v>0</v>
      </c>
      <c r="D84" s="417"/>
      <c r="E84" s="417"/>
      <c r="F84" s="418">
        <f>'D - Change Order Summary'!D84</f>
        <v>0</v>
      </c>
      <c r="G84" s="418"/>
      <c r="H84" s="418"/>
      <c r="I84" s="338"/>
      <c r="J84" s="338"/>
      <c r="K84" s="338"/>
      <c r="L84" s="338"/>
      <c r="M84" s="295">
        <f t="shared" si="6"/>
        <v>0</v>
      </c>
      <c r="N84" s="295"/>
      <c r="O84" s="22"/>
      <c r="P84" s="353">
        <f>IF(AB84=0,0,('D - Change Order Summary'!H84*AB84)-I84)</f>
        <v>0</v>
      </c>
      <c r="Q84" s="354"/>
      <c r="R84" s="301">
        <f>IF(AC84=0,0,('D - Change Order Summary'!J84*AC84)-K84)</f>
        <v>0</v>
      </c>
      <c r="S84" s="339"/>
      <c r="T84" s="339">
        <f>IF(AF84=0,0,('D - Change Order Summary'!L84*AF84)-M84)</f>
        <v>0</v>
      </c>
      <c r="U84" s="302"/>
      <c r="V84" s="295">
        <f t="shared" si="7"/>
        <v>0</v>
      </c>
      <c r="W84" s="295"/>
      <c r="X84" s="295">
        <f t="shared" si="8"/>
        <v>0</v>
      </c>
      <c r="Y84" s="295"/>
      <c r="AB84" s="127"/>
      <c r="AC84" s="128"/>
      <c r="AD84" s="85">
        <f>'D - Change Order Summary'!R84</f>
        <v>0</v>
      </c>
    </row>
    <row r="85" spans="1:30" ht="13.35" customHeight="1" x14ac:dyDescent="0.2">
      <c r="A85" s="13">
        <f>'D - Change Order Summary'!A85</f>
        <v>0</v>
      </c>
      <c r="B85" s="11">
        <f>'D - Change Order Summary'!B85</f>
        <v>0</v>
      </c>
      <c r="C85" s="417">
        <f>'D - Change Order Summary'!C85</f>
        <v>0</v>
      </c>
      <c r="D85" s="417"/>
      <c r="E85" s="417"/>
      <c r="F85" s="418">
        <f>'D - Change Order Summary'!D85</f>
        <v>0</v>
      </c>
      <c r="G85" s="418"/>
      <c r="H85" s="418"/>
      <c r="I85" s="338"/>
      <c r="J85" s="338"/>
      <c r="K85" s="338"/>
      <c r="L85" s="338"/>
      <c r="M85" s="295">
        <f t="shared" si="6"/>
        <v>0</v>
      </c>
      <c r="N85" s="295"/>
      <c r="O85" s="22"/>
      <c r="P85" s="353">
        <f>IF(AB85=0,0,('D - Change Order Summary'!H85*AB85)-I85)</f>
        <v>0</v>
      </c>
      <c r="Q85" s="354"/>
      <c r="R85" s="301">
        <f>IF(AC85=0,0,('D - Change Order Summary'!J85*AC85)-K85)</f>
        <v>0</v>
      </c>
      <c r="S85" s="339"/>
      <c r="T85" s="339">
        <f>IF(AF85=0,0,('D - Change Order Summary'!L85*AF85)-M85)</f>
        <v>0</v>
      </c>
      <c r="U85" s="302"/>
      <c r="V85" s="295">
        <f t="shared" si="7"/>
        <v>0</v>
      </c>
      <c r="W85" s="295"/>
      <c r="X85" s="295">
        <f t="shared" si="8"/>
        <v>0</v>
      </c>
      <c r="Y85" s="295"/>
      <c r="AB85" s="127"/>
      <c r="AC85" s="128"/>
      <c r="AD85" s="85">
        <f>'D - Change Order Summary'!R85</f>
        <v>0</v>
      </c>
    </row>
    <row r="86" spans="1:30" ht="13.35" customHeight="1" x14ac:dyDescent="0.2">
      <c r="A86" s="13">
        <f>'D - Change Order Summary'!A86</f>
        <v>0</v>
      </c>
      <c r="B86" s="11">
        <f>'D - Change Order Summary'!B86</f>
        <v>0</v>
      </c>
      <c r="C86" s="417">
        <f>'D - Change Order Summary'!C86</f>
        <v>0</v>
      </c>
      <c r="D86" s="417"/>
      <c r="E86" s="417"/>
      <c r="F86" s="418">
        <f>'D - Change Order Summary'!D86</f>
        <v>0</v>
      </c>
      <c r="G86" s="418"/>
      <c r="H86" s="418"/>
      <c r="I86" s="338"/>
      <c r="J86" s="338"/>
      <c r="K86" s="338"/>
      <c r="L86" s="338"/>
      <c r="M86" s="295">
        <f t="shared" si="6"/>
        <v>0</v>
      </c>
      <c r="N86" s="295"/>
      <c r="O86" s="22"/>
      <c r="P86" s="353">
        <f>IF(AB86=0,0,('D - Change Order Summary'!H86*AB86)-I86)</f>
        <v>0</v>
      </c>
      <c r="Q86" s="354"/>
      <c r="R86" s="301">
        <f>IF(AC86=0,0,('D - Change Order Summary'!J86*AC86)-K86)</f>
        <v>0</v>
      </c>
      <c r="S86" s="339"/>
      <c r="T86" s="339">
        <f>IF(AF86=0,0,('D - Change Order Summary'!L86*AF86)-M86)</f>
        <v>0</v>
      </c>
      <c r="U86" s="302"/>
      <c r="V86" s="295">
        <f t="shared" si="7"/>
        <v>0</v>
      </c>
      <c r="W86" s="295"/>
      <c r="X86" s="295">
        <f t="shared" si="8"/>
        <v>0</v>
      </c>
      <c r="Y86" s="295"/>
      <c r="AB86" s="127"/>
      <c r="AC86" s="128"/>
      <c r="AD86" s="85">
        <f>'D - Change Order Summary'!R86</f>
        <v>0</v>
      </c>
    </row>
    <row r="87" spans="1:30" ht="13.35" customHeight="1" x14ac:dyDescent="0.2">
      <c r="A87" s="13">
        <f>'D - Change Order Summary'!A87</f>
        <v>0</v>
      </c>
      <c r="B87" s="11">
        <f>'D - Change Order Summary'!B87</f>
        <v>0</v>
      </c>
      <c r="C87" s="417">
        <f>'D - Change Order Summary'!C87</f>
        <v>0</v>
      </c>
      <c r="D87" s="417"/>
      <c r="E87" s="417"/>
      <c r="F87" s="418">
        <f>'D - Change Order Summary'!D87</f>
        <v>0</v>
      </c>
      <c r="G87" s="418"/>
      <c r="H87" s="418"/>
      <c r="I87" s="338"/>
      <c r="J87" s="338"/>
      <c r="K87" s="338"/>
      <c r="L87" s="338"/>
      <c r="M87" s="295">
        <f t="shared" si="6"/>
        <v>0</v>
      </c>
      <c r="N87" s="295"/>
      <c r="O87" s="22"/>
      <c r="P87" s="353">
        <f>IF(AB87=0,0,('D - Change Order Summary'!H87*AB87)-I87)</f>
        <v>0</v>
      </c>
      <c r="Q87" s="354"/>
      <c r="R87" s="301">
        <f>IF(AC87=0,0,('D - Change Order Summary'!J87*AC87)-K87)</f>
        <v>0</v>
      </c>
      <c r="S87" s="339"/>
      <c r="T87" s="339">
        <f>IF(AF87=0,0,('D - Change Order Summary'!L87*AF87)-M87)</f>
        <v>0</v>
      </c>
      <c r="U87" s="302"/>
      <c r="V87" s="295">
        <f t="shared" si="7"/>
        <v>0</v>
      </c>
      <c r="W87" s="295"/>
      <c r="X87" s="295">
        <f t="shared" si="8"/>
        <v>0</v>
      </c>
      <c r="Y87" s="295"/>
      <c r="AB87" s="127"/>
      <c r="AC87" s="128"/>
      <c r="AD87" s="85">
        <f>'D - Change Order Summary'!R87</f>
        <v>0</v>
      </c>
    </row>
    <row r="88" spans="1:30" ht="13.35" customHeight="1" x14ac:dyDescent="0.2">
      <c r="A88" s="13">
        <f>'D - Change Order Summary'!A88</f>
        <v>0</v>
      </c>
      <c r="B88" s="11">
        <f>'D - Change Order Summary'!B88</f>
        <v>0</v>
      </c>
      <c r="C88" s="417">
        <f>'D - Change Order Summary'!C88</f>
        <v>0</v>
      </c>
      <c r="D88" s="417"/>
      <c r="E88" s="417"/>
      <c r="F88" s="418">
        <f>'D - Change Order Summary'!D88</f>
        <v>0</v>
      </c>
      <c r="G88" s="418"/>
      <c r="H88" s="418"/>
      <c r="I88" s="338"/>
      <c r="J88" s="338"/>
      <c r="K88" s="338"/>
      <c r="L88" s="338"/>
      <c r="M88" s="295">
        <f t="shared" si="6"/>
        <v>0</v>
      </c>
      <c r="N88" s="295"/>
      <c r="O88" s="22"/>
      <c r="P88" s="353">
        <f>IF(AB88=0,0,('D - Change Order Summary'!H88*AB88)-I88)</f>
        <v>0</v>
      </c>
      <c r="Q88" s="354"/>
      <c r="R88" s="301">
        <f>IF(AC88=0,0,('D - Change Order Summary'!J88*AC88)-K88)</f>
        <v>0</v>
      </c>
      <c r="S88" s="339"/>
      <c r="T88" s="339">
        <f>IF(AF88=0,0,('D - Change Order Summary'!L88*AF88)-M88)</f>
        <v>0</v>
      </c>
      <c r="U88" s="302"/>
      <c r="V88" s="295">
        <f t="shared" si="7"/>
        <v>0</v>
      </c>
      <c r="W88" s="295"/>
      <c r="X88" s="295">
        <f t="shared" si="8"/>
        <v>0</v>
      </c>
      <c r="Y88" s="295"/>
      <c r="AB88" s="127"/>
      <c r="AC88" s="128"/>
      <c r="AD88" s="85">
        <f>'D - Change Order Summary'!R88</f>
        <v>0</v>
      </c>
    </row>
    <row r="89" spans="1:30" ht="13.35" customHeight="1" x14ac:dyDescent="0.2">
      <c r="A89" s="13">
        <f>'D - Change Order Summary'!A89</f>
        <v>0</v>
      </c>
      <c r="B89" s="11">
        <f>'D - Change Order Summary'!B89</f>
        <v>0</v>
      </c>
      <c r="C89" s="417">
        <f>'D - Change Order Summary'!C89</f>
        <v>0</v>
      </c>
      <c r="D89" s="417"/>
      <c r="E89" s="417"/>
      <c r="F89" s="418">
        <f>'D - Change Order Summary'!D89</f>
        <v>0</v>
      </c>
      <c r="G89" s="418"/>
      <c r="H89" s="418"/>
      <c r="I89" s="338"/>
      <c r="J89" s="338"/>
      <c r="K89" s="338"/>
      <c r="L89" s="338"/>
      <c r="M89" s="295">
        <f t="shared" si="6"/>
        <v>0</v>
      </c>
      <c r="N89" s="295"/>
      <c r="O89" s="22"/>
      <c r="P89" s="353">
        <f>IF(AB89=0,0,('D - Change Order Summary'!H89*AB89)-I89)</f>
        <v>0</v>
      </c>
      <c r="Q89" s="354"/>
      <c r="R89" s="301">
        <f>IF(AC89=0,0,('D - Change Order Summary'!J89*AC89)-K89)</f>
        <v>0</v>
      </c>
      <c r="S89" s="339"/>
      <c r="T89" s="339">
        <f>IF(AF89=0,0,('D - Change Order Summary'!L89*AF89)-M89)</f>
        <v>0</v>
      </c>
      <c r="U89" s="302"/>
      <c r="V89" s="295">
        <f t="shared" si="7"/>
        <v>0</v>
      </c>
      <c r="W89" s="295"/>
      <c r="X89" s="295">
        <f t="shared" si="8"/>
        <v>0</v>
      </c>
      <c r="Y89" s="295"/>
      <c r="AB89" s="127"/>
      <c r="AC89" s="128"/>
      <c r="AD89" s="85">
        <f>'D - Change Order Summary'!R89</f>
        <v>0</v>
      </c>
    </row>
    <row r="90" spans="1:30" ht="13.35" customHeight="1" x14ac:dyDescent="0.2">
      <c r="A90" s="13">
        <f>'D - Change Order Summary'!A90</f>
        <v>0</v>
      </c>
      <c r="B90" s="11">
        <f>'D - Change Order Summary'!B90</f>
        <v>0</v>
      </c>
      <c r="C90" s="417">
        <f>'D - Change Order Summary'!C90</f>
        <v>0</v>
      </c>
      <c r="D90" s="417"/>
      <c r="E90" s="417"/>
      <c r="F90" s="418">
        <f>'D - Change Order Summary'!D90</f>
        <v>0</v>
      </c>
      <c r="G90" s="418"/>
      <c r="H90" s="418"/>
      <c r="I90" s="338"/>
      <c r="J90" s="338"/>
      <c r="K90" s="338"/>
      <c r="L90" s="338"/>
      <c r="M90" s="295">
        <f t="shared" si="6"/>
        <v>0</v>
      </c>
      <c r="N90" s="295"/>
      <c r="O90" s="22"/>
      <c r="P90" s="353">
        <f>IF(AB90=0,0,('D - Change Order Summary'!H90*AB90)-I90)</f>
        <v>0</v>
      </c>
      <c r="Q90" s="354"/>
      <c r="R90" s="301">
        <f>IF(AC90=0,0,('D - Change Order Summary'!J90*AC90)-K90)</f>
        <v>0</v>
      </c>
      <c r="S90" s="339"/>
      <c r="T90" s="339">
        <f>IF(AF90=0,0,('D - Change Order Summary'!L90*AF90)-M90)</f>
        <v>0</v>
      </c>
      <c r="U90" s="302"/>
      <c r="V90" s="295">
        <f t="shared" si="7"/>
        <v>0</v>
      </c>
      <c r="W90" s="295"/>
      <c r="X90" s="295">
        <f t="shared" si="8"/>
        <v>0</v>
      </c>
      <c r="Y90" s="295"/>
      <c r="AB90" s="127"/>
      <c r="AC90" s="128"/>
      <c r="AD90" s="85">
        <f>'D - Change Order Summary'!R90</f>
        <v>0</v>
      </c>
    </row>
    <row r="91" spans="1:30" ht="13.35" customHeight="1" x14ac:dyDescent="0.2">
      <c r="A91" s="13">
        <f>'D - Change Order Summary'!A91</f>
        <v>0</v>
      </c>
      <c r="B91" s="11">
        <f>'D - Change Order Summary'!B91</f>
        <v>0</v>
      </c>
      <c r="C91" s="417">
        <f>'D - Change Order Summary'!C91</f>
        <v>0</v>
      </c>
      <c r="D91" s="417"/>
      <c r="E91" s="417"/>
      <c r="F91" s="418">
        <f>'D - Change Order Summary'!D91</f>
        <v>0</v>
      </c>
      <c r="G91" s="418"/>
      <c r="H91" s="418"/>
      <c r="I91" s="338"/>
      <c r="J91" s="338"/>
      <c r="K91" s="338"/>
      <c r="L91" s="338"/>
      <c r="M91" s="295">
        <f t="shared" si="6"/>
        <v>0</v>
      </c>
      <c r="N91" s="295"/>
      <c r="O91" s="22"/>
      <c r="P91" s="353">
        <f>IF(AB91=0,0,('D - Change Order Summary'!H91*AB91)-I91)</f>
        <v>0</v>
      </c>
      <c r="Q91" s="354"/>
      <c r="R91" s="301">
        <f>IF(AC91=0,0,('D - Change Order Summary'!J91*AC91)-K91)</f>
        <v>0</v>
      </c>
      <c r="S91" s="339"/>
      <c r="T91" s="339">
        <f>IF(AF91=0,0,('D - Change Order Summary'!L91*AF91)-M91)</f>
        <v>0</v>
      </c>
      <c r="U91" s="302"/>
      <c r="V91" s="295">
        <f t="shared" si="7"/>
        <v>0</v>
      </c>
      <c r="W91" s="295"/>
      <c r="X91" s="295">
        <f t="shared" si="8"/>
        <v>0</v>
      </c>
      <c r="Y91" s="295"/>
      <c r="AB91" s="127"/>
      <c r="AC91" s="128"/>
      <c r="AD91" s="85">
        <f>'D - Change Order Summary'!R91</f>
        <v>0</v>
      </c>
    </row>
    <row r="92" spans="1:30" ht="13.35" customHeight="1" x14ac:dyDescent="0.2">
      <c r="A92" s="13">
        <f>'D - Change Order Summary'!A92</f>
        <v>0</v>
      </c>
      <c r="B92" s="11">
        <f>'D - Change Order Summary'!B92</f>
        <v>0</v>
      </c>
      <c r="C92" s="417">
        <f>'D - Change Order Summary'!C92</f>
        <v>0</v>
      </c>
      <c r="D92" s="417"/>
      <c r="E92" s="417"/>
      <c r="F92" s="418">
        <f>'D - Change Order Summary'!D92</f>
        <v>0</v>
      </c>
      <c r="G92" s="418"/>
      <c r="H92" s="418"/>
      <c r="I92" s="338"/>
      <c r="J92" s="338"/>
      <c r="K92" s="338"/>
      <c r="L92" s="338"/>
      <c r="M92" s="295">
        <f t="shared" si="6"/>
        <v>0</v>
      </c>
      <c r="N92" s="295"/>
      <c r="O92" s="22"/>
      <c r="P92" s="353">
        <f>IF(AB92=0,0,('D - Change Order Summary'!H92*AB92)-I92)</f>
        <v>0</v>
      </c>
      <c r="Q92" s="354"/>
      <c r="R92" s="301">
        <f>IF(AC92=0,0,('D - Change Order Summary'!J92*AC92)-K92)</f>
        <v>0</v>
      </c>
      <c r="S92" s="339"/>
      <c r="T92" s="339">
        <f>IF(AF92=0,0,('D - Change Order Summary'!L92*AF92)-M92)</f>
        <v>0</v>
      </c>
      <c r="U92" s="302"/>
      <c r="V92" s="295">
        <f t="shared" si="7"/>
        <v>0</v>
      </c>
      <c r="W92" s="295"/>
      <c r="X92" s="295">
        <f t="shared" si="8"/>
        <v>0</v>
      </c>
      <c r="Y92" s="295"/>
      <c r="AB92" s="127"/>
      <c r="AC92" s="128"/>
      <c r="AD92" s="85">
        <f>'D - Change Order Summary'!R92</f>
        <v>0</v>
      </c>
    </row>
    <row r="93" spans="1:30" ht="13.35" customHeight="1" x14ac:dyDescent="0.2">
      <c r="A93" s="13">
        <f>'D - Change Order Summary'!A93</f>
        <v>0</v>
      </c>
      <c r="B93" s="11">
        <f>'D - Change Order Summary'!B93</f>
        <v>0</v>
      </c>
      <c r="C93" s="417">
        <f>'D - Change Order Summary'!C93</f>
        <v>0</v>
      </c>
      <c r="D93" s="417"/>
      <c r="E93" s="417"/>
      <c r="F93" s="418">
        <f>'D - Change Order Summary'!D93</f>
        <v>0</v>
      </c>
      <c r="G93" s="418"/>
      <c r="H93" s="418"/>
      <c r="I93" s="338"/>
      <c r="J93" s="338"/>
      <c r="K93" s="338"/>
      <c r="L93" s="338"/>
      <c r="M93" s="295">
        <f t="shared" si="6"/>
        <v>0</v>
      </c>
      <c r="N93" s="295"/>
      <c r="O93" s="22"/>
      <c r="P93" s="353">
        <f>IF(AB93=0,0,('D - Change Order Summary'!H93*AB93)-I93)</f>
        <v>0</v>
      </c>
      <c r="Q93" s="354"/>
      <c r="R93" s="301">
        <f>IF(AC93=0,0,('D - Change Order Summary'!J93*AC93)-K93)</f>
        <v>0</v>
      </c>
      <c r="S93" s="339"/>
      <c r="T93" s="339">
        <f>IF(AF93=0,0,('D - Change Order Summary'!L93*AF93)-M93)</f>
        <v>0</v>
      </c>
      <c r="U93" s="302"/>
      <c r="V93" s="295">
        <f t="shared" si="7"/>
        <v>0</v>
      </c>
      <c r="W93" s="295"/>
      <c r="X93" s="295">
        <f t="shared" si="8"/>
        <v>0</v>
      </c>
      <c r="Y93" s="295"/>
      <c r="AB93" s="127"/>
      <c r="AC93" s="128"/>
      <c r="AD93" s="85">
        <f>'D - Change Order Summary'!R93</f>
        <v>0</v>
      </c>
    </row>
    <row r="94" spans="1:30" ht="13.35" customHeight="1" x14ac:dyDescent="0.2">
      <c r="A94" s="13">
        <f>'D - Change Order Summary'!A94</f>
        <v>0</v>
      </c>
      <c r="B94" s="11">
        <f>'D - Change Order Summary'!B94</f>
        <v>0</v>
      </c>
      <c r="C94" s="417">
        <f>'D - Change Order Summary'!C94</f>
        <v>0</v>
      </c>
      <c r="D94" s="417"/>
      <c r="E94" s="417"/>
      <c r="F94" s="418">
        <f>'D - Change Order Summary'!D94</f>
        <v>0</v>
      </c>
      <c r="G94" s="418"/>
      <c r="H94" s="418"/>
      <c r="I94" s="338"/>
      <c r="J94" s="338"/>
      <c r="K94" s="338"/>
      <c r="L94" s="338"/>
      <c r="M94" s="295">
        <f t="shared" si="6"/>
        <v>0</v>
      </c>
      <c r="N94" s="295"/>
      <c r="O94" s="22"/>
      <c r="P94" s="353">
        <f>IF(AB94=0,0,('D - Change Order Summary'!H94*AB94)-I94)</f>
        <v>0</v>
      </c>
      <c r="Q94" s="354"/>
      <c r="R94" s="301">
        <f>IF(AC94=0,0,('D - Change Order Summary'!J94*AC94)-K94)</f>
        <v>0</v>
      </c>
      <c r="S94" s="339"/>
      <c r="T94" s="339">
        <f>IF(AF94=0,0,('D - Change Order Summary'!L94*AF94)-M94)</f>
        <v>0</v>
      </c>
      <c r="U94" s="302"/>
      <c r="V94" s="295">
        <f t="shared" si="7"/>
        <v>0</v>
      </c>
      <c r="W94" s="295"/>
      <c r="X94" s="295">
        <f t="shared" si="8"/>
        <v>0</v>
      </c>
      <c r="Y94" s="295"/>
      <c r="AB94" s="127"/>
      <c r="AC94" s="128"/>
      <c r="AD94" s="85">
        <f>'D - Change Order Summary'!R94</f>
        <v>0</v>
      </c>
    </row>
    <row r="95" spans="1:30" ht="13.35" customHeight="1" x14ac:dyDescent="0.2">
      <c r="A95" s="13">
        <f>'D - Change Order Summary'!A95</f>
        <v>0</v>
      </c>
      <c r="B95" s="11">
        <f>'D - Change Order Summary'!B95</f>
        <v>0</v>
      </c>
      <c r="C95" s="417">
        <f>'D - Change Order Summary'!C95</f>
        <v>0</v>
      </c>
      <c r="D95" s="417"/>
      <c r="E95" s="417"/>
      <c r="F95" s="418">
        <f>'D - Change Order Summary'!D95</f>
        <v>0</v>
      </c>
      <c r="G95" s="418"/>
      <c r="H95" s="418"/>
      <c r="I95" s="338"/>
      <c r="J95" s="338"/>
      <c r="K95" s="338"/>
      <c r="L95" s="338"/>
      <c r="M95" s="295">
        <f t="shared" si="6"/>
        <v>0</v>
      </c>
      <c r="N95" s="295"/>
      <c r="O95" s="22"/>
      <c r="P95" s="353">
        <f>IF(AB95=0,0,('D - Change Order Summary'!H95*AB95)-I95)</f>
        <v>0</v>
      </c>
      <c r="Q95" s="354"/>
      <c r="R95" s="301">
        <f>IF(AC95=0,0,('D - Change Order Summary'!J95*AC95)-K95)</f>
        <v>0</v>
      </c>
      <c r="S95" s="339"/>
      <c r="T95" s="339">
        <f>IF(AF95=0,0,('D - Change Order Summary'!L95*AF95)-M95)</f>
        <v>0</v>
      </c>
      <c r="U95" s="302"/>
      <c r="V95" s="295">
        <f t="shared" si="7"/>
        <v>0</v>
      </c>
      <c r="W95" s="295"/>
      <c r="X95" s="295">
        <f t="shared" si="8"/>
        <v>0</v>
      </c>
      <c r="Y95" s="295"/>
      <c r="AB95" s="127"/>
      <c r="AC95" s="128"/>
      <c r="AD95" s="85">
        <f>'D - Change Order Summary'!R95</f>
        <v>0</v>
      </c>
    </row>
    <row r="96" spans="1:30" ht="13.35" customHeight="1" x14ac:dyDescent="0.2">
      <c r="A96" s="13">
        <f>'D - Change Order Summary'!A96</f>
        <v>0</v>
      </c>
      <c r="B96" s="11">
        <f>'D - Change Order Summary'!B96</f>
        <v>0</v>
      </c>
      <c r="C96" s="417">
        <f>'D - Change Order Summary'!C96</f>
        <v>0</v>
      </c>
      <c r="D96" s="417"/>
      <c r="E96" s="417"/>
      <c r="F96" s="418">
        <f>'D - Change Order Summary'!D96</f>
        <v>0</v>
      </c>
      <c r="G96" s="418"/>
      <c r="H96" s="418"/>
      <c r="I96" s="338"/>
      <c r="J96" s="338"/>
      <c r="K96" s="338"/>
      <c r="L96" s="338"/>
      <c r="M96" s="295">
        <f t="shared" si="6"/>
        <v>0</v>
      </c>
      <c r="N96" s="295"/>
      <c r="O96" s="22"/>
      <c r="P96" s="353">
        <f>IF(AB96=0,0,('D - Change Order Summary'!H96*AB96)-I96)</f>
        <v>0</v>
      </c>
      <c r="Q96" s="354"/>
      <c r="R96" s="301">
        <f>IF(AC96=0,0,('D - Change Order Summary'!J96*AC96)-K96)</f>
        <v>0</v>
      </c>
      <c r="S96" s="339"/>
      <c r="T96" s="339">
        <f>IF(AF96=0,0,('D - Change Order Summary'!L96*AF96)-M96)</f>
        <v>0</v>
      </c>
      <c r="U96" s="302"/>
      <c r="V96" s="295">
        <f t="shared" si="7"/>
        <v>0</v>
      </c>
      <c r="W96" s="295"/>
      <c r="X96" s="295">
        <f t="shared" si="8"/>
        <v>0</v>
      </c>
      <c r="Y96" s="295"/>
      <c r="AB96" s="127"/>
      <c r="AC96" s="128"/>
      <c r="AD96" s="85">
        <f>'D - Change Order Summary'!R96</f>
        <v>0</v>
      </c>
    </row>
    <row r="97" spans="1:30" ht="13.35" customHeight="1" x14ac:dyDescent="0.2">
      <c r="A97" s="13">
        <f>'D - Change Order Summary'!A97</f>
        <v>0</v>
      </c>
      <c r="B97" s="11">
        <f>'D - Change Order Summary'!B97</f>
        <v>0</v>
      </c>
      <c r="C97" s="417">
        <f>'D - Change Order Summary'!C97</f>
        <v>0</v>
      </c>
      <c r="D97" s="417"/>
      <c r="E97" s="417"/>
      <c r="F97" s="418">
        <f>'D - Change Order Summary'!D97</f>
        <v>0</v>
      </c>
      <c r="G97" s="418"/>
      <c r="H97" s="418"/>
      <c r="I97" s="338"/>
      <c r="J97" s="338"/>
      <c r="K97" s="338"/>
      <c r="L97" s="338"/>
      <c r="M97" s="295">
        <f t="shared" si="6"/>
        <v>0</v>
      </c>
      <c r="N97" s="295"/>
      <c r="O97" s="22"/>
      <c r="P97" s="353">
        <f>IF(AB97=0,0,('D - Change Order Summary'!H97*AB97)-I97)</f>
        <v>0</v>
      </c>
      <c r="Q97" s="354"/>
      <c r="R97" s="301">
        <f>IF(AC97=0,0,('D - Change Order Summary'!J97*AC97)-K97)</f>
        <v>0</v>
      </c>
      <c r="S97" s="339"/>
      <c r="T97" s="339">
        <f>IF(AF97=0,0,('D - Change Order Summary'!L97*AF97)-M97)</f>
        <v>0</v>
      </c>
      <c r="U97" s="302"/>
      <c r="V97" s="295">
        <f t="shared" si="7"/>
        <v>0</v>
      </c>
      <c r="W97" s="295"/>
      <c r="X97" s="295">
        <f t="shared" si="8"/>
        <v>0</v>
      </c>
      <c r="Y97" s="295"/>
      <c r="AB97" s="127"/>
      <c r="AC97" s="128"/>
      <c r="AD97" s="85">
        <f>'D - Change Order Summary'!R97</f>
        <v>0</v>
      </c>
    </row>
    <row r="98" spans="1:30" ht="13.35" customHeight="1" x14ac:dyDescent="0.2">
      <c r="A98" s="13">
        <f>'D - Change Order Summary'!A98</f>
        <v>0</v>
      </c>
      <c r="B98" s="11">
        <f>'D - Change Order Summary'!B98</f>
        <v>0</v>
      </c>
      <c r="C98" s="417">
        <f>'D - Change Order Summary'!C98</f>
        <v>0</v>
      </c>
      <c r="D98" s="417"/>
      <c r="E98" s="417"/>
      <c r="F98" s="418">
        <f>'D - Change Order Summary'!D98</f>
        <v>0</v>
      </c>
      <c r="G98" s="418"/>
      <c r="H98" s="418"/>
      <c r="I98" s="338"/>
      <c r="J98" s="338"/>
      <c r="K98" s="338"/>
      <c r="L98" s="338"/>
      <c r="M98" s="295">
        <f t="shared" si="6"/>
        <v>0</v>
      </c>
      <c r="N98" s="295"/>
      <c r="O98" s="22"/>
      <c r="P98" s="353">
        <f>IF(AB98=0,0,('D - Change Order Summary'!H98*AB98)-I98)</f>
        <v>0</v>
      </c>
      <c r="Q98" s="354"/>
      <c r="R98" s="301">
        <f>IF(AC98=0,0,('D - Change Order Summary'!J98*AC98)-K98)</f>
        <v>0</v>
      </c>
      <c r="S98" s="339"/>
      <c r="T98" s="339">
        <f>IF(AF98=0,0,('D - Change Order Summary'!L98*AF98)-M98)</f>
        <v>0</v>
      </c>
      <c r="U98" s="302"/>
      <c r="V98" s="295">
        <f t="shared" si="7"/>
        <v>0</v>
      </c>
      <c r="W98" s="295"/>
      <c r="X98" s="295">
        <f t="shared" si="8"/>
        <v>0</v>
      </c>
      <c r="Y98" s="295"/>
      <c r="AB98" s="127"/>
      <c r="AC98" s="128"/>
      <c r="AD98" s="85">
        <f>'D - Change Order Summary'!R98</f>
        <v>0</v>
      </c>
    </row>
    <row r="99" spans="1:30" ht="13.35" customHeight="1" x14ac:dyDescent="0.2">
      <c r="A99" s="13">
        <f>'D - Change Order Summary'!A99</f>
        <v>0</v>
      </c>
      <c r="B99" s="11">
        <f>'D - Change Order Summary'!B99</f>
        <v>0</v>
      </c>
      <c r="C99" s="417">
        <f>'D - Change Order Summary'!C99</f>
        <v>0</v>
      </c>
      <c r="D99" s="417"/>
      <c r="E99" s="417"/>
      <c r="F99" s="418">
        <f>'D - Change Order Summary'!D99</f>
        <v>0</v>
      </c>
      <c r="G99" s="418"/>
      <c r="H99" s="418"/>
      <c r="I99" s="338"/>
      <c r="J99" s="338"/>
      <c r="K99" s="338"/>
      <c r="L99" s="338"/>
      <c r="M99" s="295">
        <f t="shared" si="6"/>
        <v>0</v>
      </c>
      <c r="N99" s="295"/>
      <c r="O99" s="22"/>
      <c r="P99" s="353">
        <f>IF(AB99=0,0,('D - Change Order Summary'!H99*AB99)-I99)</f>
        <v>0</v>
      </c>
      <c r="Q99" s="354"/>
      <c r="R99" s="301">
        <f>IF(AC99=0,0,('D - Change Order Summary'!J99*AC99)-K99)</f>
        <v>0</v>
      </c>
      <c r="S99" s="339"/>
      <c r="T99" s="339">
        <f>IF(AF99=0,0,('D - Change Order Summary'!L99*AF99)-M99)</f>
        <v>0</v>
      </c>
      <c r="U99" s="302"/>
      <c r="V99" s="295">
        <f t="shared" si="7"/>
        <v>0</v>
      </c>
      <c r="W99" s="295"/>
      <c r="X99" s="295">
        <f t="shared" si="8"/>
        <v>0</v>
      </c>
      <c r="Y99" s="295"/>
      <c r="AB99" s="127"/>
      <c r="AC99" s="128"/>
      <c r="AD99" s="85">
        <f>'D - Change Order Summary'!R99</f>
        <v>0</v>
      </c>
    </row>
    <row r="100" spans="1:30" ht="13.35" customHeight="1" x14ac:dyDescent="0.2">
      <c r="A100" s="13">
        <f>'D - Change Order Summary'!A100</f>
        <v>0</v>
      </c>
      <c r="B100" s="11">
        <f>'D - Change Order Summary'!B100</f>
        <v>0</v>
      </c>
      <c r="C100" s="417">
        <f>'D - Change Order Summary'!C100</f>
        <v>0</v>
      </c>
      <c r="D100" s="417"/>
      <c r="E100" s="417"/>
      <c r="F100" s="418">
        <f>'D - Change Order Summary'!D100</f>
        <v>0</v>
      </c>
      <c r="G100" s="418"/>
      <c r="H100" s="418"/>
      <c r="I100" s="338"/>
      <c r="J100" s="338"/>
      <c r="K100" s="338"/>
      <c r="L100" s="338"/>
      <c r="M100" s="295">
        <f t="shared" si="6"/>
        <v>0</v>
      </c>
      <c r="N100" s="295"/>
      <c r="O100" s="22"/>
      <c r="P100" s="353">
        <f>IF(AB100=0,0,('D - Change Order Summary'!H100*AB100)-I100)</f>
        <v>0</v>
      </c>
      <c r="Q100" s="354"/>
      <c r="R100" s="301">
        <f>IF(AC100=0,0,('D - Change Order Summary'!J100*AC100)-K100)</f>
        <v>0</v>
      </c>
      <c r="S100" s="339"/>
      <c r="T100" s="339">
        <f>IF(AF100=0,0,('D - Change Order Summary'!L100*AF100)-M100)</f>
        <v>0</v>
      </c>
      <c r="U100" s="302"/>
      <c r="V100" s="295">
        <f t="shared" si="7"/>
        <v>0</v>
      </c>
      <c r="W100" s="295"/>
      <c r="X100" s="295">
        <f t="shared" si="8"/>
        <v>0</v>
      </c>
      <c r="Y100" s="295"/>
      <c r="AB100" s="127"/>
      <c r="AC100" s="128"/>
      <c r="AD100" s="85">
        <f>'D - Change Order Summary'!R100</f>
        <v>0</v>
      </c>
    </row>
    <row r="101" spans="1:30" ht="13.35" customHeight="1" x14ac:dyDescent="0.2">
      <c r="A101" s="13">
        <f>'D - Change Order Summary'!A101</f>
        <v>0</v>
      </c>
      <c r="B101" s="11">
        <f>'D - Change Order Summary'!B101</f>
        <v>0</v>
      </c>
      <c r="C101" s="417">
        <f>'D - Change Order Summary'!C101</f>
        <v>0</v>
      </c>
      <c r="D101" s="417"/>
      <c r="E101" s="417"/>
      <c r="F101" s="418">
        <f>'D - Change Order Summary'!D101</f>
        <v>0</v>
      </c>
      <c r="G101" s="418"/>
      <c r="H101" s="418"/>
      <c r="I101" s="338"/>
      <c r="J101" s="338"/>
      <c r="K101" s="338"/>
      <c r="L101" s="338"/>
      <c r="M101" s="295">
        <f t="shared" si="6"/>
        <v>0</v>
      </c>
      <c r="N101" s="295"/>
      <c r="O101" s="22"/>
      <c r="P101" s="353">
        <f>IF(AB101=0,0,('D - Change Order Summary'!H101*AB101)-I101)</f>
        <v>0</v>
      </c>
      <c r="Q101" s="354"/>
      <c r="R101" s="301">
        <f>IF(AC101=0,0,('D - Change Order Summary'!J101*AC101)-K101)</f>
        <v>0</v>
      </c>
      <c r="S101" s="339"/>
      <c r="T101" s="339">
        <f>IF(AF101=0,0,('D - Change Order Summary'!L101*AF101)-M101)</f>
        <v>0</v>
      </c>
      <c r="U101" s="302"/>
      <c r="V101" s="295">
        <f t="shared" si="7"/>
        <v>0</v>
      </c>
      <c r="W101" s="295"/>
      <c r="X101" s="295">
        <f t="shared" si="8"/>
        <v>0</v>
      </c>
      <c r="Y101" s="295"/>
      <c r="AB101" s="127"/>
      <c r="AC101" s="128"/>
      <c r="AD101" s="85">
        <f>'D - Change Order Summary'!R101</f>
        <v>0</v>
      </c>
    </row>
    <row r="102" spans="1:30" ht="13.35" customHeight="1" thickBot="1" x14ac:dyDescent="0.25">
      <c r="A102" s="70">
        <f>'D - Change Order Summary'!A102</f>
        <v>0</v>
      </c>
      <c r="B102" s="11">
        <f>'D - Change Order Summary'!B102</f>
        <v>0</v>
      </c>
      <c r="C102" s="417">
        <f>'D - Change Order Summary'!C102</f>
        <v>0</v>
      </c>
      <c r="D102" s="417"/>
      <c r="E102" s="417"/>
      <c r="F102" s="418">
        <f>'D - Change Order Summary'!D102</f>
        <v>0</v>
      </c>
      <c r="G102" s="418"/>
      <c r="H102" s="418"/>
      <c r="I102" s="338"/>
      <c r="J102" s="338"/>
      <c r="K102" s="338"/>
      <c r="L102" s="338"/>
      <c r="M102" s="341">
        <f t="shared" si="6"/>
        <v>0</v>
      </c>
      <c r="N102" s="341"/>
      <c r="O102" s="22"/>
      <c r="P102" s="353">
        <f>IF(AB102=0,0,('D - Change Order Summary'!H102*AB102)-I102)</f>
        <v>0</v>
      </c>
      <c r="Q102" s="354"/>
      <c r="R102" s="301">
        <f>IF(AC102=0,0,('D - Change Order Summary'!J102*AC102)-K102)</f>
        <v>0</v>
      </c>
      <c r="S102" s="339"/>
      <c r="T102" s="339">
        <f>IF(AF102=0,0,('D - Change Order Summary'!L102*AF102)-M102)</f>
        <v>0</v>
      </c>
      <c r="U102" s="302"/>
      <c r="V102" s="341">
        <f t="shared" si="7"/>
        <v>0</v>
      </c>
      <c r="W102" s="341"/>
      <c r="X102" s="341">
        <f t="shared" si="8"/>
        <v>0</v>
      </c>
      <c r="Y102" s="341"/>
      <c r="AB102" s="129"/>
      <c r="AC102" s="130"/>
      <c r="AD102" s="89">
        <f>'D - Change Order Summary'!R102</f>
        <v>0</v>
      </c>
    </row>
    <row r="103" spans="1:30" x14ac:dyDescent="0.2">
      <c r="A103" s="419" t="s">
        <v>27</v>
      </c>
      <c r="B103" s="420"/>
      <c r="C103" s="420"/>
      <c r="D103" s="420"/>
      <c r="E103" s="420"/>
      <c r="F103" s="420"/>
      <c r="G103" s="420"/>
      <c r="H103" s="421"/>
      <c r="I103" s="428">
        <f>SUM(I80:I102)</f>
        <v>0</v>
      </c>
      <c r="J103" s="428"/>
      <c r="K103" s="428">
        <f>SUM(K80:K102)</f>
        <v>0</v>
      </c>
      <c r="L103" s="428"/>
      <c r="M103" s="383">
        <f t="shared" si="6"/>
        <v>0</v>
      </c>
      <c r="N103" s="383"/>
      <c r="O103" s="104"/>
      <c r="P103" s="383">
        <f>SUM(P80:P102)</f>
        <v>0</v>
      </c>
      <c r="Q103" s="383"/>
      <c r="R103" s="383">
        <f>SUM(R80:R102)</f>
        <v>0</v>
      </c>
      <c r="S103" s="383"/>
      <c r="T103" s="383"/>
      <c r="U103" s="383"/>
      <c r="V103" s="383">
        <f t="shared" si="7"/>
        <v>0</v>
      </c>
      <c r="W103" s="383"/>
      <c r="X103" s="383">
        <f t="shared" si="8"/>
        <v>0</v>
      </c>
      <c r="Y103" s="383"/>
      <c r="Z103" s="49"/>
      <c r="AA103" s="33"/>
    </row>
    <row r="104" spans="1:30" ht="14.25" customHeight="1" thickBot="1" x14ac:dyDescent="0.25">
      <c r="A104" s="422" t="str">
        <f>IF(COSLastPage=Z75,"Grand Total Final Sheet Only","")</f>
        <v/>
      </c>
      <c r="B104" s="423"/>
      <c r="C104" s="423"/>
      <c r="D104" s="423"/>
      <c r="E104" s="423"/>
      <c r="F104" s="423"/>
      <c r="G104" s="423"/>
      <c r="H104" s="424"/>
      <c r="I104" s="293">
        <f>SUBTOTAL(9,I35,I69,I103)</f>
        <v>0</v>
      </c>
      <c r="J104" s="293"/>
      <c r="K104" s="293">
        <f>SUBTOTAL(9,K35,K69,K103)</f>
        <v>0</v>
      </c>
      <c r="L104" s="293"/>
      <c r="M104" s="293">
        <f>SUBTOTAL(9,M35,M69,M103)</f>
        <v>0</v>
      </c>
      <c r="N104" s="293"/>
      <c r="O104" s="103"/>
      <c r="P104" s="293">
        <f>SUBTOTAL(9,P35,P69,P103)</f>
        <v>0</v>
      </c>
      <c r="Q104" s="293"/>
      <c r="R104" s="380">
        <f>SUBTOTAL(9,R35,R69,R103)</f>
        <v>0</v>
      </c>
      <c r="S104" s="380"/>
      <c r="T104" s="380"/>
      <c r="U104" s="380"/>
      <c r="V104" s="293">
        <f>SUBTOTAL(9,V35,V69,V103)</f>
        <v>0</v>
      </c>
      <c r="W104" s="293"/>
      <c r="X104" s="293">
        <f>SUBTOTAL(9,X35,X69,X103)</f>
        <v>0</v>
      </c>
      <c r="Y104" s="293"/>
    </row>
    <row r="105" spans="1:30" ht="14.25" customHeight="1" x14ac:dyDescent="0.2">
      <c r="A105" s="188" t="str">
        <f>FormNumber</f>
        <v>F330-02</v>
      </c>
      <c r="B105" s="47"/>
      <c r="C105" s="47"/>
      <c r="D105" s="47"/>
      <c r="E105" s="47"/>
      <c r="F105" s="47"/>
      <c r="G105" s="47"/>
      <c r="H105" s="47"/>
      <c r="I105" s="40"/>
      <c r="J105" s="40"/>
      <c r="K105" s="40"/>
      <c r="L105" s="40"/>
      <c r="M105" s="283" t="str">
        <f>FormVersion</f>
        <v xml:space="preserve">2025-OCT  </v>
      </c>
      <c r="N105" s="283"/>
      <c r="O105" s="48"/>
      <c r="P105" s="40"/>
      <c r="Q105" s="40"/>
      <c r="R105" s="41"/>
      <c r="S105" s="41"/>
      <c r="T105" s="41"/>
      <c r="U105" s="41"/>
      <c r="V105" s="40"/>
      <c r="W105" s="40"/>
      <c r="X105" s="40"/>
      <c r="Y105" s="190" t="str">
        <f>"Section E - Change Order Details, Page " &amp; Z75 &amp; " of " &amp; COSLastPage</f>
        <v>Section E - Change Order Details, Page 3 of 0</v>
      </c>
    </row>
    <row r="106" spans="1:30" s="137" customFormat="1" x14ac:dyDescent="0.2"/>
    <row r="107" spans="1:30" s="137" customFormat="1" x14ac:dyDescent="0.2"/>
    <row r="108" spans="1:30" s="137" customFormat="1" x14ac:dyDescent="0.2"/>
    <row r="109" spans="1:30" s="137" customFormat="1" x14ac:dyDescent="0.2"/>
    <row r="110" spans="1:30" s="137" customFormat="1" x14ac:dyDescent="0.2"/>
    <row r="111" spans="1:30" s="137" customFormat="1" x14ac:dyDescent="0.2"/>
    <row r="112" spans="1:30" s="137" customFormat="1" x14ac:dyDescent="0.2"/>
    <row r="113" s="137" customFormat="1" x14ac:dyDescent="0.2"/>
    <row r="114" s="137" customFormat="1" x14ac:dyDescent="0.2"/>
    <row r="115" s="137" customFormat="1" x14ac:dyDescent="0.2"/>
    <row r="116" s="137" customFormat="1" x14ac:dyDescent="0.2"/>
    <row r="117" s="137" customFormat="1" x14ac:dyDescent="0.2"/>
    <row r="118" s="137" customFormat="1" x14ac:dyDescent="0.2"/>
    <row r="119" s="137" customFormat="1" x14ac:dyDescent="0.2"/>
    <row r="120" s="137" customFormat="1" x14ac:dyDescent="0.2"/>
    <row r="121" s="137" customFormat="1" x14ac:dyDescent="0.2"/>
    <row r="122" s="137" customFormat="1" x14ac:dyDescent="0.2"/>
    <row r="123" s="137" customFormat="1" x14ac:dyDescent="0.2"/>
    <row r="124" s="137" customFormat="1" x14ac:dyDescent="0.2"/>
    <row r="125" s="137" customFormat="1" x14ac:dyDescent="0.2"/>
    <row r="126" s="137" customFormat="1" x14ac:dyDescent="0.2"/>
    <row r="127" s="137" customFormat="1" x14ac:dyDescent="0.2"/>
    <row r="128" s="137" customFormat="1" x14ac:dyDescent="0.2"/>
    <row r="129" s="137" customFormat="1" x14ac:dyDescent="0.2"/>
    <row r="130" s="137" customFormat="1" x14ac:dyDescent="0.2"/>
    <row r="131" s="137" customFormat="1" x14ac:dyDescent="0.2"/>
    <row r="132" s="137" customFormat="1" x14ac:dyDescent="0.2"/>
    <row r="133" s="137" customFormat="1" x14ac:dyDescent="0.2"/>
    <row r="134" s="137" customFormat="1" x14ac:dyDescent="0.2"/>
    <row r="135" s="137" customFormat="1" x14ac:dyDescent="0.2"/>
    <row r="136" s="137" customFormat="1" x14ac:dyDescent="0.2"/>
    <row r="137" s="137" customFormat="1" x14ac:dyDescent="0.2"/>
    <row r="138" s="137" customFormat="1" x14ac:dyDescent="0.2"/>
    <row r="139" s="137" customFormat="1" x14ac:dyDescent="0.2"/>
    <row r="140" s="137" customFormat="1" x14ac:dyDescent="0.2"/>
    <row r="141" s="137" customFormat="1" x14ac:dyDescent="0.2"/>
    <row r="142" s="137" customFormat="1" x14ac:dyDescent="0.2"/>
    <row r="143" s="137" customFormat="1" x14ac:dyDescent="0.2"/>
    <row r="144"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row r="641" s="137" customFormat="1" x14ac:dyDescent="0.2"/>
    <row r="642" s="137" customFormat="1" x14ac:dyDescent="0.2"/>
    <row r="643" s="137" customFormat="1" x14ac:dyDescent="0.2"/>
    <row r="644" s="137" customFormat="1" x14ac:dyDescent="0.2"/>
    <row r="645" s="137" customFormat="1" x14ac:dyDescent="0.2"/>
    <row r="646" s="137" customFormat="1" x14ac:dyDescent="0.2"/>
    <row r="647" s="137" customFormat="1" x14ac:dyDescent="0.2"/>
    <row r="648" s="137" customFormat="1" x14ac:dyDescent="0.2"/>
    <row r="649" s="137" customFormat="1" x14ac:dyDescent="0.2"/>
    <row r="650" s="137" customFormat="1" x14ac:dyDescent="0.2"/>
    <row r="651" s="137" customFormat="1" x14ac:dyDescent="0.2"/>
    <row r="652" s="137" customFormat="1" x14ac:dyDescent="0.2"/>
    <row r="653" s="137" customFormat="1" x14ac:dyDescent="0.2"/>
    <row r="654" s="137" customFormat="1" x14ac:dyDescent="0.2"/>
    <row r="655" s="137" customFormat="1" x14ac:dyDescent="0.2"/>
    <row r="656" s="137" customFormat="1" x14ac:dyDescent="0.2"/>
    <row r="657" s="137" customFormat="1" x14ac:dyDescent="0.2"/>
    <row r="658" s="137" customFormat="1" x14ac:dyDescent="0.2"/>
    <row r="659" s="137" customFormat="1" x14ac:dyDescent="0.2"/>
    <row r="660" s="137" customFormat="1" x14ac:dyDescent="0.2"/>
    <row r="661" s="137" customFormat="1" x14ac:dyDescent="0.2"/>
    <row r="662" s="137" customFormat="1" x14ac:dyDescent="0.2"/>
    <row r="663" s="137" customFormat="1" x14ac:dyDescent="0.2"/>
    <row r="664" s="137" customFormat="1" x14ac:dyDescent="0.2"/>
    <row r="665" s="137" customFormat="1" x14ac:dyDescent="0.2"/>
    <row r="666" s="137" customFormat="1" x14ac:dyDescent="0.2"/>
    <row r="667" s="137" customFormat="1" x14ac:dyDescent="0.2"/>
    <row r="668" s="137" customFormat="1" x14ac:dyDescent="0.2"/>
    <row r="669" s="137" customFormat="1" x14ac:dyDescent="0.2"/>
    <row r="670" s="137" customFormat="1" x14ac:dyDescent="0.2"/>
    <row r="671" s="137" customFormat="1" x14ac:dyDescent="0.2"/>
    <row r="672" s="137" customFormat="1" x14ac:dyDescent="0.2"/>
    <row r="673" s="137" customFormat="1" x14ac:dyDescent="0.2"/>
    <row r="674" s="137" customFormat="1" x14ac:dyDescent="0.2"/>
    <row r="675" s="137" customFormat="1" x14ac:dyDescent="0.2"/>
    <row r="676" s="137" customFormat="1" x14ac:dyDescent="0.2"/>
    <row r="677" s="137" customFormat="1" x14ac:dyDescent="0.2"/>
    <row r="678" s="137" customFormat="1" x14ac:dyDescent="0.2"/>
    <row r="679" s="137" customFormat="1" x14ac:dyDescent="0.2"/>
    <row r="680" s="137" customFormat="1" x14ac:dyDescent="0.2"/>
    <row r="681" s="137" customFormat="1" x14ac:dyDescent="0.2"/>
    <row r="682" s="137" customFormat="1" x14ac:dyDescent="0.2"/>
    <row r="683" s="137" customFormat="1" x14ac:dyDescent="0.2"/>
    <row r="684" s="137" customFormat="1" x14ac:dyDescent="0.2"/>
    <row r="685" s="137" customFormat="1" x14ac:dyDescent="0.2"/>
    <row r="686" s="137" customFormat="1" x14ac:dyDescent="0.2"/>
    <row r="687" s="137" customFormat="1" x14ac:dyDescent="0.2"/>
    <row r="688" s="137" customFormat="1" x14ac:dyDescent="0.2"/>
    <row r="689" s="137" customFormat="1" x14ac:dyDescent="0.2"/>
    <row r="690" s="137" customFormat="1" x14ac:dyDescent="0.2"/>
    <row r="691" s="137" customFormat="1" x14ac:dyDescent="0.2"/>
    <row r="692" s="137" customFormat="1" x14ac:dyDescent="0.2"/>
    <row r="693" s="137" customFormat="1" x14ac:dyDescent="0.2"/>
    <row r="694" s="137" customFormat="1" x14ac:dyDescent="0.2"/>
    <row r="695" s="137" customFormat="1" x14ac:dyDescent="0.2"/>
    <row r="696" s="137" customFormat="1" x14ac:dyDescent="0.2"/>
    <row r="697" s="137" customFormat="1" x14ac:dyDescent="0.2"/>
    <row r="698" s="137" customFormat="1" x14ac:dyDescent="0.2"/>
    <row r="699" s="137" customFormat="1" x14ac:dyDescent="0.2"/>
    <row r="700" s="137" customFormat="1" x14ac:dyDescent="0.2"/>
    <row r="701" s="137" customFormat="1" x14ac:dyDescent="0.2"/>
    <row r="702" s="137" customFormat="1" x14ac:dyDescent="0.2"/>
    <row r="703" s="137" customFormat="1" x14ac:dyDescent="0.2"/>
    <row r="704" s="137" customFormat="1" x14ac:dyDescent="0.2"/>
    <row r="705" s="137" customFormat="1" x14ac:dyDescent="0.2"/>
    <row r="706" s="137" customFormat="1" x14ac:dyDescent="0.2"/>
    <row r="707" s="137" customFormat="1" x14ac:dyDescent="0.2"/>
    <row r="708" s="137" customFormat="1" x14ac:dyDescent="0.2"/>
    <row r="709" s="137" customFormat="1" x14ac:dyDescent="0.2"/>
    <row r="710" s="137" customFormat="1" x14ac:dyDescent="0.2"/>
    <row r="711" s="137" customFormat="1" x14ac:dyDescent="0.2"/>
    <row r="712" s="137" customFormat="1" x14ac:dyDescent="0.2"/>
    <row r="713" s="137" customFormat="1" x14ac:dyDescent="0.2"/>
    <row r="714" s="137" customFormat="1" x14ac:dyDescent="0.2"/>
    <row r="715" s="137" customFormat="1" x14ac:dyDescent="0.2"/>
    <row r="716" s="137" customFormat="1" x14ac:dyDescent="0.2"/>
    <row r="717" s="137" customFormat="1" x14ac:dyDescent="0.2"/>
    <row r="718" s="137" customFormat="1" x14ac:dyDescent="0.2"/>
    <row r="719" s="137" customFormat="1" x14ac:dyDescent="0.2"/>
    <row r="720" s="137" customFormat="1" x14ac:dyDescent="0.2"/>
    <row r="721" s="137" customFormat="1" x14ac:dyDescent="0.2"/>
    <row r="722" s="137" customFormat="1" x14ac:dyDescent="0.2"/>
    <row r="723" s="137" customFormat="1" x14ac:dyDescent="0.2"/>
    <row r="724" s="137" customFormat="1" x14ac:dyDescent="0.2"/>
    <row r="725" s="137" customFormat="1" x14ac:dyDescent="0.2"/>
    <row r="726" s="137" customFormat="1" x14ac:dyDescent="0.2"/>
    <row r="727" s="137" customFormat="1" x14ac:dyDescent="0.2"/>
    <row r="728" s="137" customFormat="1" x14ac:dyDescent="0.2"/>
    <row r="729" s="137" customFormat="1" x14ac:dyDescent="0.2"/>
    <row r="730" s="137" customFormat="1" x14ac:dyDescent="0.2"/>
    <row r="731" s="137" customFormat="1" x14ac:dyDescent="0.2"/>
    <row r="732" s="137" customFormat="1" x14ac:dyDescent="0.2"/>
    <row r="733" s="137" customFormat="1" x14ac:dyDescent="0.2"/>
    <row r="734" s="137" customFormat="1" x14ac:dyDescent="0.2"/>
    <row r="735" s="137" customFormat="1" x14ac:dyDescent="0.2"/>
    <row r="736" s="137" customFormat="1" x14ac:dyDescent="0.2"/>
    <row r="737" s="137" customFormat="1" x14ac:dyDescent="0.2"/>
    <row r="738" s="137" customFormat="1" x14ac:dyDescent="0.2"/>
    <row r="739" s="137" customFormat="1" x14ac:dyDescent="0.2"/>
    <row r="740" s="137" customFormat="1" x14ac:dyDescent="0.2"/>
    <row r="741" s="137" customFormat="1" x14ac:dyDescent="0.2"/>
    <row r="742" s="137" customFormat="1" x14ac:dyDescent="0.2"/>
    <row r="743" s="137" customFormat="1" x14ac:dyDescent="0.2"/>
    <row r="744" s="137" customFormat="1" x14ac:dyDescent="0.2"/>
    <row r="745" s="137" customFormat="1" x14ac:dyDescent="0.2"/>
    <row r="746" s="137" customFormat="1" x14ac:dyDescent="0.2"/>
    <row r="747" s="137" customFormat="1" x14ac:dyDescent="0.2"/>
    <row r="748" s="137" customFormat="1" x14ac:dyDescent="0.2"/>
    <row r="749" s="137" customFormat="1" x14ac:dyDescent="0.2"/>
    <row r="750" s="137" customFormat="1" x14ac:dyDescent="0.2"/>
    <row r="751" s="137" customFormat="1" x14ac:dyDescent="0.2"/>
    <row r="752" s="137" customFormat="1" x14ac:dyDescent="0.2"/>
    <row r="753" s="137" customFormat="1" x14ac:dyDescent="0.2"/>
    <row r="754" s="137" customFormat="1" x14ac:dyDescent="0.2"/>
    <row r="755" s="137" customFormat="1" x14ac:dyDescent="0.2"/>
    <row r="756" s="137" customFormat="1" x14ac:dyDescent="0.2"/>
    <row r="757" s="137" customFormat="1" x14ac:dyDescent="0.2"/>
    <row r="758" s="137" customFormat="1" x14ac:dyDescent="0.2"/>
    <row r="759" s="137" customFormat="1" x14ac:dyDescent="0.2"/>
    <row r="760" s="137" customFormat="1" x14ac:dyDescent="0.2"/>
    <row r="761" s="137" customFormat="1" x14ac:dyDescent="0.2"/>
    <row r="762" s="137" customFormat="1" x14ac:dyDescent="0.2"/>
    <row r="763" s="137" customFormat="1" x14ac:dyDescent="0.2"/>
    <row r="764" s="137" customFormat="1" x14ac:dyDescent="0.2"/>
    <row r="765" s="137" customFormat="1" x14ac:dyDescent="0.2"/>
    <row r="766" s="137" customFormat="1" x14ac:dyDescent="0.2"/>
    <row r="767" s="137" customFormat="1" x14ac:dyDescent="0.2"/>
    <row r="768" s="137" customFormat="1" x14ac:dyDescent="0.2"/>
    <row r="769" s="137" customFormat="1" x14ac:dyDescent="0.2"/>
    <row r="770" s="137" customFormat="1" x14ac:dyDescent="0.2"/>
    <row r="771" s="137" customFormat="1" x14ac:dyDescent="0.2"/>
    <row r="772" s="137" customFormat="1" x14ac:dyDescent="0.2"/>
    <row r="773" s="137" customFormat="1" x14ac:dyDescent="0.2"/>
    <row r="774" s="137" customFormat="1" x14ac:dyDescent="0.2"/>
    <row r="775" s="137" customFormat="1" x14ac:dyDescent="0.2"/>
    <row r="776" s="137" customFormat="1" x14ac:dyDescent="0.2"/>
    <row r="777" s="137" customFormat="1" x14ac:dyDescent="0.2"/>
    <row r="778" s="137" customFormat="1" x14ac:dyDescent="0.2"/>
    <row r="779" s="137" customFormat="1" x14ac:dyDescent="0.2"/>
    <row r="780" s="137" customFormat="1" x14ac:dyDescent="0.2"/>
    <row r="781" s="137" customFormat="1" x14ac:dyDescent="0.2"/>
    <row r="782" s="137" customFormat="1" x14ac:dyDescent="0.2"/>
    <row r="783" s="137" customFormat="1" x14ac:dyDescent="0.2"/>
    <row r="784" s="137" customFormat="1" x14ac:dyDescent="0.2"/>
    <row r="785" s="137" customFormat="1" x14ac:dyDescent="0.2"/>
    <row r="786" s="137" customFormat="1" x14ac:dyDescent="0.2"/>
    <row r="787" s="137" customFormat="1" x14ac:dyDescent="0.2"/>
    <row r="788" s="137" customFormat="1" x14ac:dyDescent="0.2"/>
    <row r="789" s="137" customFormat="1" x14ac:dyDescent="0.2"/>
    <row r="790" s="137" customFormat="1" x14ac:dyDescent="0.2"/>
    <row r="791" s="137" customFormat="1" x14ac:dyDescent="0.2"/>
    <row r="792" s="137" customFormat="1" x14ac:dyDescent="0.2"/>
    <row r="793" s="137" customFormat="1" x14ac:dyDescent="0.2"/>
    <row r="794" s="137" customFormat="1" x14ac:dyDescent="0.2"/>
    <row r="795" s="137" customFormat="1" x14ac:dyDescent="0.2"/>
    <row r="796" s="137" customFormat="1" x14ac:dyDescent="0.2"/>
    <row r="797" s="137" customFormat="1" x14ac:dyDescent="0.2"/>
    <row r="798" s="137" customFormat="1" x14ac:dyDescent="0.2"/>
    <row r="799" s="137" customFormat="1" x14ac:dyDescent="0.2"/>
    <row r="800" s="137" customFormat="1" x14ac:dyDescent="0.2"/>
    <row r="801" s="137" customFormat="1" x14ac:dyDescent="0.2"/>
    <row r="802" s="137" customFormat="1" x14ac:dyDescent="0.2"/>
    <row r="803" s="137" customFormat="1" x14ac:dyDescent="0.2"/>
    <row r="804" s="137" customFormat="1" x14ac:dyDescent="0.2"/>
    <row r="805" s="137" customFormat="1" x14ac:dyDescent="0.2"/>
    <row r="806" s="137" customFormat="1" x14ac:dyDescent="0.2"/>
    <row r="807" s="137" customFormat="1" x14ac:dyDescent="0.2"/>
    <row r="808" s="137" customFormat="1" x14ac:dyDescent="0.2"/>
    <row r="809" s="137" customFormat="1" x14ac:dyDescent="0.2"/>
    <row r="810" s="137" customFormat="1" x14ac:dyDescent="0.2"/>
    <row r="811" s="137" customFormat="1" x14ac:dyDescent="0.2"/>
    <row r="812" s="137" customFormat="1" x14ac:dyDescent="0.2"/>
    <row r="813" s="137" customFormat="1" x14ac:dyDescent="0.2"/>
    <row r="814" s="137" customFormat="1" x14ac:dyDescent="0.2"/>
    <row r="815" s="137" customFormat="1" x14ac:dyDescent="0.2"/>
    <row r="816" s="137" customFormat="1" x14ac:dyDescent="0.2"/>
    <row r="817" s="137" customFormat="1" x14ac:dyDescent="0.2"/>
    <row r="818" s="137" customFormat="1" x14ac:dyDescent="0.2"/>
    <row r="819" s="137" customFormat="1" x14ac:dyDescent="0.2"/>
    <row r="820" s="137" customFormat="1" x14ac:dyDescent="0.2"/>
    <row r="821" s="137" customFormat="1" x14ac:dyDescent="0.2"/>
    <row r="822" s="137" customFormat="1" x14ac:dyDescent="0.2"/>
    <row r="823" s="137" customFormat="1" x14ac:dyDescent="0.2"/>
    <row r="824" s="137" customFormat="1" x14ac:dyDescent="0.2"/>
    <row r="825" s="137" customFormat="1" x14ac:dyDescent="0.2"/>
    <row r="826" s="137" customFormat="1" x14ac:dyDescent="0.2"/>
    <row r="827" s="137" customFormat="1" x14ac:dyDescent="0.2"/>
    <row r="828" s="137" customFormat="1" x14ac:dyDescent="0.2"/>
    <row r="829" s="137" customFormat="1" x14ac:dyDescent="0.2"/>
    <row r="830" s="137" customFormat="1" x14ac:dyDescent="0.2"/>
    <row r="831" s="137" customFormat="1" x14ac:dyDescent="0.2"/>
    <row r="832" s="137" customFormat="1" x14ac:dyDescent="0.2"/>
    <row r="833" s="137" customFormat="1" x14ac:dyDescent="0.2"/>
    <row r="834" s="137" customFormat="1" x14ac:dyDescent="0.2"/>
    <row r="835" s="137" customFormat="1" x14ac:dyDescent="0.2"/>
    <row r="836" s="137" customFormat="1" x14ac:dyDescent="0.2"/>
    <row r="837" s="137" customFormat="1" x14ac:dyDescent="0.2"/>
    <row r="838" s="137" customFormat="1" x14ac:dyDescent="0.2"/>
    <row r="839" s="137" customFormat="1" x14ac:dyDescent="0.2"/>
    <row r="840" s="137" customFormat="1" x14ac:dyDescent="0.2"/>
    <row r="841" s="137" customFormat="1" x14ac:dyDescent="0.2"/>
    <row r="842" s="137" customFormat="1" x14ac:dyDescent="0.2"/>
    <row r="843" s="137" customFormat="1" x14ac:dyDescent="0.2"/>
    <row r="844" s="137" customFormat="1" x14ac:dyDescent="0.2"/>
    <row r="845" s="137" customFormat="1" x14ac:dyDescent="0.2"/>
    <row r="846" s="137" customFormat="1" x14ac:dyDescent="0.2"/>
    <row r="847" s="137" customFormat="1" x14ac:dyDescent="0.2"/>
    <row r="848" s="137" customFormat="1" x14ac:dyDescent="0.2"/>
    <row r="849" s="137" customFormat="1" x14ac:dyDescent="0.2"/>
    <row r="850" s="137" customFormat="1" x14ac:dyDescent="0.2"/>
    <row r="851" s="137" customFormat="1" x14ac:dyDescent="0.2"/>
    <row r="852" s="137" customFormat="1" x14ac:dyDescent="0.2"/>
    <row r="853" s="137" customFormat="1" x14ac:dyDescent="0.2"/>
    <row r="854" s="137" customFormat="1" x14ac:dyDescent="0.2"/>
    <row r="855" s="137" customFormat="1" x14ac:dyDescent="0.2"/>
    <row r="856" s="137" customFormat="1" x14ac:dyDescent="0.2"/>
    <row r="857" s="137" customFormat="1" x14ac:dyDescent="0.2"/>
    <row r="858" s="137" customFormat="1" x14ac:dyDescent="0.2"/>
    <row r="859" s="137" customFormat="1" x14ac:dyDescent="0.2"/>
    <row r="860" s="137" customFormat="1" x14ac:dyDescent="0.2"/>
    <row r="861" s="137" customFormat="1" x14ac:dyDescent="0.2"/>
    <row r="862" s="137" customFormat="1" x14ac:dyDescent="0.2"/>
    <row r="863" s="137" customFormat="1" x14ac:dyDescent="0.2"/>
    <row r="864" s="137" customFormat="1" x14ac:dyDescent="0.2"/>
    <row r="865" s="137" customFormat="1" x14ac:dyDescent="0.2"/>
    <row r="866" s="137" customFormat="1" x14ac:dyDescent="0.2"/>
    <row r="867" s="137" customFormat="1" x14ac:dyDescent="0.2"/>
    <row r="868" s="137" customFormat="1" x14ac:dyDescent="0.2"/>
    <row r="869" s="137" customFormat="1" x14ac:dyDescent="0.2"/>
    <row r="870" s="137" customFormat="1" x14ac:dyDescent="0.2"/>
    <row r="871" s="137" customFormat="1" x14ac:dyDescent="0.2"/>
    <row r="872" s="137" customFormat="1" x14ac:dyDescent="0.2"/>
    <row r="873" s="137" customFormat="1" x14ac:dyDescent="0.2"/>
    <row r="874" s="137" customFormat="1" x14ac:dyDescent="0.2"/>
    <row r="875" s="137" customFormat="1" x14ac:dyDescent="0.2"/>
    <row r="876" s="137" customFormat="1" x14ac:dyDescent="0.2"/>
    <row r="877" s="137" customFormat="1" x14ac:dyDescent="0.2"/>
    <row r="878" s="137" customFormat="1" x14ac:dyDescent="0.2"/>
    <row r="879" s="137" customFormat="1" x14ac:dyDescent="0.2"/>
    <row r="880" s="137" customFormat="1" x14ac:dyDescent="0.2"/>
    <row r="881" s="137" customFormat="1" x14ac:dyDescent="0.2"/>
    <row r="882" s="137" customFormat="1" x14ac:dyDescent="0.2"/>
    <row r="883" s="137" customFormat="1" x14ac:dyDescent="0.2"/>
    <row r="884" s="137" customFormat="1" x14ac:dyDescent="0.2"/>
    <row r="885" s="137" customFormat="1" x14ac:dyDescent="0.2"/>
    <row r="886" s="137" customFormat="1" x14ac:dyDescent="0.2"/>
    <row r="887" s="137" customFormat="1" x14ac:dyDescent="0.2"/>
    <row r="888" s="137" customFormat="1" x14ac:dyDescent="0.2"/>
    <row r="889" s="137" customFormat="1" x14ac:dyDescent="0.2"/>
    <row r="890" s="137" customFormat="1" x14ac:dyDescent="0.2"/>
    <row r="891" s="137" customFormat="1" x14ac:dyDescent="0.2"/>
    <row r="892" s="137" customFormat="1" x14ac:dyDescent="0.2"/>
    <row r="893" s="137" customFormat="1" x14ac:dyDescent="0.2"/>
    <row r="894" s="137" customFormat="1" x14ac:dyDescent="0.2"/>
    <row r="895" s="137" customFormat="1" x14ac:dyDescent="0.2"/>
    <row r="896" s="137" customFormat="1" x14ac:dyDescent="0.2"/>
    <row r="897" s="137" customFormat="1" x14ac:dyDescent="0.2"/>
    <row r="898" s="137" customFormat="1" x14ac:dyDescent="0.2"/>
    <row r="899" s="137" customFormat="1" x14ac:dyDescent="0.2"/>
    <row r="900" s="137" customFormat="1" x14ac:dyDescent="0.2"/>
    <row r="901" s="137" customFormat="1" x14ac:dyDescent="0.2"/>
    <row r="902" s="137" customFormat="1" x14ac:dyDescent="0.2"/>
    <row r="903" s="137" customFormat="1" x14ac:dyDescent="0.2"/>
    <row r="904" s="137" customFormat="1" x14ac:dyDescent="0.2"/>
    <row r="905" s="137" customFormat="1" x14ac:dyDescent="0.2"/>
    <row r="906" s="137" customFormat="1" x14ac:dyDescent="0.2"/>
    <row r="907" s="137" customFormat="1" x14ac:dyDescent="0.2"/>
    <row r="908" s="137" customFormat="1" x14ac:dyDescent="0.2"/>
    <row r="909" s="137" customFormat="1" x14ac:dyDescent="0.2"/>
    <row r="910" s="137" customFormat="1" x14ac:dyDescent="0.2"/>
    <row r="911" s="137" customFormat="1" x14ac:dyDescent="0.2"/>
    <row r="912" s="137" customFormat="1" x14ac:dyDescent="0.2"/>
    <row r="913" s="137" customFormat="1" x14ac:dyDescent="0.2"/>
    <row r="914" s="137" customFormat="1" x14ac:dyDescent="0.2"/>
    <row r="915" s="137" customFormat="1" x14ac:dyDescent="0.2"/>
    <row r="916" s="137" customFormat="1" x14ac:dyDescent="0.2"/>
    <row r="917" s="137" customFormat="1" x14ac:dyDescent="0.2"/>
    <row r="918" s="137" customFormat="1" x14ac:dyDescent="0.2"/>
    <row r="919" s="137" customFormat="1" x14ac:dyDescent="0.2"/>
    <row r="920" s="137" customFormat="1" x14ac:dyDescent="0.2"/>
    <row r="921" s="137" customFormat="1" x14ac:dyDescent="0.2"/>
    <row r="922" s="137" customFormat="1" x14ac:dyDescent="0.2"/>
    <row r="923" s="137" customFormat="1" x14ac:dyDescent="0.2"/>
    <row r="924" s="137" customFormat="1" x14ac:dyDescent="0.2"/>
    <row r="925" s="137" customFormat="1" x14ac:dyDescent="0.2"/>
    <row r="926" s="137" customFormat="1" x14ac:dyDescent="0.2"/>
    <row r="927" s="137" customFormat="1" x14ac:dyDescent="0.2"/>
    <row r="928" s="137" customFormat="1" x14ac:dyDescent="0.2"/>
    <row r="929" s="137" customFormat="1" x14ac:dyDescent="0.2"/>
    <row r="930" s="137" customFormat="1" x14ac:dyDescent="0.2"/>
    <row r="931" s="137" customFormat="1" x14ac:dyDescent="0.2"/>
    <row r="932" s="137" customFormat="1" x14ac:dyDescent="0.2"/>
    <row r="933" s="137" customFormat="1" x14ac:dyDescent="0.2"/>
    <row r="934" s="137" customFormat="1" x14ac:dyDescent="0.2"/>
    <row r="935" s="137" customFormat="1" x14ac:dyDescent="0.2"/>
    <row r="936" s="137" customFormat="1" x14ac:dyDescent="0.2"/>
    <row r="937" s="137" customFormat="1" x14ac:dyDescent="0.2"/>
    <row r="938" s="137" customFormat="1" x14ac:dyDescent="0.2"/>
    <row r="939" s="137" customFormat="1" x14ac:dyDescent="0.2"/>
    <row r="940" s="137" customFormat="1" x14ac:dyDescent="0.2"/>
    <row r="941" s="137" customFormat="1" x14ac:dyDescent="0.2"/>
    <row r="942" s="137" customFormat="1" x14ac:dyDescent="0.2"/>
    <row r="943" s="137" customFormat="1" x14ac:dyDescent="0.2"/>
    <row r="944" s="137" customFormat="1" x14ac:dyDescent="0.2"/>
    <row r="945" s="137" customFormat="1" x14ac:dyDescent="0.2"/>
    <row r="946" s="137" customFormat="1" x14ac:dyDescent="0.2"/>
    <row r="947" s="137" customFormat="1" x14ac:dyDescent="0.2"/>
    <row r="948" s="137" customFormat="1" x14ac:dyDescent="0.2"/>
    <row r="949" s="137" customFormat="1" x14ac:dyDescent="0.2"/>
    <row r="950" s="137" customFormat="1" x14ac:dyDescent="0.2"/>
    <row r="951" s="137" customFormat="1" x14ac:dyDescent="0.2"/>
    <row r="952" s="137" customFormat="1" x14ac:dyDescent="0.2"/>
    <row r="953" s="137" customFormat="1" x14ac:dyDescent="0.2"/>
    <row r="954" s="137" customFormat="1" x14ac:dyDescent="0.2"/>
    <row r="955" s="137" customFormat="1" x14ac:dyDescent="0.2"/>
    <row r="956" s="137" customFormat="1" x14ac:dyDescent="0.2"/>
    <row r="957" s="137" customFormat="1" x14ac:dyDescent="0.2"/>
    <row r="958" s="137" customFormat="1" x14ac:dyDescent="0.2"/>
    <row r="959" s="137" customFormat="1" x14ac:dyDescent="0.2"/>
    <row r="960" s="137" customFormat="1" x14ac:dyDescent="0.2"/>
    <row r="961" s="137" customFormat="1" x14ac:dyDescent="0.2"/>
    <row r="962" s="137" customFormat="1" x14ac:dyDescent="0.2"/>
    <row r="963" s="137" customFormat="1" x14ac:dyDescent="0.2"/>
    <row r="964" s="137" customFormat="1" x14ac:dyDescent="0.2"/>
    <row r="965" s="137" customFormat="1" x14ac:dyDescent="0.2"/>
    <row r="966" s="137" customFormat="1" x14ac:dyDescent="0.2"/>
    <row r="967" s="137" customFormat="1" x14ac:dyDescent="0.2"/>
    <row r="968" s="137" customFormat="1" x14ac:dyDescent="0.2"/>
    <row r="969" s="137" customFormat="1" x14ac:dyDescent="0.2"/>
    <row r="970" s="137" customFormat="1" x14ac:dyDescent="0.2"/>
    <row r="971" s="137" customFormat="1" x14ac:dyDescent="0.2"/>
    <row r="972" s="137" customFormat="1" x14ac:dyDescent="0.2"/>
    <row r="973" s="137" customFormat="1" x14ac:dyDescent="0.2"/>
    <row r="974" s="137" customFormat="1" x14ac:dyDescent="0.2"/>
    <row r="975" s="137" customFormat="1" x14ac:dyDescent="0.2"/>
    <row r="976" s="137" customFormat="1" x14ac:dyDescent="0.2"/>
    <row r="977" s="137" customFormat="1" x14ac:dyDescent="0.2"/>
    <row r="978" s="137" customFormat="1" x14ac:dyDescent="0.2"/>
    <row r="979" s="137" customFormat="1" x14ac:dyDescent="0.2"/>
    <row r="980" s="137" customFormat="1" x14ac:dyDescent="0.2"/>
    <row r="981" s="137" customFormat="1" x14ac:dyDescent="0.2"/>
    <row r="982" s="137" customFormat="1" x14ac:dyDescent="0.2"/>
    <row r="983" s="137" customFormat="1" x14ac:dyDescent="0.2"/>
    <row r="984" s="137" customFormat="1" x14ac:dyDescent="0.2"/>
    <row r="985" s="137" customFormat="1" x14ac:dyDescent="0.2"/>
    <row r="986" s="137" customFormat="1" x14ac:dyDescent="0.2"/>
    <row r="987" s="137" customFormat="1" x14ac:dyDescent="0.2"/>
    <row r="988" s="137" customFormat="1" x14ac:dyDescent="0.2"/>
    <row r="989" s="137" customFormat="1" x14ac:dyDescent="0.2"/>
    <row r="990" s="137" customFormat="1" x14ac:dyDescent="0.2"/>
    <row r="991" s="137" customFormat="1" x14ac:dyDescent="0.2"/>
    <row r="992" s="137" customFormat="1" x14ac:dyDescent="0.2"/>
    <row r="993" s="137" customFormat="1" x14ac:dyDescent="0.2"/>
    <row r="994" s="137" customFormat="1" x14ac:dyDescent="0.2"/>
    <row r="995" s="137" customFormat="1" x14ac:dyDescent="0.2"/>
    <row r="996" s="137" customFormat="1" x14ac:dyDescent="0.2"/>
    <row r="997" s="137" customFormat="1" x14ac:dyDescent="0.2"/>
    <row r="998" s="137" customFormat="1" x14ac:dyDescent="0.2"/>
    <row r="999" s="137" customFormat="1" x14ac:dyDescent="0.2"/>
    <row r="1000" s="137" customFormat="1" x14ac:dyDescent="0.2"/>
    <row r="1001" s="137" customFormat="1" x14ac:dyDescent="0.2"/>
    <row r="1002" s="137" customFormat="1" x14ac:dyDescent="0.2"/>
    <row r="1003" s="137" customFormat="1" x14ac:dyDescent="0.2"/>
    <row r="1004" s="137" customFormat="1" x14ac:dyDescent="0.2"/>
    <row r="1005" s="137" customFormat="1" x14ac:dyDescent="0.2"/>
    <row r="1006" s="137" customFormat="1" x14ac:dyDescent="0.2"/>
    <row r="1007" s="137" customFormat="1" x14ac:dyDescent="0.2"/>
    <row r="1008" s="137" customFormat="1" x14ac:dyDescent="0.2"/>
    <row r="1009" s="137" customFormat="1" x14ac:dyDescent="0.2"/>
    <row r="1010" s="137" customFormat="1" x14ac:dyDescent="0.2"/>
    <row r="1011" s="137" customFormat="1" x14ac:dyDescent="0.2"/>
    <row r="1012" s="137" customFormat="1" x14ac:dyDescent="0.2"/>
    <row r="1013" s="137" customFormat="1" x14ac:dyDescent="0.2"/>
    <row r="1014" s="137" customFormat="1" x14ac:dyDescent="0.2"/>
    <row r="1015" s="137" customFormat="1" x14ac:dyDescent="0.2"/>
    <row r="1016" s="137" customFormat="1" x14ac:dyDescent="0.2"/>
    <row r="1017" s="137" customFormat="1" x14ac:dyDescent="0.2"/>
    <row r="1018" s="137" customFormat="1" x14ac:dyDescent="0.2"/>
    <row r="1019" s="137" customFormat="1" x14ac:dyDescent="0.2"/>
    <row r="1020" s="137" customFormat="1" x14ac:dyDescent="0.2"/>
    <row r="1021" s="137" customFormat="1" x14ac:dyDescent="0.2"/>
    <row r="1022" s="137" customFormat="1" x14ac:dyDescent="0.2"/>
    <row r="1023" s="137" customFormat="1" x14ac:dyDescent="0.2"/>
    <row r="1024" s="137" customFormat="1" x14ac:dyDescent="0.2"/>
    <row r="1025" s="137" customFormat="1" x14ac:dyDescent="0.2"/>
    <row r="1026" s="137" customFormat="1" x14ac:dyDescent="0.2"/>
    <row r="1027" s="137" customFormat="1" x14ac:dyDescent="0.2"/>
    <row r="1028" s="137" customFormat="1" x14ac:dyDescent="0.2"/>
    <row r="1029" s="137" customFormat="1" x14ac:dyDescent="0.2"/>
    <row r="1030" s="137" customFormat="1" x14ac:dyDescent="0.2"/>
    <row r="1031" s="137" customFormat="1" x14ac:dyDescent="0.2"/>
    <row r="1032" s="137" customFormat="1" x14ac:dyDescent="0.2"/>
    <row r="1033" s="137" customFormat="1" x14ac:dyDescent="0.2"/>
    <row r="1034" s="137" customFormat="1" x14ac:dyDescent="0.2"/>
    <row r="1035" s="137" customFormat="1" x14ac:dyDescent="0.2"/>
    <row r="1036" s="137" customFormat="1" x14ac:dyDescent="0.2"/>
    <row r="1037" s="137" customFormat="1" x14ac:dyDescent="0.2"/>
    <row r="1038" s="137" customFormat="1" x14ac:dyDescent="0.2"/>
    <row r="1039" s="137" customFormat="1" x14ac:dyDescent="0.2"/>
    <row r="1040" s="137" customFormat="1" x14ac:dyDescent="0.2"/>
    <row r="1041" s="137" customFormat="1" x14ac:dyDescent="0.2"/>
    <row r="1042" s="137" customFormat="1" x14ac:dyDescent="0.2"/>
    <row r="1043" s="137" customFormat="1" x14ac:dyDescent="0.2"/>
    <row r="1044" s="137" customFormat="1" x14ac:dyDescent="0.2"/>
    <row r="1045" s="137" customFormat="1" x14ac:dyDescent="0.2"/>
    <row r="1046" s="137" customFormat="1" x14ac:dyDescent="0.2"/>
    <row r="1047" s="137" customFormat="1" x14ac:dyDescent="0.2"/>
    <row r="1048" s="137" customFormat="1" x14ac:dyDescent="0.2"/>
    <row r="1049" s="137" customFormat="1" x14ac:dyDescent="0.2"/>
    <row r="1050" s="137" customFormat="1" x14ac:dyDescent="0.2"/>
    <row r="1051" s="137" customFormat="1" x14ac:dyDescent="0.2"/>
    <row r="1052" s="137" customFormat="1" x14ac:dyDescent="0.2"/>
    <row r="1053" s="137" customFormat="1" x14ac:dyDescent="0.2"/>
    <row r="1054" s="137" customFormat="1" x14ac:dyDescent="0.2"/>
    <row r="1055" s="137" customFormat="1" x14ac:dyDescent="0.2"/>
    <row r="1056" s="137" customFormat="1" x14ac:dyDescent="0.2"/>
    <row r="1057" s="137" customFormat="1" x14ac:dyDescent="0.2"/>
    <row r="1058" s="137" customFormat="1" x14ac:dyDescent="0.2"/>
    <row r="1059" s="137" customFormat="1" x14ac:dyDescent="0.2"/>
    <row r="1060" s="137" customFormat="1" x14ac:dyDescent="0.2"/>
    <row r="1061" s="137" customFormat="1" x14ac:dyDescent="0.2"/>
    <row r="1062" s="137" customFormat="1" x14ac:dyDescent="0.2"/>
    <row r="1063" s="137" customFormat="1" x14ac:dyDescent="0.2"/>
    <row r="1064" s="137" customFormat="1" x14ac:dyDescent="0.2"/>
    <row r="1065" s="137" customFormat="1" x14ac:dyDescent="0.2"/>
    <row r="1066" s="137" customFormat="1" x14ac:dyDescent="0.2"/>
    <row r="1067" s="137" customFormat="1" x14ac:dyDescent="0.2"/>
    <row r="1068" s="137" customFormat="1" x14ac:dyDescent="0.2"/>
    <row r="1069" s="137" customFormat="1" x14ac:dyDescent="0.2"/>
    <row r="1070" s="137" customFormat="1" x14ac:dyDescent="0.2"/>
    <row r="1071" s="137" customFormat="1" x14ac:dyDescent="0.2"/>
    <row r="1072" s="137" customFormat="1" x14ac:dyDescent="0.2"/>
    <row r="1073" s="137" customFormat="1" x14ac:dyDescent="0.2"/>
    <row r="1074" s="137" customFormat="1" x14ac:dyDescent="0.2"/>
    <row r="1075" s="137" customFormat="1" x14ac:dyDescent="0.2"/>
    <row r="1076" s="137" customFormat="1" x14ac:dyDescent="0.2"/>
    <row r="1077" s="137" customFormat="1" x14ac:dyDescent="0.2"/>
    <row r="1078" s="137" customFormat="1" x14ac:dyDescent="0.2"/>
    <row r="1079" s="137" customFormat="1" x14ac:dyDescent="0.2"/>
    <row r="1080" s="137" customFormat="1" x14ac:dyDescent="0.2"/>
    <row r="1081" s="137" customFormat="1" x14ac:dyDescent="0.2"/>
    <row r="1082" s="137" customFormat="1" x14ac:dyDescent="0.2"/>
    <row r="1083" s="137" customFormat="1" x14ac:dyDescent="0.2"/>
    <row r="1084" s="137" customFormat="1" x14ac:dyDescent="0.2"/>
    <row r="1085" s="137" customFormat="1" x14ac:dyDescent="0.2"/>
    <row r="1086" s="137" customFormat="1" x14ac:dyDescent="0.2"/>
    <row r="1087" s="137" customFormat="1" x14ac:dyDescent="0.2"/>
    <row r="1088" s="137" customFormat="1" x14ac:dyDescent="0.2"/>
    <row r="1089" s="137" customFormat="1" x14ac:dyDescent="0.2"/>
    <row r="1090" s="137" customFormat="1" x14ac:dyDescent="0.2"/>
    <row r="1091" s="137" customFormat="1" x14ac:dyDescent="0.2"/>
    <row r="1092" s="137" customFormat="1" x14ac:dyDescent="0.2"/>
    <row r="1093" s="137" customFormat="1" x14ac:dyDescent="0.2"/>
    <row r="1094" s="137" customFormat="1" x14ac:dyDescent="0.2"/>
    <row r="1095" s="137" customFormat="1" x14ac:dyDescent="0.2"/>
    <row r="1096" s="137" customFormat="1" x14ac:dyDescent="0.2"/>
    <row r="1097" s="137" customFormat="1" x14ac:dyDescent="0.2"/>
    <row r="1098" s="137" customFormat="1" x14ac:dyDescent="0.2"/>
    <row r="1099" s="137" customFormat="1" x14ac:dyDescent="0.2"/>
    <row r="1100" s="137" customFormat="1" x14ac:dyDescent="0.2"/>
    <row r="1101" s="137" customFormat="1" x14ac:dyDescent="0.2"/>
    <row r="1102" s="137" customFormat="1" x14ac:dyDescent="0.2"/>
    <row r="1103" s="137" customFormat="1" x14ac:dyDescent="0.2"/>
    <row r="1104" s="137" customFormat="1" x14ac:dyDescent="0.2"/>
    <row r="1105" s="137" customFormat="1" x14ac:dyDescent="0.2"/>
    <row r="1106" s="137" customFormat="1" x14ac:dyDescent="0.2"/>
    <row r="1107" s="137" customFormat="1" x14ac:dyDescent="0.2"/>
    <row r="1108" s="137" customFormat="1" x14ac:dyDescent="0.2"/>
    <row r="1109" s="137" customFormat="1" x14ac:dyDescent="0.2"/>
    <row r="1110" s="137" customFormat="1" x14ac:dyDescent="0.2"/>
    <row r="1111" s="137" customFormat="1" x14ac:dyDescent="0.2"/>
    <row r="1112" s="137" customFormat="1" x14ac:dyDescent="0.2"/>
    <row r="1113" s="137" customFormat="1" x14ac:dyDescent="0.2"/>
    <row r="1114" s="137" customFormat="1" x14ac:dyDescent="0.2"/>
    <row r="1115" s="137" customFormat="1" x14ac:dyDescent="0.2"/>
    <row r="1116" s="137" customFormat="1" x14ac:dyDescent="0.2"/>
    <row r="1117" s="137" customFormat="1" x14ac:dyDescent="0.2"/>
    <row r="1118" s="137" customFormat="1" x14ac:dyDescent="0.2"/>
    <row r="1119" s="137" customFormat="1" x14ac:dyDescent="0.2"/>
    <row r="1120" s="137" customFormat="1" x14ac:dyDescent="0.2"/>
    <row r="1121" s="137" customFormat="1" x14ac:dyDescent="0.2"/>
    <row r="1122" s="137" customFormat="1" x14ac:dyDescent="0.2"/>
    <row r="1123" s="137" customFormat="1" x14ac:dyDescent="0.2"/>
    <row r="1124" s="137" customFormat="1" x14ac:dyDescent="0.2"/>
    <row r="1125" s="137" customFormat="1" x14ac:dyDescent="0.2"/>
    <row r="1126" s="137" customFormat="1" x14ac:dyDescent="0.2"/>
    <row r="1127" s="137" customFormat="1" x14ac:dyDescent="0.2"/>
    <row r="1128" s="137" customFormat="1" x14ac:dyDescent="0.2"/>
    <row r="1129" s="137" customFormat="1" x14ac:dyDescent="0.2"/>
    <row r="1130" s="137" customFormat="1" x14ac:dyDescent="0.2"/>
  </sheetData>
  <sheetProtection password="FD2B" sheet="1"/>
  <customSheetViews>
    <customSheetView guid="{051E7195-2793-416C-9F10-160B0FF658C2}" showPageBreaks="1" showGridLines="0" zeroValues="0" printArea="1" hiddenColumns="1">
      <selection activeCell="P12" sqref="P12:Q12"/>
      <rowBreaks count="2" manualBreakCount="2">
        <brk id="37" max="16383" man="1"/>
        <brk id="71" max="16383" man="1"/>
      </rowBreaks>
      <pageMargins left="0.47" right="0.48" top="0.39" bottom="0.41" header="0.5" footer="0.5"/>
      <printOptions horizontalCentered="1"/>
      <pageSetup orientation="landscape" blackAndWhite="1" horizontalDpi="4294967295"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781">
    <mergeCell ref="C22:E22"/>
    <mergeCell ref="F22:H22"/>
    <mergeCell ref="C23:E23"/>
    <mergeCell ref="F23:H23"/>
    <mergeCell ref="C30:E30"/>
    <mergeCell ref="F30:H30"/>
    <mergeCell ref="C31:E31"/>
    <mergeCell ref="F31:H31"/>
    <mergeCell ref="C24:E24"/>
    <mergeCell ref="F24:H24"/>
    <mergeCell ref="C25:E25"/>
    <mergeCell ref="F25:H25"/>
    <mergeCell ref="C29:E29"/>
    <mergeCell ref="F29:H29"/>
    <mergeCell ref="C17:E17"/>
    <mergeCell ref="F17:H17"/>
    <mergeCell ref="C18:E18"/>
    <mergeCell ref="F18:H18"/>
    <mergeCell ref="C19:E19"/>
    <mergeCell ref="F19:H19"/>
    <mergeCell ref="C20:E20"/>
    <mergeCell ref="F20:H20"/>
    <mergeCell ref="C21:E21"/>
    <mergeCell ref="F21:H21"/>
    <mergeCell ref="C9:E10"/>
    <mergeCell ref="C11:E11"/>
    <mergeCell ref="C12:E12"/>
    <mergeCell ref="C14:E14"/>
    <mergeCell ref="F14:H14"/>
    <mergeCell ref="C15:E15"/>
    <mergeCell ref="F15:H15"/>
    <mergeCell ref="C16:E16"/>
    <mergeCell ref="F16:H16"/>
    <mergeCell ref="X103:Y103"/>
    <mergeCell ref="A103:H103"/>
    <mergeCell ref="I103:J103"/>
    <mergeCell ref="K103:L103"/>
    <mergeCell ref="M103:N103"/>
    <mergeCell ref="P103:Q103"/>
    <mergeCell ref="R103:U103"/>
    <mergeCell ref="V103:W103"/>
    <mergeCell ref="P104:Q104"/>
    <mergeCell ref="R104:U104"/>
    <mergeCell ref="V104:W104"/>
    <mergeCell ref="X104:Y104"/>
    <mergeCell ref="A104:H104"/>
    <mergeCell ref="I104:J104"/>
    <mergeCell ref="K104:L104"/>
    <mergeCell ref="M104:N104"/>
    <mergeCell ref="R101:U101"/>
    <mergeCell ref="V101:W101"/>
    <mergeCell ref="X101:Y101"/>
    <mergeCell ref="I102:J102"/>
    <mergeCell ref="K102:L102"/>
    <mergeCell ref="M102:N102"/>
    <mergeCell ref="C102:E102"/>
    <mergeCell ref="F102:H102"/>
    <mergeCell ref="P102:Q102"/>
    <mergeCell ref="R102:U102"/>
    <mergeCell ref="V102:W102"/>
    <mergeCell ref="X102:Y102"/>
    <mergeCell ref="I101:J101"/>
    <mergeCell ref="K101:L101"/>
    <mergeCell ref="M101:N101"/>
    <mergeCell ref="I100:J100"/>
    <mergeCell ref="K100:L100"/>
    <mergeCell ref="M100:N100"/>
    <mergeCell ref="C101:E101"/>
    <mergeCell ref="F101:H101"/>
    <mergeCell ref="P101:Q101"/>
    <mergeCell ref="R99:U99"/>
    <mergeCell ref="V99:W99"/>
    <mergeCell ref="X99:Y99"/>
    <mergeCell ref="R98:U98"/>
    <mergeCell ref="V98:W98"/>
    <mergeCell ref="X98:Y98"/>
    <mergeCell ref="C100:E100"/>
    <mergeCell ref="F100:H100"/>
    <mergeCell ref="P100:Q100"/>
    <mergeCell ref="C99:E99"/>
    <mergeCell ref="F99:H99"/>
    <mergeCell ref="P99:Q99"/>
    <mergeCell ref="I99:J99"/>
    <mergeCell ref="K99:L99"/>
    <mergeCell ref="M99:N99"/>
    <mergeCell ref="R100:U100"/>
    <mergeCell ref="V100:W100"/>
    <mergeCell ref="X100:Y100"/>
    <mergeCell ref="R97:U97"/>
    <mergeCell ref="V97:W97"/>
    <mergeCell ref="X97:Y97"/>
    <mergeCell ref="I98:J98"/>
    <mergeCell ref="K98:L98"/>
    <mergeCell ref="M98:N98"/>
    <mergeCell ref="C98:E98"/>
    <mergeCell ref="F98:H98"/>
    <mergeCell ref="P98:Q98"/>
    <mergeCell ref="I97:J97"/>
    <mergeCell ref="K97:L97"/>
    <mergeCell ref="M97:N97"/>
    <mergeCell ref="I96:J96"/>
    <mergeCell ref="K96:L96"/>
    <mergeCell ref="M96:N96"/>
    <mergeCell ref="C97:E97"/>
    <mergeCell ref="F97:H97"/>
    <mergeCell ref="P97:Q97"/>
    <mergeCell ref="R95:U95"/>
    <mergeCell ref="V95:W95"/>
    <mergeCell ref="X95:Y95"/>
    <mergeCell ref="R94:U94"/>
    <mergeCell ref="V94:W94"/>
    <mergeCell ref="X94:Y94"/>
    <mergeCell ref="C96:E96"/>
    <mergeCell ref="F96:H96"/>
    <mergeCell ref="P96:Q96"/>
    <mergeCell ref="C95:E95"/>
    <mergeCell ref="F95:H95"/>
    <mergeCell ref="P95:Q95"/>
    <mergeCell ref="I95:J95"/>
    <mergeCell ref="K95:L95"/>
    <mergeCell ref="M95:N95"/>
    <mergeCell ref="R96:U96"/>
    <mergeCell ref="V96:W96"/>
    <mergeCell ref="X96:Y96"/>
    <mergeCell ref="R93:U93"/>
    <mergeCell ref="V93:W93"/>
    <mergeCell ref="X93:Y93"/>
    <mergeCell ref="I94:J94"/>
    <mergeCell ref="K94:L94"/>
    <mergeCell ref="M94:N94"/>
    <mergeCell ref="C94:E94"/>
    <mergeCell ref="F94:H94"/>
    <mergeCell ref="P94:Q94"/>
    <mergeCell ref="I93:J93"/>
    <mergeCell ref="K93:L93"/>
    <mergeCell ref="M93:N93"/>
    <mergeCell ref="I92:J92"/>
    <mergeCell ref="K92:L92"/>
    <mergeCell ref="M92:N92"/>
    <mergeCell ref="C93:E93"/>
    <mergeCell ref="F93:H93"/>
    <mergeCell ref="P93:Q93"/>
    <mergeCell ref="R91:U91"/>
    <mergeCell ref="V91:W91"/>
    <mergeCell ref="X91:Y91"/>
    <mergeCell ref="R90:U90"/>
    <mergeCell ref="V90:W90"/>
    <mergeCell ref="X90:Y90"/>
    <mergeCell ref="C92:E92"/>
    <mergeCell ref="F92:H92"/>
    <mergeCell ref="P92:Q92"/>
    <mergeCell ref="C91:E91"/>
    <mergeCell ref="F91:H91"/>
    <mergeCell ref="P91:Q91"/>
    <mergeCell ref="I91:J91"/>
    <mergeCell ref="K91:L91"/>
    <mergeCell ref="M91:N91"/>
    <mergeCell ref="R92:U92"/>
    <mergeCell ref="V92:W92"/>
    <mergeCell ref="X92:Y92"/>
    <mergeCell ref="R89:U89"/>
    <mergeCell ref="V89:W89"/>
    <mergeCell ref="X89:Y89"/>
    <mergeCell ref="I90:J90"/>
    <mergeCell ref="K90:L90"/>
    <mergeCell ref="M90:N90"/>
    <mergeCell ref="C90:E90"/>
    <mergeCell ref="F90:H90"/>
    <mergeCell ref="P90:Q90"/>
    <mergeCell ref="I89:J89"/>
    <mergeCell ref="K89:L89"/>
    <mergeCell ref="M89:N89"/>
    <mergeCell ref="I88:J88"/>
    <mergeCell ref="K88:L88"/>
    <mergeCell ref="M88:N88"/>
    <mergeCell ref="C89:E89"/>
    <mergeCell ref="F89:H89"/>
    <mergeCell ref="P89:Q89"/>
    <mergeCell ref="R87:U87"/>
    <mergeCell ref="V87:W87"/>
    <mergeCell ref="X87:Y87"/>
    <mergeCell ref="R86:U86"/>
    <mergeCell ref="V86:W86"/>
    <mergeCell ref="X86:Y86"/>
    <mergeCell ref="C88:E88"/>
    <mergeCell ref="F88:H88"/>
    <mergeCell ref="P88:Q88"/>
    <mergeCell ref="C87:E87"/>
    <mergeCell ref="F87:H87"/>
    <mergeCell ref="P87:Q87"/>
    <mergeCell ref="I87:J87"/>
    <mergeCell ref="K87:L87"/>
    <mergeCell ref="M87:N87"/>
    <mergeCell ref="R88:U88"/>
    <mergeCell ref="V88:W88"/>
    <mergeCell ref="X88:Y88"/>
    <mergeCell ref="R85:U85"/>
    <mergeCell ref="V85:W85"/>
    <mergeCell ref="X85:Y85"/>
    <mergeCell ref="I86:J86"/>
    <mergeCell ref="K86:L86"/>
    <mergeCell ref="M86:N86"/>
    <mergeCell ref="C86:E86"/>
    <mergeCell ref="F86:H86"/>
    <mergeCell ref="P86:Q86"/>
    <mergeCell ref="I85:J85"/>
    <mergeCell ref="K85:L85"/>
    <mergeCell ref="M85:N85"/>
    <mergeCell ref="I84:J84"/>
    <mergeCell ref="K84:L84"/>
    <mergeCell ref="M84:N84"/>
    <mergeCell ref="C85:E85"/>
    <mergeCell ref="F85:H85"/>
    <mergeCell ref="P85:Q85"/>
    <mergeCell ref="R83:U83"/>
    <mergeCell ref="V83:W83"/>
    <mergeCell ref="X83:Y83"/>
    <mergeCell ref="R82:U82"/>
    <mergeCell ref="V82:W82"/>
    <mergeCell ref="X82:Y82"/>
    <mergeCell ref="C84:E84"/>
    <mergeCell ref="F84:H84"/>
    <mergeCell ref="P84:Q84"/>
    <mergeCell ref="C83:E83"/>
    <mergeCell ref="F83:H83"/>
    <mergeCell ref="P83:Q83"/>
    <mergeCell ref="I83:J83"/>
    <mergeCell ref="K83:L83"/>
    <mergeCell ref="M83:N83"/>
    <mergeCell ref="R84:U84"/>
    <mergeCell ref="V84:W84"/>
    <mergeCell ref="X84:Y84"/>
    <mergeCell ref="R81:U81"/>
    <mergeCell ref="V81:W81"/>
    <mergeCell ref="X81:Y81"/>
    <mergeCell ref="I82:J82"/>
    <mergeCell ref="K82:L82"/>
    <mergeCell ref="M82:N82"/>
    <mergeCell ref="C82:E82"/>
    <mergeCell ref="F82:H82"/>
    <mergeCell ref="P82:Q82"/>
    <mergeCell ref="I81:J81"/>
    <mergeCell ref="K81:L81"/>
    <mergeCell ref="M81:N81"/>
    <mergeCell ref="I80:J80"/>
    <mergeCell ref="K80:L80"/>
    <mergeCell ref="M80:N80"/>
    <mergeCell ref="C81:E81"/>
    <mergeCell ref="F81:H81"/>
    <mergeCell ref="P81:Q81"/>
    <mergeCell ref="R79:U79"/>
    <mergeCell ref="V79:W79"/>
    <mergeCell ref="X79:Y79"/>
    <mergeCell ref="P78:Q78"/>
    <mergeCell ref="R78:U78"/>
    <mergeCell ref="V78:W78"/>
    <mergeCell ref="X78:Y78"/>
    <mergeCell ref="C80:E80"/>
    <mergeCell ref="F80:H80"/>
    <mergeCell ref="P80:Q80"/>
    <mergeCell ref="C79:E79"/>
    <mergeCell ref="F79:H79"/>
    <mergeCell ref="P79:Q79"/>
    <mergeCell ref="I79:J79"/>
    <mergeCell ref="K79:L79"/>
    <mergeCell ref="M79:N79"/>
    <mergeCell ref="R80:U80"/>
    <mergeCell ref="V80:W80"/>
    <mergeCell ref="X80:Y80"/>
    <mergeCell ref="F75:K75"/>
    <mergeCell ref="L75:U75"/>
    <mergeCell ref="A76:Y76"/>
    <mergeCell ref="I77:N77"/>
    <mergeCell ref="P77:Y77"/>
    <mergeCell ref="C77:E78"/>
    <mergeCell ref="F77:H78"/>
    <mergeCell ref="I78:J78"/>
    <mergeCell ref="K78:L78"/>
    <mergeCell ref="M78:N78"/>
    <mergeCell ref="V73:Y73"/>
    <mergeCell ref="A74:E74"/>
    <mergeCell ref="F74:K74"/>
    <mergeCell ref="X74:Y74"/>
    <mergeCell ref="A73:E73"/>
    <mergeCell ref="F73:K73"/>
    <mergeCell ref="M73:N73"/>
    <mergeCell ref="P73:T73"/>
    <mergeCell ref="Q74:T74"/>
    <mergeCell ref="F72:K72"/>
    <mergeCell ref="V72:Y72"/>
    <mergeCell ref="Q72:T72"/>
    <mergeCell ref="P70:Q70"/>
    <mergeCell ref="R70:U70"/>
    <mergeCell ref="V70:W70"/>
    <mergeCell ref="X70:Y70"/>
    <mergeCell ref="A70:H70"/>
    <mergeCell ref="I70:J70"/>
    <mergeCell ref="K70:L70"/>
    <mergeCell ref="R68:U68"/>
    <mergeCell ref="V68:W68"/>
    <mergeCell ref="X68:Y68"/>
    <mergeCell ref="X69:Y69"/>
    <mergeCell ref="A69:H69"/>
    <mergeCell ref="I69:J69"/>
    <mergeCell ref="K69:L69"/>
    <mergeCell ref="M69:N69"/>
    <mergeCell ref="M70:N70"/>
    <mergeCell ref="P69:Q69"/>
    <mergeCell ref="R69:U69"/>
    <mergeCell ref="V69:W69"/>
    <mergeCell ref="I68:J68"/>
    <mergeCell ref="K68:L68"/>
    <mergeCell ref="M68:N68"/>
    <mergeCell ref="I67:J67"/>
    <mergeCell ref="K67:L67"/>
    <mergeCell ref="M67:N67"/>
    <mergeCell ref="C68:E68"/>
    <mergeCell ref="F68:H68"/>
    <mergeCell ref="P68:Q68"/>
    <mergeCell ref="R66:U66"/>
    <mergeCell ref="V66:W66"/>
    <mergeCell ref="X66:Y66"/>
    <mergeCell ref="R65:U65"/>
    <mergeCell ref="V65:W65"/>
    <mergeCell ref="X65:Y65"/>
    <mergeCell ref="C67:E67"/>
    <mergeCell ref="F67:H67"/>
    <mergeCell ref="P67:Q67"/>
    <mergeCell ref="C66:E66"/>
    <mergeCell ref="F66:H66"/>
    <mergeCell ref="P66:Q66"/>
    <mergeCell ref="I66:J66"/>
    <mergeCell ref="K66:L66"/>
    <mergeCell ref="M66:N66"/>
    <mergeCell ref="R67:U67"/>
    <mergeCell ref="V67:W67"/>
    <mergeCell ref="X67:Y67"/>
    <mergeCell ref="R64:U64"/>
    <mergeCell ref="V64:W64"/>
    <mergeCell ref="X64:Y64"/>
    <mergeCell ref="I65:J65"/>
    <mergeCell ref="K65:L65"/>
    <mergeCell ref="M65:N65"/>
    <mergeCell ref="C65:E65"/>
    <mergeCell ref="F65:H65"/>
    <mergeCell ref="P65:Q65"/>
    <mergeCell ref="I64:J64"/>
    <mergeCell ref="K64:L64"/>
    <mergeCell ref="M64:N64"/>
    <mergeCell ref="I63:J63"/>
    <mergeCell ref="K63:L63"/>
    <mergeCell ref="M63:N63"/>
    <mergeCell ref="C64:E64"/>
    <mergeCell ref="F64:H64"/>
    <mergeCell ref="P64:Q64"/>
    <mergeCell ref="R62:U62"/>
    <mergeCell ref="V62:W62"/>
    <mergeCell ref="X62:Y62"/>
    <mergeCell ref="R61:U61"/>
    <mergeCell ref="V61:W61"/>
    <mergeCell ref="X61:Y61"/>
    <mergeCell ref="C63:E63"/>
    <mergeCell ref="F63:H63"/>
    <mergeCell ref="P63:Q63"/>
    <mergeCell ref="C62:E62"/>
    <mergeCell ref="F62:H62"/>
    <mergeCell ref="P62:Q62"/>
    <mergeCell ref="I62:J62"/>
    <mergeCell ref="K62:L62"/>
    <mergeCell ref="M62:N62"/>
    <mergeCell ref="R63:U63"/>
    <mergeCell ref="V63:W63"/>
    <mergeCell ref="X63:Y63"/>
    <mergeCell ref="R60:U60"/>
    <mergeCell ref="V60:W60"/>
    <mergeCell ref="X60:Y60"/>
    <mergeCell ref="I61:J61"/>
    <mergeCell ref="K61:L61"/>
    <mergeCell ref="M61:N61"/>
    <mergeCell ref="C61:E61"/>
    <mergeCell ref="F61:H61"/>
    <mergeCell ref="P61:Q61"/>
    <mergeCell ref="I60:J60"/>
    <mergeCell ref="K60:L60"/>
    <mergeCell ref="M60:N60"/>
    <mergeCell ref="I59:J59"/>
    <mergeCell ref="K59:L59"/>
    <mergeCell ref="M59:N59"/>
    <mergeCell ref="C60:E60"/>
    <mergeCell ref="F60:H60"/>
    <mergeCell ref="P60:Q60"/>
    <mergeCell ref="R58:U58"/>
    <mergeCell ref="V58:W58"/>
    <mergeCell ref="X58:Y58"/>
    <mergeCell ref="R57:U57"/>
    <mergeCell ref="V57:W57"/>
    <mergeCell ref="X57:Y57"/>
    <mergeCell ref="C59:E59"/>
    <mergeCell ref="F59:H59"/>
    <mergeCell ref="P59:Q59"/>
    <mergeCell ref="C58:E58"/>
    <mergeCell ref="F58:H58"/>
    <mergeCell ref="P58:Q58"/>
    <mergeCell ref="I58:J58"/>
    <mergeCell ref="K58:L58"/>
    <mergeCell ref="M58:N58"/>
    <mergeCell ref="R59:U59"/>
    <mergeCell ref="V59:W59"/>
    <mergeCell ref="X59:Y59"/>
    <mergeCell ref="R56:U56"/>
    <mergeCell ref="V56:W56"/>
    <mergeCell ref="X56:Y56"/>
    <mergeCell ref="I57:J57"/>
    <mergeCell ref="K57:L57"/>
    <mergeCell ref="M57:N57"/>
    <mergeCell ref="C57:E57"/>
    <mergeCell ref="F57:H57"/>
    <mergeCell ref="P57:Q57"/>
    <mergeCell ref="I56:J56"/>
    <mergeCell ref="K56:L56"/>
    <mergeCell ref="M56:N56"/>
    <mergeCell ref="I55:J55"/>
    <mergeCell ref="K55:L55"/>
    <mergeCell ref="M55:N55"/>
    <mergeCell ref="C56:E56"/>
    <mergeCell ref="F56:H56"/>
    <mergeCell ref="P56:Q56"/>
    <mergeCell ref="R54:U54"/>
    <mergeCell ref="V54:W54"/>
    <mergeCell ref="X54:Y54"/>
    <mergeCell ref="R53:U53"/>
    <mergeCell ref="V53:W53"/>
    <mergeCell ref="X53:Y53"/>
    <mergeCell ref="C55:E55"/>
    <mergeCell ref="F55:H55"/>
    <mergeCell ref="P55:Q55"/>
    <mergeCell ref="C54:E54"/>
    <mergeCell ref="F54:H54"/>
    <mergeCell ref="P54:Q54"/>
    <mergeCell ref="I54:J54"/>
    <mergeCell ref="K54:L54"/>
    <mergeCell ref="M54:N54"/>
    <mergeCell ref="R55:U55"/>
    <mergeCell ref="V55:W55"/>
    <mergeCell ref="X55:Y55"/>
    <mergeCell ref="R52:U52"/>
    <mergeCell ref="V52:W52"/>
    <mergeCell ref="X52:Y52"/>
    <mergeCell ref="I53:J53"/>
    <mergeCell ref="K53:L53"/>
    <mergeCell ref="M53:N53"/>
    <mergeCell ref="C53:E53"/>
    <mergeCell ref="F53:H53"/>
    <mergeCell ref="P53:Q53"/>
    <mergeCell ref="I52:J52"/>
    <mergeCell ref="K52:L52"/>
    <mergeCell ref="M52:N52"/>
    <mergeCell ref="I51:J51"/>
    <mergeCell ref="K51:L51"/>
    <mergeCell ref="M51:N51"/>
    <mergeCell ref="C52:E52"/>
    <mergeCell ref="F52:H52"/>
    <mergeCell ref="P52:Q52"/>
    <mergeCell ref="R50:U50"/>
    <mergeCell ref="V50:W50"/>
    <mergeCell ref="X50:Y50"/>
    <mergeCell ref="R49:U49"/>
    <mergeCell ref="V49:W49"/>
    <mergeCell ref="X49:Y49"/>
    <mergeCell ref="C51:E51"/>
    <mergeCell ref="F51:H51"/>
    <mergeCell ref="P51:Q51"/>
    <mergeCell ref="C50:E50"/>
    <mergeCell ref="F50:H50"/>
    <mergeCell ref="P50:Q50"/>
    <mergeCell ref="I50:J50"/>
    <mergeCell ref="K50:L50"/>
    <mergeCell ref="M50:N50"/>
    <mergeCell ref="R51:U51"/>
    <mergeCell ref="V51:W51"/>
    <mergeCell ref="X51:Y51"/>
    <mergeCell ref="C48:E48"/>
    <mergeCell ref="F48:H48"/>
    <mergeCell ref="P48:Q48"/>
    <mergeCell ref="R48:U48"/>
    <mergeCell ref="V48:W48"/>
    <mergeCell ref="X48:Y48"/>
    <mergeCell ref="I49:J49"/>
    <mergeCell ref="K49:L49"/>
    <mergeCell ref="M49:N49"/>
    <mergeCell ref="C49:E49"/>
    <mergeCell ref="F49:H49"/>
    <mergeCell ref="P49:Q49"/>
    <mergeCell ref="R47:U47"/>
    <mergeCell ref="V47:W47"/>
    <mergeCell ref="X47:Y47"/>
    <mergeCell ref="I48:J48"/>
    <mergeCell ref="K48:L48"/>
    <mergeCell ref="M48:N48"/>
    <mergeCell ref="I47:J47"/>
    <mergeCell ref="K47:L47"/>
    <mergeCell ref="M47:N47"/>
    <mergeCell ref="C47:E47"/>
    <mergeCell ref="F47:H47"/>
    <mergeCell ref="P47:Q47"/>
    <mergeCell ref="C46:E46"/>
    <mergeCell ref="F46:H46"/>
    <mergeCell ref="P46:Q46"/>
    <mergeCell ref="I46:J46"/>
    <mergeCell ref="K46:L46"/>
    <mergeCell ref="M46:N46"/>
    <mergeCell ref="I45:J45"/>
    <mergeCell ref="K45:L45"/>
    <mergeCell ref="M45:N45"/>
    <mergeCell ref="C45:E45"/>
    <mergeCell ref="F45:H45"/>
    <mergeCell ref="P45:Q45"/>
    <mergeCell ref="R46:U46"/>
    <mergeCell ref="V46:W46"/>
    <mergeCell ref="X46:Y46"/>
    <mergeCell ref="R45:U45"/>
    <mergeCell ref="V45:W45"/>
    <mergeCell ref="X45:Y45"/>
    <mergeCell ref="F41:K41"/>
    <mergeCell ref="L41:U41"/>
    <mergeCell ref="A42:Y42"/>
    <mergeCell ref="I43:N43"/>
    <mergeCell ref="P43:Y43"/>
    <mergeCell ref="C43:E44"/>
    <mergeCell ref="F43:H44"/>
    <mergeCell ref="I44:J44"/>
    <mergeCell ref="K44:L44"/>
    <mergeCell ref="M44:N44"/>
    <mergeCell ref="P44:Q44"/>
    <mergeCell ref="R44:U44"/>
    <mergeCell ref="V44:W44"/>
    <mergeCell ref="X44:Y44"/>
    <mergeCell ref="V39:Y39"/>
    <mergeCell ref="A40:E40"/>
    <mergeCell ref="F40:K40"/>
    <mergeCell ref="X40:Y40"/>
    <mergeCell ref="A39:E39"/>
    <mergeCell ref="F39:K39"/>
    <mergeCell ref="M39:N39"/>
    <mergeCell ref="P39:T39"/>
    <mergeCell ref="Q40:T40"/>
    <mergeCell ref="V10:W10"/>
    <mergeCell ref="R11:U11"/>
    <mergeCell ref="V11:W11"/>
    <mergeCell ref="R10:U10"/>
    <mergeCell ref="F38:K38"/>
    <mergeCell ref="V38:Y38"/>
    <mergeCell ref="Q38:T38"/>
    <mergeCell ref="M10:N10"/>
    <mergeCell ref="V33:W33"/>
    <mergeCell ref="X33:Y33"/>
    <mergeCell ref="X10:Y10"/>
    <mergeCell ref="P11:Q11"/>
    <mergeCell ref="P10:Q10"/>
    <mergeCell ref="F12:H12"/>
    <mergeCell ref="F11:H11"/>
    <mergeCell ref="F9:H10"/>
    <mergeCell ref="C13:E13"/>
    <mergeCell ref="F13:H13"/>
    <mergeCell ref="X11:Y11"/>
    <mergeCell ref="I12:J12"/>
    <mergeCell ref="K12:L12"/>
    <mergeCell ref="M12:N12"/>
    <mergeCell ref="P12:Q12"/>
    <mergeCell ref="V12:W12"/>
    <mergeCell ref="X12:Y12"/>
    <mergeCell ref="R12:U12"/>
    <mergeCell ref="M11:N11"/>
    <mergeCell ref="K11:L11"/>
    <mergeCell ref="X13:Y13"/>
    <mergeCell ref="I14:J14"/>
    <mergeCell ref="K14:L14"/>
    <mergeCell ref="M14:N14"/>
    <mergeCell ref="P14:Q14"/>
    <mergeCell ref="V14:W14"/>
    <mergeCell ref="X14:Y14"/>
    <mergeCell ref="P13:Q13"/>
    <mergeCell ref="V13:W13"/>
    <mergeCell ref="I13:J13"/>
    <mergeCell ref="K13:L13"/>
    <mergeCell ref="M13:N13"/>
    <mergeCell ref="V16:W16"/>
    <mergeCell ref="X16:Y16"/>
    <mergeCell ref="P15:Q15"/>
    <mergeCell ref="V15:W15"/>
    <mergeCell ref="X15:Y15"/>
    <mergeCell ref="R15:U15"/>
    <mergeCell ref="R16:U16"/>
    <mergeCell ref="I16:J16"/>
    <mergeCell ref="K16:L16"/>
    <mergeCell ref="M16:N16"/>
    <mergeCell ref="P16:Q16"/>
    <mergeCell ref="I15:J15"/>
    <mergeCell ref="K15:L15"/>
    <mergeCell ref="M15:N15"/>
    <mergeCell ref="V18:W18"/>
    <mergeCell ref="X18:Y18"/>
    <mergeCell ref="P17:Q17"/>
    <mergeCell ref="V17:W17"/>
    <mergeCell ref="R18:U18"/>
    <mergeCell ref="R17:U17"/>
    <mergeCell ref="X17:Y17"/>
    <mergeCell ref="P18:Q18"/>
    <mergeCell ref="M17:N17"/>
    <mergeCell ref="V20:W20"/>
    <mergeCell ref="I20:J20"/>
    <mergeCell ref="K20:L20"/>
    <mergeCell ref="M20:N20"/>
    <mergeCell ref="X20:Y20"/>
    <mergeCell ref="P19:Q19"/>
    <mergeCell ref="V19:W19"/>
    <mergeCell ref="R19:U19"/>
    <mergeCell ref="P20:Q20"/>
    <mergeCell ref="I19:J19"/>
    <mergeCell ref="X19:Y19"/>
    <mergeCell ref="P23:Q23"/>
    <mergeCell ref="V23:W23"/>
    <mergeCell ref="R24:U24"/>
    <mergeCell ref="R23:U23"/>
    <mergeCell ref="P24:Q24"/>
    <mergeCell ref="X23:Y23"/>
    <mergeCell ref="V24:W24"/>
    <mergeCell ref="X21:Y21"/>
    <mergeCell ref="V22:W22"/>
    <mergeCell ref="X22:Y22"/>
    <mergeCell ref="P21:Q21"/>
    <mergeCell ref="V21:W21"/>
    <mergeCell ref="R21:U21"/>
    <mergeCell ref="P22:Q22"/>
    <mergeCell ref="R22:U22"/>
    <mergeCell ref="P26:Q26"/>
    <mergeCell ref="V26:W26"/>
    <mergeCell ref="K27:L27"/>
    <mergeCell ref="K26:L26"/>
    <mergeCell ref="P27:Q27"/>
    <mergeCell ref="M27:N27"/>
    <mergeCell ref="X24:Y24"/>
    <mergeCell ref="X25:Y25"/>
    <mergeCell ref="X26:Y26"/>
    <mergeCell ref="P25:Q25"/>
    <mergeCell ref="V25:W25"/>
    <mergeCell ref="R25:U25"/>
    <mergeCell ref="M24:N24"/>
    <mergeCell ref="X28:Y28"/>
    <mergeCell ref="R28:U28"/>
    <mergeCell ref="R29:U29"/>
    <mergeCell ref="M31:N31"/>
    <mergeCell ref="P30:Q30"/>
    <mergeCell ref="V30:W30"/>
    <mergeCell ref="C28:E28"/>
    <mergeCell ref="F28:H28"/>
    <mergeCell ref="P29:Q29"/>
    <mergeCell ref="V29:W29"/>
    <mergeCell ref="I28:J28"/>
    <mergeCell ref="K28:L28"/>
    <mergeCell ref="M28:N28"/>
    <mergeCell ref="P28:Q28"/>
    <mergeCell ref="V28:W28"/>
    <mergeCell ref="P5:T5"/>
    <mergeCell ref="V5:Y5"/>
    <mergeCell ref="Q6:T6"/>
    <mergeCell ref="A6:E6"/>
    <mergeCell ref="P9:Y9"/>
    <mergeCell ref="F6:K6"/>
    <mergeCell ref="M36:N36"/>
    <mergeCell ref="P36:Q36"/>
    <mergeCell ref="I34:J34"/>
    <mergeCell ref="K34:L34"/>
    <mergeCell ref="M34:N34"/>
    <mergeCell ref="I35:J35"/>
    <mergeCell ref="K35:L35"/>
    <mergeCell ref="M35:N35"/>
    <mergeCell ref="K36:L36"/>
    <mergeCell ref="V36:W36"/>
    <mergeCell ref="X34:Y34"/>
    <mergeCell ref="P34:Q34"/>
    <mergeCell ref="V34:W34"/>
    <mergeCell ref="P35:Q35"/>
    <mergeCell ref="V35:W35"/>
    <mergeCell ref="X35:Y35"/>
    <mergeCell ref="X36:Y36"/>
    <mergeCell ref="R35:U35"/>
    <mergeCell ref="A35:H35"/>
    <mergeCell ref="K30:L30"/>
    <mergeCell ref="M30:N30"/>
    <mergeCell ref="I27:J27"/>
    <mergeCell ref="M25:N25"/>
    <mergeCell ref="A36:H36"/>
    <mergeCell ref="I31:J31"/>
    <mergeCell ref="K31:L31"/>
    <mergeCell ref="C32:E32"/>
    <mergeCell ref="F32:H32"/>
    <mergeCell ref="I32:J32"/>
    <mergeCell ref="K32:L32"/>
    <mergeCell ref="C34:E34"/>
    <mergeCell ref="F34:H34"/>
    <mergeCell ref="I36:J36"/>
    <mergeCell ref="M29:N29"/>
    <mergeCell ref="I26:J26"/>
    <mergeCell ref="K29:L29"/>
    <mergeCell ref="C26:E26"/>
    <mergeCell ref="F26:H26"/>
    <mergeCell ref="C27:E27"/>
    <mergeCell ref="F27:H27"/>
    <mergeCell ref="A3:Y3"/>
    <mergeCell ref="F4:K4"/>
    <mergeCell ref="V4:Y4"/>
    <mergeCell ref="R26:U26"/>
    <mergeCell ref="R13:U13"/>
    <mergeCell ref="M33:N33"/>
    <mergeCell ref="C33:E33"/>
    <mergeCell ref="F33:H33"/>
    <mergeCell ref="I33:J33"/>
    <mergeCell ref="K33:L33"/>
    <mergeCell ref="I23:J23"/>
    <mergeCell ref="K23:L23"/>
    <mergeCell ref="I25:J25"/>
    <mergeCell ref="K25:L25"/>
    <mergeCell ref="M32:N32"/>
    <mergeCell ref="I10:J10"/>
    <mergeCell ref="K10:L10"/>
    <mergeCell ref="M23:N23"/>
    <mergeCell ref="I22:J22"/>
    <mergeCell ref="K22:L22"/>
    <mergeCell ref="M22:N22"/>
    <mergeCell ref="K17:L17"/>
    <mergeCell ref="F7:K7"/>
    <mergeCell ref="I21:J21"/>
    <mergeCell ref="Q4:T4"/>
    <mergeCell ref="I9:N9"/>
    <mergeCell ref="I11:J11"/>
    <mergeCell ref="M37:N37"/>
    <mergeCell ref="M71:N71"/>
    <mergeCell ref="I24:J24"/>
    <mergeCell ref="K24:L24"/>
    <mergeCell ref="I29:J29"/>
    <mergeCell ref="I30:J30"/>
    <mergeCell ref="P33:Q33"/>
    <mergeCell ref="K21:L21"/>
    <mergeCell ref="M21:N21"/>
    <mergeCell ref="K19:L19"/>
    <mergeCell ref="M19:N19"/>
    <mergeCell ref="I18:J18"/>
    <mergeCell ref="K18:L18"/>
    <mergeCell ref="M18:N18"/>
    <mergeCell ref="I17:J17"/>
    <mergeCell ref="F5:K5"/>
    <mergeCell ref="A8:Y8"/>
    <mergeCell ref="A5:E5"/>
    <mergeCell ref="L7:U7"/>
    <mergeCell ref="X6:Y6"/>
    <mergeCell ref="M5:N5"/>
    <mergeCell ref="M105:N105"/>
    <mergeCell ref="AB77:AD78"/>
    <mergeCell ref="AB9:AD10"/>
    <mergeCell ref="AB43:AD44"/>
    <mergeCell ref="R27:U27"/>
    <mergeCell ref="R20:U20"/>
    <mergeCell ref="R33:U33"/>
    <mergeCell ref="R34:U34"/>
    <mergeCell ref="R14:U14"/>
    <mergeCell ref="M26:N26"/>
    <mergeCell ref="R36:U36"/>
    <mergeCell ref="V32:W32"/>
    <mergeCell ref="X32:Y32"/>
    <mergeCell ref="P31:Q31"/>
    <mergeCell ref="V31:W31"/>
    <mergeCell ref="R32:U32"/>
    <mergeCell ref="X31:Y31"/>
    <mergeCell ref="R31:U31"/>
    <mergeCell ref="P32:Q32"/>
    <mergeCell ref="X30:Y30"/>
    <mergeCell ref="R30:U30"/>
    <mergeCell ref="X29:Y29"/>
    <mergeCell ref="X27:Y27"/>
    <mergeCell ref="V27:W27"/>
  </mergeCells>
  <phoneticPr fontId="3" type="noConversion"/>
  <printOptions horizontalCentered="1"/>
  <pageMargins left="0.47" right="0.48" top="0.39" bottom="0.41" header="0.5" footer="0.5"/>
  <pageSetup orientation="landscape" blackAndWhite="1" horizontalDpi="4294967295" r:id="rId2"/>
  <headerFooter alignWithMargins="0">
    <oddFooter>&amp;L&amp;"Arial Narrow,Regular"F330-02v0513</oddFooter>
  </headerFooter>
  <rowBreaks count="2" manualBreakCount="2">
    <brk id="37" max="16383" man="1"/>
    <brk id="71"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B60B-BBFB-4E79-9C4C-C1FFAFCA45B3}">
  <sheetPr codeName="Sheet6">
    <tabColor indexed="59"/>
  </sheetPr>
  <dimension ref="A1:BW1101"/>
  <sheetViews>
    <sheetView showGridLines="0" showZeros="0" zoomScaleNormal="100" workbookViewId="0">
      <selection activeCell="AC15" sqref="AC15"/>
    </sheetView>
  </sheetViews>
  <sheetFormatPr defaultRowHeight="12.75" x14ac:dyDescent="0.2"/>
  <cols>
    <col min="1" max="2" width="4.7109375" customWidth="1"/>
    <col min="3" max="4" width="4.28515625" customWidth="1"/>
    <col min="5" max="6" width="3.28515625" customWidth="1"/>
    <col min="7" max="9" width="5.85546875" customWidth="1"/>
    <col min="10" max="10" width="6.5703125" customWidth="1"/>
    <col min="11" max="11" width="5.7109375" customWidth="1"/>
    <col min="12" max="13" width="6.5703125" customWidth="1"/>
    <col min="14" max="15" width="7.28515625" customWidth="1"/>
    <col min="16" max="16" width="0.5703125" customWidth="1"/>
    <col min="17" max="19" width="5.7109375" customWidth="1"/>
    <col min="20" max="22" width="5.5703125" customWidth="1"/>
    <col min="23" max="23" width="0.5703125" customWidth="1"/>
    <col min="24" max="25" width="7.28515625" customWidth="1"/>
    <col min="26" max="26" width="5.5703125" hidden="1" customWidth="1"/>
    <col min="27" max="27" width="15" bestFit="1" customWidth="1"/>
  </cols>
  <sheetData>
    <row r="1" spans="1:75" ht="23.25" x14ac:dyDescent="0.35">
      <c r="A1" s="200" t="s">
        <v>262</v>
      </c>
      <c r="B1" s="154"/>
      <c r="C1" s="154"/>
      <c r="D1" s="154"/>
      <c r="E1" s="154"/>
      <c r="F1" s="154"/>
      <c r="G1" s="154"/>
      <c r="H1" s="154"/>
      <c r="I1" s="154"/>
      <c r="J1" s="154"/>
      <c r="K1" s="154"/>
      <c r="L1" s="154"/>
      <c r="M1" s="154"/>
      <c r="N1" s="154"/>
      <c r="O1" s="154"/>
      <c r="P1" s="154"/>
      <c r="Q1" s="154"/>
      <c r="R1" s="154"/>
      <c r="S1" s="154"/>
      <c r="T1" s="154"/>
      <c r="U1" s="154"/>
      <c r="V1" s="154"/>
      <c r="W1" s="154"/>
      <c r="X1" s="154"/>
      <c r="Y1" s="154"/>
      <c r="Z1" s="9" t="s">
        <v>111</v>
      </c>
    </row>
    <row r="2" spans="1:75" ht="16.5" thickBot="1" x14ac:dyDescent="0.3">
      <c r="A2" s="7" t="s">
        <v>230</v>
      </c>
      <c r="B2" s="37"/>
      <c r="C2" s="37"/>
      <c r="D2" s="37"/>
      <c r="E2" s="37"/>
      <c r="F2" s="37"/>
      <c r="G2" s="37"/>
      <c r="H2" s="37"/>
      <c r="I2" s="37"/>
      <c r="J2" s="37"/>
      <c r="K2" s="37"/>
      <c r="L2" s="37"/>
      <c r="M2" s="37"/>
      <c r="N2" s="37"/>
      <c r="O2" s="37"/>
      <c r="P2" s="37"/>
      <c r="Q2" s="37"/>
      <c r="R2" s="37"/>
      <c r="S2" s="37"/>
      <c r="T2" s="37"/>
      <c r="U2" s="37"/>
      <c r="V2" s="37"/>
      <c r="W2" s="37"/>
      <c r="X2" s="37"/>
      <c r="Y2" s="202"/>
    </row>
    <row r="3" spans="1:75" ht="9.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row>
    <row r="4" spans="1:75" ht="17.45" customHeight="1" thickBot="1" x14ac:dyDescent="0.3">
      <c r="A4" s="2" t="s">
        <v>64</v>
      </c>
      <c r="D4" s="290">
        <f>ContractorName</f>
        <v>0</v>
      </c>
      <c r="E4" s="290"/>
      <c r="F4" s="290"/>
      <c r="G4" s="290"/>
      <c r="H4" s="290"/>
      <c r="I4" s="290"/>
      <c r="J4" s="290"/>
      <c r="L4" s="2" t="s">
        <v>229</v>
      </c>
      <c r="O4" s="320">
        <f>ContractNumber</f>
        <v>0</v>
      </c>
      <c r="P4" s="320"/>
      <c r="Q4" s="320"/>
      <c r="R4" s="320"/>
      <c r="S4" s="320"/>
      <c r="U4" s="435" t="s">
        <v>105</v>
      </c>
      <c r="V4" s="435"/>
      <c r="W4" s="435"/>
      <c r="X4" s="435"/>
      <c r="Y4" s="435"/>
    </row>
    <row r="5" spans="1:75" ht="17.45" customHeight="1" x14ac:dyDescent="0.2">
      <c r="A5" s="2" t="s">
        <v>38</v>
      </c>
      <c r="D5" s="290">
        <f>ProjectName1</f>
        <v>0</v>
      </c>
      <c r="E5" s="290"/>
      <c r="F5" s="290"/>
      <c r="G5" s="290"/>
      <c r="H5" s="290"/>
      <c r="I5" s="290"/>
      <c r="J5" s="290"/>
      <c r="U5" s="96"/>
      <c r="V5" s="96"/>
      <c r="W5" s="96"/>
      <c r="X5" s="96"/>
      <c r="Y5" s="96"/>
    </row>
    <row r="6" spans="1:75" ht="17.45" customHeight="1" x14ac:dyDescent="0.2">
      <c r="A6" s="2"/>
      <c r="B6" s="2"/>
      <c r="C6" s="2"/>
      <c r="D6" s="324">
        <f>ProjectName2</f>
        <v>0</v>
      </c>
      <c r="E6" s="324"/>
      <c r="F6" s="324"/>
      <c r="G6" s="324"/>
      <c r="H6" s="324"/>
      <c r="I6" s="324"/>
      <c r="J6" s="324"/>
      <c r="L6" s="2" t="s">
        <v>114</v>
      </c>
      <c r="O6" s="320">
        <f>AlternateNumber</f>
        <v>0</v>
      </c>
      <c r="P6" s="320"/>
      <c r="Q6" s="320"/>
      <c r="R6" s="320"/>
      <c r="S6" s="320"/>
      <c r="U6" s="3" t="s">
        <v>21</v>
      </c>
      <c r="X6" s="223">
        <f>RequestNumber</f>
        <v>0</v>
      </c>
      <c r="Y6" s="223"/>
    </row>
    <row r="7" spans="1:75" ht="17.45" customHeight="1" x14ac:dyDescent="0.2">
      <c r="A7" s="2" t="s">
        <v>70</v>
      </c>
      <c r="D7" s="324">
        <f>ProjectLocation</f>
        <v>0</v>
      </c>
      <c r="E7" s="324"/>
      <c r="F7" s="324"/>
      <c r="G7" s="324"/>
      <c r="H7" s="324"/>
      <c r="I7" s="324"/>
      <c r="J7" s="324"/>
      <c r="L7" s="121"/>
      <c r="M7" s="121"/>
      <c r="N7" s="121"/>
      <c r="O7" s="121"/>
      <c r="P7" s="121"/>
      <c r="Q7" s="121"/>
      <c r="R7" s="121"/>
      <c r="S7" s="121"/>
      <c r="U7" s="2" t="s">
        <v>23</v>
      </c>
      <c r="V7" s="11">
        <f>SUMLastPage + SVSLastPage + SVSLastPage + COSLastPage + COSLastPage + 1</f>
        <v>2</v>
      </c>
      <c r="W7" s="5"/>
      <c r="X7" s="5" t="s">
        <v>46</v>
      </c>
      <c r="Y7" s="11">
        <f>LastPage</f>
        <v>1</v>
      </c>
      <c r="Z7">
        <v>1</v>
      </c>
    </row>
    <row r="8" spans="1:75" ht="11.25" customHeight="1" thickBot="1" x14ac:dyDescent="0.25">
      <c r="A8" s="1"/>
      <c r="B8" s="1"/>
      <c r="C8" s="1"/>
      <c r="D8" s="1"/>
      <c r="E8" s="1"/>
      <c r="F8" s="1"/>
      <c r="G8" s="1"/>
      <c r="H8" s="1"/>
      <c r="I8" s="1"/>
      <c r="J8" s="1"/>
      <c r="K8" s="1"/>
      <c r="L8" s="1"/>
      <c r="M8" s="1"/>
      <c r="N8" s="1"/>
      <c r="O8" s="1"/>
      <c r="P8" s="1"/>
      <c r="Q8" s="1"/>
      <c r="R8" s="1"/>
      <c r="S8" s="1"/>
      <c r="T8" s="1"/>
      <c r="U8" s="1"/>
      <c r="V8" s="1"/>
      <c r="W8" s="1"/>
      <c r="X8" s="1"/>
      <c r="Y8" s="1"/>
    </row>
    <row r="9" spans="1:75" s="5" customFormat="1" x14ac:dyDescent="0.2">
      <c r="A9" s="431" t="s">
        <v>42</v>
      </c>
      <c r="B9" s="431" t="s">
        <v>43</v>
      </c>
      <c r="C9" s="161" t="s">
        <v>153</v>
      </c>
      <c r="D9" s="458" t="s">
        <v>75</v>
      </c>
      <c r="E9" s="459"/>
      <c r="F9" s="460"/>
      <c r="G9" s="431" t="s">
        <v>26</v>
      </c>
      <c r="H9" s="431"/>
      <c r="I9" s="431"/>
      <c r="J9" s="431"/>
      <c r="K9" s="431"/>
      <c r="L9" s="431"/>
      <c r="M9" s="431"/>
      <c r="N9" s="457" t="s">
        <v>31</v>
      </c>
      <c r="O9" s="457"/>
      <c r="P9" s="105"/>
      <c r="Q9" s="457" t="s">
        <v>32</v>
      </c>
      <c r="R9" s="457"/>
      <c r="S9" s="457"/>
      <c r="T9" s="457" t="s">
        <v>34</v>
      </c>
      <c r="U9" s="457"/>
      <c r="V9" s="457"/>
      <c r="W9" s="111"/>
      <c r="X9" s="457" t="s">
        <v>109</v>
      </c>
      <c r="Y9" s="457"/>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row>
    <row r="10" spans="1:75" s="5" customFormat="1" x14ac:dyDescent="0.2">
      <c r="A10" s="315"/>
      <c r="B10" s="315"/>
      <c r="C10" s="14" t="s">
        <v>154</v>
      </c>
      <c r="D10" s="387" t="s">
        <v>76</v>
      </c>
      <c r="E10" s="223"/>
      <c r="F10" s="288"/>
      <c r="G10" s="315" t="s">
        <v>30</v>
      </c>
      <c r="H10" s="315"/>
      <c r="I10" s="315"/>
      <c r="J10" s="315" t="s">
        <v>25</v>
      </c>
      <c r="K10" s="315"/>
      <c r="L10" s="315"/>
      <c r="M10" s="315"/>
      <c r="N10" s="461" t="s">
        <v>61</v>
      </c>
      <c r="O10" s="461"/>
      <c r="P10" s="108"/>
      <c r="Q10" s="461" t="s">
        <v>33</v>
      </c>
      <c r="R10" s="461"/>
      <c r="S10" s="461"/>
      <c r="T10" s="461" t="s">
        <v>35</v>
      </c>
      <c r="U10" s="461"/>
      <c r="V10" s="461"/>
      <c r="W10" s="113"/>
      <c r="X10" s="461" t="s">
        <v>115</v>
      </c>
      <c r="Y10" s="461"/>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2" customFormat="1" x14ac:dyDescent="0.2">
      <c r="A11" s="71"/>
      <c r="B11" s="71"/>
      <c r="C11" s="162"/>
      <c r="D11" s="437"/>
      <c r="E11" s="438"/>
      <c r="F11" s="439"/>
      <c r="G11" s="434"/>
      <c r="H11" s="434"/>
      <c r="I11" s="434"/>
      <c r="J11" s="434"/>
      <c r="K11" s="434"/>
      <c r="L11" s="434"/>
      <c r="M11" s="434"/>
      <c r="N11" s="436"/>
      <c r="O11" s="436"/>
      <c r="P11" s="106"/>
      <c r="Q11" s="433"/>
      <c r="R11" s="433"/>
      <c r="S11" s="433"/>
      <c r="T11" s="433"/>
      <c r="U11" s="433"/>
      <c r="V11" s="433"/>
      <c r="W11" s="32"/>
      <c r="X11" s="446">
        <f t="shared" ref="X11:X36" si="0">N11+Q11-T11</f>
        <v>0</v>
      </c>
      <c r="Y11" s="446"/>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2" customFormat="1" x14ac:dyDescent="0.2">
      <c r="A12" s="72"/>
      <c r="B12" s="72"/>
      <c r="C12" s="162"/>
      <c r="D12" s="437"/>
      <c r="E12" s="438"/>
      <c r="F12" s="439"/>
      <c r="G12" s="434"/>
      <c r="H12" s="434"/>
      <c r="I12" s="434"/>
      <c r="J12" s="434"/>
      <c r="K12" s="434"/>
      <c r="L12" s="434"/>
      <c r="M12" s="434"/>
      <c r="N12" s="436"/>
      <c r="O12" s="436"/>
      <c r="P12" s="106"/>
      <c r="Q12" s="433"/>
      <c r="R12" s="433"/>
      <c r="S12" s="433"/>
      <c r="T12" s="433"/>
      <c r="U12" s="433"/>
      <c r="V12" s="433"/>
      <c r="W12" s="32"/>
      <c r="X12" s="446">
        <f t="shared" si="0"/>
        <v>0</v>
      </c>
      <c r="Y12" s="446"/>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2" customFormat="1" x14ac:dyDescent="0.2">
      <c r="A13" s="72"/>
      <c r="B13" s="72"/>
      <c r="C13" s="162"/>
      <c r="D13" s="437"/>
      <c r="E13" s="438"/>
      <c r="F13" s="439"/>
      <c r="G13" s="434"/>
      <c r="H13" s="434"/>
      <c r="I13" s="434"/>
      <c r="J13" s="434"/>
      <c r="K13" s="434"/>
      <c r="L13" s="434"/>
      <c r="M13" s="434"/>
      <c r="N13" s="436"/>
      <c r="O13" s="436"/>
      <c r="P13" s="106"/>
      <c r="Q13" s="433"/>
      <c r="R13" s="433"/>
      <c r="S13" s="433"/>
      <c r="T13" s="433"/>
      <c r="U13" s="433"/>
      <c r="V13" s="433"/>
      <c r="W13" s="32"/>
      <c r="X13" s="446">
        <f t="shared" si="0"/>
        <v>0</v>
      </c>
      <c r="Y13" s="446"/>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2" customFormat="1" x14ac:dyDescent="0.2">
      <c r="A14" s="72"/>
      <c r="B14" s="72"/>
      <c r="C14" s="162"/>
      <c r="D14" s="437"/>
      <c r="E14" s="438"/>
      <c r="F14" s="439"/>
      <c r="G14" s="434"/>
      <c r="H14" s="434"/>
      <c r="I14" s="434"/>
      <c r="J14" s="434"/>
      <c r="K14" s="434"/>
      <c r="L14" s="434"/>
      <c r="M14" s="434"/>
      <c r="N14" s="436"/>
      <c r="O14" s="436"/>
      <c r="P14" s="106"/>
      <c r="Q14" s="433"/>
      <c r="R14" s="433"/>
      <c r="S14" s="433"/>
      <c r="T14" s="433"/>
      <c r="U14" s="433"/>
      <c r="V14" s="433"/>
      <c r="W14" s="32"/>
      <c r="X14" s="446">
        <f t="shared" si="0"/>
        <v>0</v>
      </c>
      <c r="Y14" s="446"/>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75" s="2" customFormat="1" x14ac:dyDescent="0.2">
      <c r="A15" s="72"/>
      <c r="B15" s="72"/>
      <c r="C15" s="162"/>
      <c r="D15" s="437"/>
      <c r="E15" s="438"/>
      <c r="F15" s="439"/>
      <c r="G15" s="434"/>
      <c r="H15" s="434"/>
      <c r="I15" s="434"/>
      <c r="J15" s="434"/>
      <c r="K15" s="434"/>
      <c r="L15" s="434"/>
      <c r="M15" s="434"/>
      <c r="N15" s="436"/>
      <c r="O15" s="436"/>
      <c r="P15" s="106"/>
      <c r="Q15" s="433"/>
      <c r="R15" s="433"/>
      <c r="S15" s="433"/>
      <c r="T15" s="433"/>
      <c r="U15" s="433"/>
      <c r="V15" s="433"/>
      <c r="W15" s="32"/>
      <c r="X15" s="446">
        <f t="shared" si="0"/>
        <v>0</v>
      </c>
      <c r="Y15" s="446"/>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row>
    <row r="16" spans="1:75" s="2" customFormat="1" x14ac:dyDescent="0.2">
      <c r="A16" s="72"/>
      <c r="B16" s="72"/>
      <c r="C16" s="162"/>
      <c r="D16" s="437"/>
      <c r="E16" s="438"/>
      <c r="F16" s="439"/>
      <c r="G16" s="434"/>
      <c r="H16" s="434"/>
      <c r="I16" s="434"/>
      <c r="J16" s="434"/>
      <c r="K16" s="434"/>
      <c r="L16" s="434"/>
      <c r="M16" s="434"/>
      <c r="N16" s="436"/>
      <c r="O16" s="436"/>
      <c r="P16" s="106"/>
      <c r="Q16" s="433"/>
      <c r="R16" s="433"/>
      <c r="S16" s="433"/>
      <c r="T16" s="433"/>
      <c r="U16" s="433"/>
      <c r="V16" s="433"/>
      <c r="W16" s="32"/>
      <c r="X16" s="446">
        <f t="shared" si="0"/>
        <v>0</v>
      </c>
      <c r="Y16" s="44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row>
    <row r="17" spans="1:75" s="2" customFormat="1" x14ac:dyDescent="0.2">
      <c r="A17" s="72"/>
      <c r="B17" s="72"/>
      <c r="C17" s="162"/>
      <c r="D17" s="437"/>
      <c r="E17" s="438"/>
      <c r="F17" s="439"/>
      <c r="G17" s="434"/>
      <c r="H17" s="434"/>
      <c r="I17" s="434"/>
      <c r="J17" s="434"/>
      <c r="K17" s="434"/>
      <c r="L17" s="434"/>
      <c r="M17" s="434"/>
      <c r="N17" s="436"/>
      <c r="O17" s="436"/>
      <c r="P17" s="106"/>
      <c r="Q17" s="433"/>
      <c r="R17" s="433"/>
      <c r="S17" s="433"/>
      <c r="T17" s="433"/>
      <c r="U17" s="433"/>
      <c r="V17" s="433"/>
      <c r="W17" s="32"/>
      <c r="X17" s="446">
        <f t="shared" si="0"/>
        <v>0</v>
      </c>
      <c r="Y17" s="446"/>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row>
    <row r="18" spans="1:75" s="2" customFormat="1" x14ac:dyDescent="0.2">
      <c r="A18" s="72"/>
      <c r="B18" s="72"/>
      <c r="C18" s="162"/>
      <c r="D18" s="437"/>
      <c r="E18" s="438"/>
      <c r="F18" s="439"/>
      <c r="G18" s="434"/>
      <c r="H18" s="434"/>
      <c r="I18" s="434"/>
      <c r="J18" s="434"/>
      <c r="K18" s="434"/>
      <c r="L18" s="434"/>
      <c r="M18" s="434"/>
      <c r="N18" s="436"/>
      <c r="O18" s="436"/>
      <c r="P18" s="106"/>
      <c r="Q18" s="433"/>
      <c r="R18" s="433"/>
      <c r="S18" s="433"/>
      <c r="T18" s="433"/>
      <c r="U18" s="433"/>
      <c r="V18" s="433"/>
      <c r="W18" s="32"/>
      <c r="X18" s="446">
        <f t="shared" si="0"/>
        <v>0</v>
      </c>
      <c r="Y18" s="446"/>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row>
    <row r="19" spans="1:75" s="2" customFormat="1" x14ac:dyDescent="0.2">
      <c r="A19" s="72"/>
      <c r="B19" s="72"/>
      <c r="C19" s="162"/>
      <c r="D19" s="437"/>
      <c r="E19" s="438"/>
      <c r="F19" s="439"/>
      <c r="G19" s="434"/>
      <c r="H19" s="434"/>
      <c r="I19" s="434"/>
      <c r="J19" s="434"/>
      <c r="K19" s="434"/>
      <c r="L19" s="434"/>
      <c r="M19" s="434"/>
      <c r="N19" s="436"/>
      <c r="O19" s="436"/>
      <c r="P19" s="106"/>
      <c r="Q19" s="433"/>
      <c r="R19" s="433"/>
      <c r="S19" s="433"/>
      <c r="T19" s="433"/>
      <c r="U19" s="433"/>
      <c r="V19" s="433"/>
      <c r="W19" s="32"/>
      <c r="X19" s="446">
        <f t="shared" si="0"/>
        <v>0</v>
      </c>
      <c r="Y19" s="446"/>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x14ac:dyDescent="0.2">
      <c r="A20" s="72"/>
      <c r="B20" s="72"/>
      <c r="C20" s="162"/>
      <c r="D20" s="437"/>
      <c r="E20" s="438"/>
      <c r="F20" s="439"/>
      <c r="G20" s="434"/>
      <c r="H20" s="434"/>
      <c r="I20" s="434"/>
      <c r="J20" s="434"/>
      <c r="K20" s="434"/>
      <c r="L20" s="434"/>
      <c r="M20" s="434"/>
      <c r="N20" s="436"/>
      <c r="O20" s="436"/>
      <c r="P20" s="106"/>
      <c r="Q20" s="433"/>
      <c r="R20" s="433"/>
      <c r="S20" s="433"/>
      <c r="T20" s="433"/>
      <c r="U20" s="433"/>
      <c r="V20" s="433"/>
      <c r="W20" s="32"/>
      <c r="X20" s="446">
        <f t="shared" si="0"/>
        <v>0</v>
      </c>
      <c r="Y20" s="446"/>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x14ac:dyDescent="0.2">
      <c r="A21" s="72"/>
      <c r="B21" s="72"/>
      <c r="C21" s="162"/>
      <c r="D21" s="437"/>
      <c r="E21" s="438"/>
      <c r="F21" s="439"/>
      <c r="G21" s="434"/>
      <c r="H21" s="434"/>
      <c r="I21" s="434"/>
      <c r="J21" s="434"/>
      <c r="K21" s="434"/>
      <c r="L21" s="434"/>
      <c r="M21" s="434"/>
      <c r="N21" s="436"/>
      <c r="O21" s="436"/>
      <c r="P21" s="106"/>
      <c r="Q21" s="433"/>
      <c r="R21" s="433"/>
      <c r="S21" s="433"/>
      <c r="T21" s="433"/>
      <c r="U21" s="433"/>
      <c r="V21" s="433"/>
      <c r="W21" s="32"/>
      <c r="X21" s="446">
        <f t="shared" si="0"/>
        <v>0</v>
      </c>
      <c r="Y21" s="446"/>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x14ac:dyDescent="0.2">
      <c r="A22" s="72"/>
      <c r="B22" s="72"/>
      <c r="C22" s="162"/>
      <c r="D22" s="437"/>
      <c r="E22" s="438"/>
      <c r="F22" s="439"/>
      <c r="G22" s="434"/>
      <c r="H22" s="434"/>
      <c r="I22" s="434"/>
      <c r="J22" s="434"/>
      <c r="K22" s="434"/>
      <c r="L22" s="434"/>
      <c r="M22" s="434"/>
      <c r="N22" s="436"/>
      <c r="O22" s="436"/>
      <c r="P22" s="106"/>
      <c r="Q22" s="433"/>
      <c r="R22" s="433"/>
      <c r="S22" s="433"/>
      <c r="T22" s="433"/>
      <c r="U22" s="433"/>
      <c r="V22" s="433"/>
      <c r="W22" s="32"/>
      <c r="X22" s="446">
        <f t="shared" si="0"/>
        <v>0</v>
      </c>
      <c r="Y22" s="446"/>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x14ac:dyDescent="0.2">
      <c r="A23" s="72"/>
      <c r="B23" s="72"/>
      <c r="C23" s="162"/>
      <c r="D23" s="437"/>
      <c r="E23" s="438"/>
      <c r="F23" s="439"/>
      <c r="G23" s="434"/>
      <c r="H23" s="434"/>
      <c r="I23" s="434"/>
      <c r="J23" s="434"/>
      <c r="K23" s="434"/>
      <c r="L23" s="434"/>
      <c r="M23" s="434"/>
      <c r="N23" s="436"/>
      <c r="O23" s="436"/>
      <c r="P23" s="106"/>
      <c r="Q23" s="433"/>
      <c r="R23" s="433"/>
      <c r="S23" s="433"/>
      <c r="T23" s="433"/>
      <c r="U23" s="433"/>
      <c r="V23" s="433"/>
      <c r="W23" s="32"/>
      <c r="X23" s="446">
        <f t="shared" si="0"/>
        <v>0</v>
      </c>
      <c r="Y23" s="446"/>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x14ac:dyDescent="0.2">
      <c r="A24" s="72"/>
      <c r="B24" s="72"/>
      <c r="C24" s="162"/>
      <c r="D24" s="437"/>
      <c r="E24" s="438"/>
      <c r="F24" s="439"/>
      <c r="G24" s="434"/>
      <c r="H24" s="434"/>
      <c r="I24" s="434"/>
      <c r="J24" s="434"/>
      <c r="K24" s="434"/>
      <c r="L24" s="434"/>
      <c r="M24" s="434"/>
      <c r="N24" s="436"/>
      <c r="O24" s="436"/>
      <c r="P24" s="106"/>
      <c r="Q24" s="433"/>
      <c r="R24" s="433"/>
      <c r="S24" s="433"/>
      <c r="T24" s="433"/>
      <c r="U24" s="433"/>
      <c r="V24" s="433"/>
      <c r="W24" s="32"/>
      <c r="X24" s="446">
        <f t="shared" si="0"/>
        <v>0</v>
      </c>
      <c r="Y24" s="446"/>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x14ac:dyDescent="0.2">
      <c r="A25" s="72"/>
      <c r="B25" s="72"/>
      <c r="C25" s="162"/>
      <c r="D25" s="437"/>
      <c r="E25" s="438"/>
      <c r="F25" s="439"/>
      <c r="G25" s="434"/>
      <c r="H25" s="434"/>
      <c r="I25" s="434"/>
      <c r="J25" s="434"/>
      <c r="K25" s="434"/>
      <c r="L25" s="434"/>
      <c r="M25" s="434"/>
      <c r="N25" s="436"/>
      <c r="O25" s="436"/>
      <c r="P25" s="106"/>
      <c r="Q25" s="433"/>
      <c r="R25" s="433"/>
      <c r="S25" s="433"/>
      <c r="T25" s="433"/>
      <c r="U25" s="433"/>
      <c r="V25" s="433"/>
      <c r="W25" s="32"/>
      <c r="X25" s="446">
        <f t="shared" si="0"/>
        <v>0</v>
      </c>
      <c r="Y25" s="446"/>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2" customFormat="1" x14ac:dyDescent="0.2">
      <c r="A26" s="72"/>
      <c r="B26" s="72"/>
      <c r="C26" s="162"/>
      <c r="D26" s="437"/>
      <c r="E26" s="438"/>
      <c r="F26" s="439"/>
      <c r="G26" s="434"/>
      <c r="H26" s="434"/>
      <c r="I26" s="434"/>
      <c r="J26" s="434"/>
      <c r="K26" s="434"/>
      <c r="L26" s="434"/>
      <c r="M26" s="434"/>
      <c r="N26" s="436"/>
      <c r="O26" s="436"/>
      <c r="P26" s="106"/>
      <c r="Q26" s="433"/>
      <c r="R26" s="433"/>
      <c r="S26" s="433"/>
      <c r="T26" s="433"/>
      <c r="U26" s="433"/>
      <c r="V26" s="433"/>
      <c r="W26" s="32"/>
      <c r="X26" s="446">
        <f t="shared" si="0"/>
        <v>0</v>
      </c>
      <c r="Y26" s="44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x14ac:dyDescent="0.2">
      <c r="A27" s="72"/>
      <c r="B27" s="72"/>
      <c r="C27" s="162"/>
      <c r="D27" s="437"/>
      <c r="E27" s="438"/>
      <c r="F27" s="439"/>
      <c r="G27" s="434"/>
      <c r="H27" s="434"/>
      <c r="I27" s="434"/>
      <c r="J27" s="434"/>
      <c r="K27" s="434"/>
      <c r="L27" s="434"/>
      <c r="M27" s="434"/>
      <c r="N27" s="436"/>
      <c r="O27" s="436"/>
      <c r="P27" s="106"/>
      <c r="Q27" s="433"/>
      <c r="R27" s="433"/>
      <c r="S27" s="433"/>
      <c r="T27" s="433"/>
      <c r="U27" s="433"/>
      <c r="V27" s="433"/>
      <c r="W27" s="32"/>
      <c r="X27" s="446">
        <f t="shared" si="0"/>
        <v>0</v>
      </c>
      <c r="Y27" s="446"/>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x14ac:dyDescent="0.2">
      <c r="A28" s="72"/>
      <c r="B28" s="72"/>
      <c r="C28" s="162"/>
      <c r="D28" s="437"/>
      <c r="E28" s="438"/>
      <c r="F28" s="439"/>
      <c r="G28" s="434"/>
      <c r="H28" s="434"/>
      <c r="I28" s="434"/>
      <c r="J28" s="434"/>
      <c r="K28" s="434"/>
      <c r="L28" s="434"/>
      <c r="M28" s="434"/>
      <c r="N28" s="436"/>
      <c r="O28" s="436"/>
      <c r="P28" s="106"/>
      <c r="Q28" s="433"/>
      <c r="R28" s="433"/>
      <c r="S28" s="433"/>
      <c r="T28" s="433"/>
      <c r="U28" s="433"/>
      <c r="V28" s="433"/>
      <c r="W28" s="32"/>
      <c r="X28" s="446">
        <f t="shared" si="0"/>
        <v>0</v>
      </c>
      <c r="Y28" s="446"/>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x14ac:dyDescent="0.2">
      <c r="A29" s="72"/>
      <c r="B29" s="72"/>
      <c r="C29" s="162"/>
      <c r="D29" s="437"/>
      <c r="E29" s="438"/>
      <c r="F29" s="439"/>
      <c r="G29" s="434"/>
      <c r="H29" s="434"/>
      <c r="I29" s="434"/>
      <c r="J29" s="434"/>
      <c r="K29" s="434"/>
      <c r="L29" s="434"/>
      <c r="M29" s="434"/>
      <c r="N29" s="436"/>
      <c r="O29" s="436"/>
      <c r="P29" s="106"/>
      <c r="Q29" s="433"/>
      <c r="R29" s="433"/>
      <c r="S29" s="433"/>
      <c r="T29" s="433"/>
      <c r="U29" s="433"/>
      <c r="V29" s="433"/>
      <c r="W29" s="32"/>
      <c r="X29" s="446">
        <f t="shared" si="0"/>
        <v>0</v>
      </c>
      <c r="Y29" s="446"/>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x14ac:dyDescent="0.2">
      <c r="A30" s="72"/>
      <c r="B30" s="72"/>
      <c r="C30" s="162"/>
      <c r="D30" s="437"/>
      <c r="E30" s="438"/>
      <c r="F30" s="439"/>
      <c r="G30" s="434"/>
      <c r="H30" s="434"/>
      <c r="I30" s="434"/>
      <c r="J30" s="434"/>
      <c r="K30" s="434"/>
      <c r="L30" s="434"/>
      <c r="M30" s="434"/>
      <c r="N30" s="436"/>
      <c r="O30" s="436"/>
      <c r="P30" s="106"/>
      <c r="Q30" s="433"/>
      <c r="R30" s="433"/>
      <c r="S30" s="433"/>
      <c r="T30" s="433"/>
      <c r="U30" s="433"/>
      <c r="V30" s="433"/>
      <c r="W30" s="32"/>
      <c r="X30" s="446">
        <f t="shared" si="0"/>
        <v>0</v>
      </c>
      <c r="Y30" s="446"/>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x14ac:dyDescent="0.2">
      <c r="A31" s="72"/>
      <c r="B31" s="72"/>
      <c r="C31" s="162"/>
      <c r="D31" s="437"/>
      <c r="E31" s="438"/>
      <c r="F31" s="439"/>
      <c r="G31" s="434"/>
      <c r="H31" s="434"/>
      <c r="I31" s="434"/>
      <c r="J31" s="434"/>
      <c r="K31" s="434"/>
      <c r="L31" s="434"/>
      <c r="M31" s="434"/>
      <c r="N31" s="436"/>
      <c r="O31" s="436"/>
      <c r="P31" s="106"/>
      <c r="Q31" s="433"/>
      <c r="R31" s="433"/>
      <c r="S31" s="433"/>
      <c r="T31" s="433"/>
      <c r="U31" s="433"/>
      <c r="V31" s="433"/>
      <c r="W31" s="32"/>
      <c r="X31" s="446">
        <f t="shared" si="0"/>
        <v>0</v>
      </c>
      <c r="Y31" s="446"/>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x14ac:dyDescent="0.2">
      <c r="A32" s="72"/>
      <c r="B32" s="72"/>
      <c r="C32" s="162"/>
      <c r="D32" s="437"/>
      <c r="E32" s="438"/>
      <c r="F32" s="439"/>
      <c r="G32" s="434"/>
      <c r="H32" s="434"/>
      <c r="I32" s="434"/>
      <c r="J32" s="434"/>
      <c r="K32" s="434"/>
      <c r="L32" s="434"/>
      <c r="M32" s="434"/>
      <c r="N32" s="436"/>
      <c r="O32" s="436"/>
      <c r="P32" s="106"/>
      <c r="Q32" s="433"/>
      <c r="R32" s="433"/>
      <c r="S32" s="433"/>
      <c r="T32" s="433"/>
      <c r="U32" s="433"/>
      <c r="V32" s="433"/>
      <c r="W32" s="32"/>
      <c r="X32" s="446">
        <f t="shared" si="0"/>
        <v>0</v>
      </c>
      <c r="Y32" s="446"/>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1:75" s="2" customFormat="1" x14ac:dyDescent="0.2">
      <c r="A33" s="72"/>
      <c r="B33" s="72"/>
      <c r="C33" s="162"/>
      <c r="D33" s="437"/>
      <c r="E33" s="438"/>
      <c r="F33" s="439"/>
      <c r="G33" s="434"/>
      <c r="H33" s="434"/>
      <c r="I33" s="434"/>
      <c r="J33" s="434"/>
      <c r="K33" s="434"/>
      <c r="L33" s="434"/>
      <c r="M33" s="434"/>
      <c r="N33" s="436"/>
      <c r="O33" s="436"/>
      <c r="P33" s="106"/>
      <c r="Q33" s="433"/>
      <c r="R33" s="433"/>
      <c r="S33" s="433"/>
      <c r="T33" s="433"/>
      <c r="U33" s="433"/>
      <c r="V33" s="433"/>
      <c r="W33" s="32"/>
      <c r="X33" s="446">
        <f t="shared" si="0"/>
        <v>0</v>
      </c>
      <c r="Y33" s="446"/>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1:75" s="2" customFormat="1" x14ac:dyDescent="0.2">
      <c r="A34" s="72"/>
      <c r="B34" s="72"/>
      <c r="C34" s="162"/>
      <c r="D34" s="437"/>
      <c r="E34" s="438"/>
      <c r="F34" s="439"/>
      <c r="G34" s="434"/>
      <c r="H34" s="434"/>
      <c r="I34" s="434"/>
      <c r="J34" s="434"/>
      <c r="K34" s="434"/>
      <c r="L34" s="434"/>
      <c r="M34" s="434"/>
      <c r="N34" s="436"/>
      <c r="O34" s="436"/>
      <c r="P34" s="106"/>
      <c r="Q34" s="433"/>
      <c r="R34" s="433"/>
      <c r="S34" s="433"/>
      <c r="T34" s="433"/>
      <c r="U34" s="433"/>
      <c r="V34" s="433"/>
      <c r="W34" s="32"/>
      <c r="X34" s="446">
        <f t="shared" si="0"/>
        <v>0</v>
      </c>
      <c r="Y34" s="446"/>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1:75" s="2" customFormat="1" x14ac:dyDescent="0.2">
      <c r="A35" s="73"/>
      <c r="B35" s="73"/>
      <c r="C35" s="162"/>
      <c r="D35" s="437"/>
      <c r="E35" s="438"/>
      <c r="F35" s="439"/>
      <c r="G35" s="434"/>
      <c r="H35" s="434"/>
      <c r="I35" s="434"/>
      <c r="J35" s="434"/>
      <c r="K35" s="434"/>
      <c r="L35" s="434"/>
      <c r="M35" s="434"/>
      <c r="N35" s="436"/>
      <c r="O35" s="436"/>
      <c r="P35" s="106"/>
      <c r="Q35" s="433"/>
      <c r="R35" s="433"/>
      <c r="S35" s="433"/>
      <c r="T35" s="433"/>
      <c r="U35" s="433"/>
      <c r="V35" s="433"/>
      <c r="W35" s="32"/>
      <c r="X35" s="446">
        <f t="shared" si="0"/>
        <v>0</v>
      </c>
      <c r="Y35" s="446"/>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1:75" s="2" customFormat="1" x14ac:dyDescent="0.2">
      <c r="A36" s="73"/>
      <c r="B36" s="73"/>
      <c r="C36" s="163"/>
      <c r="D36" s="437"/>
      <c r="E36" s="438"/>
      <c r="F36" s="439"/>
      <c r="G36" s="434"/>
      <c r="H36" s="434"/>
      <c r="I36" s="434"/>
      <c r="J36" s="434"/>
      <c r="K36" s="434"/>
      <c r="L36" s="434"/>
      <c r="M36" s="434"/>
      <c r="N36" s="436"/>
      <c r="O36" s="436"/>
      <c r="P36" s="107"/>
      <c r="Q36" s="433"/>
      <c r="R36" s="433"/>
      <c r="S36" s="433"/>
      <c r="T36" s="433"/>
      <c r="U36" s="433"/>
      <c r="V36" s="433"/>
      <c r="W36" s="112"/>
      <c r="X36" s="446">
        <f t="shared" si="0"/>
        <v>0</v>
      </c>
      <c r="Y36" s="44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1:75" s="2" customFormat="1" ht="15.75" customHeight="1" x14ac:dyDescent="0.2">
      <c r="A37" s="134"/>
      <c r="B37" s="117"/>
      <c r="C37" s="117"/>
      <c r="D37" s="117"/>
      <c r="E37" s="117"/>
      <c r="F37" s="117"/>
      <c r="G37" s="117"/>
      <c r="H37" s="117"/>
      <c r="I37" s="118"/>
      <c r="J37" s="463" t="s">
        <v>45</v>
      </c>
      <c r="K37" s="464"/>
      <c r="L37" s="464"/>
      <c r="M37" s="465"/>
      <c r="N37" s="447">
        <f>SUM(N11:N36)</f>
        <v>0</v>
      </c>
      <c r="O37" s="448"/>
      <c r="P37" s="110"/>
      <c r="Q37" s="452">
        <f>SUM(Q11:Q36)</f>
        <v>0</v>
      </c>
      <c r="R37" s="453"/>
      <c r="S37" s="454"/>
      <c r="T37" s="452">
        <f>SUM(T11:T36)</f>
        <v>0</v>
      </c>
      <c r="U37" s="453"/>
      <c r="V37" s="454"/>
      <c r="W37" s="110"/>
      <c r="X37" s="452">
        <f>SUM(X11:X36)</f>
        <v>0</v>
      </c>
      <c r="Y37" s="454"/>
      <c r="Z37" s="52"/>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1:75" s="2" customFormat="1" x14ac:dyDescent="0.2">
      <c r="A38" s="135"/>
      <c r="I38" s="119"/>
      <c r="J38" s="440" t="str">
        <f>IF(Z7=MATLastPage,J76,"")</f>
        <v/>
      </c>
      <c r="K38" s="441"/>
      <c r="L38" s="441"/>
      <c r="M38" s="442"/>
      <c r="N38" s="443" t="str">
        <f>IF(Z7=MATLastPage,N76,"")</f>
        <v/>
      </c>
      <c r="O38" s="445"/>
      <c r="P38" s="109"/>
      <c r="Q38" s="443" t="str">
        <f>IF(Z7=MATLastPage,Q76,"")</f>
        <v/>
      </c>
      <c r="R38" s="444"/>
      <c r="S38" s="445"/>
      <c r="T38" s="443" t="str">
        <f>IF(Z7=MATLastPage,T76,"")</f>
        <v/>
      </c>
      <c r="U38" s="444"/>
      <c r="V38" s="445"/>
      <c r="W38" s="109"/>
      <c r="X38" s="443" t="str">
        <f>IF(Z7=MATLastPage,X76,"")</f>
        <v/>
      </c>
      <c r="Y38" s="445"/>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1:75" s="2" customFormat="1" x14ac:dyDescent="0.2">
      <c r="A39" s="135"/>
      <c r="I39" s="119"/>
      <c r="J39" s="114"/>
      <c r="K39" s="115"/>
      <c r="L39" s="115"/>
      <c r="M39" s="115"/>
      <c r="N39" s="115"/>
      <c r="O39" s="115"/>
      <c r="P39" s="115"/>
      <c r="Q39" s="115"/>
      <c r="R39" s="115"/>
      <c r="S39" s="115"/>
      <c r="T39" s="115"/>
      <c r="U39" s="115"/>
      <c r="V39" s="115"/>
      <c r="W39" s="115"/>
      <c r="X39" s="115"/>
      <c r="Y39" s="116"/>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1:75" s="2" customFormat="1" ht="13.5" thickBot="1" x14ac:dyDescent="0.25">
      <c r="A40" s="136"/>
      <c r="B40" s="8"/>
      <c r="C40" s="8"/>
      <c r="D40" s="8"/>
      <c r="E40" s="8"/>
      <c r="F40" s="8"/>
      <c r="G40" s="8"/>
      <c r="H40" s="8"/>
      <c r="I40" s="120"/>
      <c r="J40" s="462" t="str">
        <f>IF(Z7=MATLastPage,J78,"")</f>
        <v/>
      </c>
      <c r="K40" s="291"/>
      <c r="L40" s="291"/>
      <c r="M40" s="292"/>
      <c r="N40" s="449"/>
      <c r="O40" s="451"/>
      <c r="P40" s="159"/>
      <c r="Q40" s="449"/>
      <c r="R40" s="450"/>
      <c r="S40" s="451"/>
      <c r="T40" s="449"/>
      <c r="U40" s="450"/>
      <c r="V40" s="451"/>
      <c r="W40" s="56"/>
      <c r="X40" s="455" t="str">
        <f>IF(Z7=MATLastPage,X78,"")</f>
        <v/>
      </c>
      <c r="Y40" s="456"/>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1:75" x14ac:dyDescent="0.2">
      <c r="A41" s="188" t="str">
        <f>FormNumber</f>
        <v>F330-02</v>
      </c>
      <c r="M41" s="277" t="str">
        <f>FormVersion</f>
        <v xml:space="preserve">2025-OCT  </v>
      </c>
      <c r="N41" s="277"/>
      <c r="Y41" s="192" t="str">
        <f>"Section F - Stored Materials, Page " &amp; Z7 &amp; " of " &amp; MATLastPage</f>
        <v>Section F - Stored Materials, Page 1 of 0</v>
      </c>
    </row>
    <row r="42" spans="1:75" ht="17.45" customHeight="1" thickBot="1" x14ac:dyDescent="0.3">
      <c r="A42" s="2" t="s">
        <v>64</v>
      </c>
      <c r="D42" s="290">
        <f>ContractorName</f>
        <v>0</v>
      </c>
      <c r="E42" s="290"/>
      <c r="F42" s="290"/>
      <c r="G42" s="290"/>
      <c r="H42" s="290"/>
      <c r="I42" s="290"/>
      <c r="J42" s="290"/>
      <c r="L42" s="2" t="s">
        <v>229</v>
      </c>
      <c r="O42" s="320">
        <f>ContractNumber</f>
        <v>0</v>
      </c>
      <c r="P42" s="320"/>
      <c r="Q42" s="320"/>
      <c r="R42" s="320"/>
      <c r="S42" s="320"/>
      <c r="U42" s="435" t="s">
        <v>105</v>
      </c>
      <c r="V42" s="435"/>
      <c r="W42" s="435"/>
      <c r="X42" s="435"/>
      <c r="Y42" s="435"/>
    </row>
    <row r="43" spans="1:75" ht="17.45" customHeight="1" x14ac:dyDescent="0.2">
      <c r="A43" s="2" t="s">
        <v>38</v>
      </c>
      <c r="D43" s="290">
        <f>ProjectName1</f>
        <v>0</v>
      </c>
      <c r="E43" s="290"/>
      <c r="F43" s="290"/>
      <c r="G43" s="290"/>
      <c r="H43" s="290"/>
      <c r="I43" s="290"/>
      <c r="J43" s="290"/>
      <c r="U43" s="96"/>
      <c r="V43" s="96"/>
      <c r="W43" s="96"/>
      <c r="X43" s="96"/>
      <c r="Y43" s="96"/>
    </row>
    <row r="44" spans="1:75" ht="17.45" customHeight="1" x14ac:dyDescent="0.2">
      <c r="A44" s="2"/>
      <c r="B44" s="2"/>
      <c r="C44" s="2"/>
      <c r="D44" s="324">
        <f>ProjectName2</f>
        <v>0</v>
      </c>
      <c r="E44" s="324"/>
      <c r="F44" s="324"/>
      <c r="G44" s="324"/>
      <c r="H44" s="324"/>
      <c r="I44" s="324"/>
      <c r="J44" s="324"/>
      <c r="L44" s="2" t="s">
        <v>114</v>
      </c>
      <c r="O44" s="320">
        <f>AlternateNumber</f>
        <v>0</v>
      </c>
      <c r="P44" s="320"/>
      <c r="Q44" s="320"/>
      <c r="R44" s="320"/>
      <c r="S44" s="320"/>
      <c r="U44" s="3" t="s">
        <v>21</v>
      </c>
      <c r="X44" s="223">
        <f>RequestNumber</f>
        <v>0</v>
      </c>
      <c r="Y44" s="223"/>
    </row>
    <row r="45" spans="1:75" ht="17.45" customHeight="1" x14ac:dyDescent="0.2">
      <c r="A45" s="2" t="s">
        <v>70</v>
      </c>
      <c r="D45" s="324">
        <f>ProjectLocation</f>
        <v>0</v>
      </c>
      <c r="E45" s="324"/>
      <c r="F45" s="324"/>
      <c r="G45" s="324"/>
      <c r="H45" s="324"/>
      <c r="I45" s="324"/>
      <c r="J45" s="324"/>
      <c r="L45" s="121"/>
      <c r="M45" s="121"/>
      <c r="N45" s="121"/>
      <c r="O45" s="121"/>
      <c r="P45" s="121"/>
      <c r="Q45" s="121"/>
      <c r="R45" s="121"/>
      <c r="S45" s="121"/>
      <c r="U45" s="2" t="s">
        <v>23</v>
      </c>
      <c r="V45" s="11">
        <f>V7+1</f>
        <v>3</v>
      </c>
      <c r="W45" s="5"/>
      <c r="X45" s="5" t="s">
        <v>46</v>
      </c>
      <c r="Y45" s="11">
        <f>LastPage</f>
        <v>1</v>
      </c>
      <c r="Z45">
        <v>2</v>
      </c>
    </row>
    <row r="46" spans="1:75" ht="11.25" customHeight="1" thickBot="1" x14ac:dyDescent="0.25">
      <c r="A46" s="351" t="s">
        <v>234</v>
      </c>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row>
    <row r="47" spans="1:75" s="5" customFormat="1" x14ac:dyDescent="0.2">
      <c r="A47" s="431" t="s">
        <v>42</v>
      </c>
      <c r="B47" s="431" t="s">
        <v>43</v>
      </c>
      <c r="C47" s="161" t="s">
        <v>153</v>
      </c>
      <c r="D47" s="458" t="s">
        <v>75</v>
      </c>
      <c r="E47" s="459"/>
      <c r="F47" s="460"/>
      <c r="G47" s="431" t="s">
        <v>26</v>
      </c>
      <c r="H47" s="431"/>
      <c r="I47" s="431"/>
      <c r="J47" s="431"/>
      <c r="K47" s="431"/>
      <c r="L47" s="431"/>
      <c r="M47" s="431"/>
      <c r="N47" s="457" t="s">
        <v>31</v>
      </c>
      <c r="O47" s="457"/>
      <c r="P47" s="105"/>
      <c r="Q47" s="457" t="s">
        <v>32</v>
      </c>
      <c r="R47" s="457"/>
      <c r="S47" s="457"/>
      <c r="T47" s="457" t="s">
        <v>34</v>
      </c>
      <c r="U47" s="457"/>
      <c r="V47" s="457"/>
      <c r="W47" s="111"/>
      <c r="X47" s="457" t="s">
        <v>109</v>
      </c>
      <c r="Y47" s="45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1:75" s="5" customFormat="1" x14ac:dyDescent="0.2">
      <c r="A48" s="315"/>
      <c r="B48" s="315"/>
      <c r="C48" s="14" t="s">
        <v>154</v>
      </c>
      <c r="D48" s="387" t="s">
        <v>76</v>
      </c>
      <c r="E48" s="223"/>
      <c r="F48" s="288"/>
      <c r="G48" s="315" t="s">
        <v>30</v>
      </c>
      <c r="H48" s="315"/>
      <c r="I48" s="315"/>
      <c r="J48" s="315" t="s">
        <v>25</v>
      </c>
      <c r="K48" s="315"/>
      <c r="L48" s="315"/>
      <c r="M48" s="315"/>
      <c r="N48" s="461" t="s">
        <v>61</v>
      </c>
      <c r="O48" s="461"/>
      <c r="P48" s="108"/>
      <c r="Q48" s="461" t="s">
        <v>33</v>
      </c>
      <c r="R48" s="461"/>
      <c r="S48" s="461"/>
      <c r="T48" s="461" t="s">
        <v>35</v>
      </c>
      <c r="U48" s="461"/>
      <c r="V48" s="461"/>
      <c r="W48" s="113"/>
      <c r="X48" s="461" t="s">
        <v>115</v>
      </c>
      <c r="Y48" s="461"/>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1:75" s="2" customFormat="1" x14ac:dyDescent="0.2">
      <c r="A49" s="71"/>
      <c r="B49" s="71"/>
      <c r="C49" s="162"/>
      <c r="D49" s="437"/>
      <c r="E49" s="438"/>
      <c r="F49" s="439"/>
      <c r="G49" s="434"/>
      <c r="H49" s="434"/>
      <c r="I49" s="434"/>
      <c r="J49" s="434"/>
      <c r="K49" s="434"/>
      <c r="L49" s="434"/>
      <c r="M49" s="434"/>
      <c r="N49" s="436"/>
      <c r="O49" s="436"/>
      <c r="P49" s="106"/>
      <c r="Q49" s="433"/>
      <c r="R49" s="433"/>
      <c r="S49" s="433"/>
      <c r="T49" s="433"/>
      <c r="U49" s="433"/>
      <c r="V49" s="433"/>
      <c r="W49" s="32"/>
      <c r="X49" s="446">
        <f>N49+Q49-T49</f>
        <v>0</v>
      </c>
      <c r="Y49" s="446"/>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1:75" s="2" customFormat="1" x14ac:dyDescent="0.2">
      <c r="A50" s="72"/>
      <c r="B50" s="72"/>
      <c r="C50" s="162"/>
      <c r="D50" s="437"/>
      <c r="E50" s="438"/>
      <c r="F50" s="439"/>
      <c r="G50" s="434"/>
      <c r="H50" s="434"/>
      <c r="I50" s="434"/>
      <c r="J50" s="434"/>
      <c r="K50" s="434"/>
      <c r="L50" s="434"/>
      <c r="M50" s="434"/>
      <c r="N50" s="436"/>
      <c r="O50" s="436"/>
      <c r="P50" s="106"/>
      <c r="Q50" s="433"/>
      <c r="R50" s="433"/>
      <c r="S50" s="433"/>
      <c r="T50" s="433"/>
      <c r="U50" s="433"/>
      <c r="V50" s="433"/>
      <c r="W50" s="32"/>
      <c r="X50" s="446">
        <f>N50+Q50-T50</f>
        <v>0</v>
      </c>
      <c r="Y50" s="446"/>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1:75" s="2" customFormat="1" x14ac:dyDescent="0.2">
      <c r="A51" s="72"/>
      <c r="B51" s="72"/>
      <c r="C51" s="162"/>
      <c r="D51" s="437"/>
      <c r="E51" s="438"/>
      <c r="F51" s="439"/>
      <c r="G51" s="434"/>
      <c r="H51" s="434"/>
      <c r="I51" s="434"/>
      <c r="J51" s="434"/>
      <c r="K51" s="434"/>
      <c r="L51" s="434"/>
      <c r="M51" s="434"/>
      <c r="N51" s="436"/>
      <c r="O51" s="436"/>
      <c r="P51" s="106"/>
      <c r="Q51" s="433"/>
      <c r="R51" s="433"/>
      <c r="S51" s="433"/>
      <c r="T51" s="433"/>
      <c r="U51" s="433"/>
      <c r="V51" s="433"/>
      <c r="W51" s="32"/>
      <c r="X51" s="446">
        <f t="shared" ref="X51:X74" si="1">N51+Q51-T51</f>
        <v>0</v>
      </c>
      <c r="Y51" s="446"/>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1:75" s="2" customFormat="1" x14ac:dyDescent="0.2">
      <c r="A52" s="72"/>
      <c r="B52" s="72"/>
      <c r="C52" s="162"/>
      <c r="D52" s="437"/>
      <c r="E52" s="438"/>
      <c r="F52" s="439"/>
      <c r="G52" s="434"/>
      <c r="H52" s="434"/>
      <c r="I52" s="434"/>
      <c r="J52" s="434"/>
      <c r="K52" s="434"/>
      <c r="L52" s="434"/>
      <c r="M52" s="434"/>
      <c r="N52" s="436"/>
      <c r="O52" s="436"/>
      <c r="P52" s="106"/>
      <c r="Q52" s="433"/>
      <c r="R52" s="433"/>
      <c r="S52" s="433"/>
      <c r="T52" s="433"/>
      <c r="U52" s="433"/>
      <c r="V52" s="433"/>
      <c r="W52" s="32"/>
      <c r="X52" s="446">
        <f t="shared" si="1"/>
        <v>0</v>
      </c>
      <c r="Y52" s="446"/>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1:75" s="2" customFormat="1" x14ac:dyDescent="0.2">
      <c r="A53" s="72"/>
      <c r="B53" s="72"/>
      <c r="C53" s="162"/>
      <c r="D53" s="437"/>
      <c r="E53" s="438"/>
      <c r="F53" s="439"/>
      <c r="G53" s="434"/>
      <c r="H53" s="434"/>
      <c r="I53" s="434"/>
      <c r="J53" s="434"/>
      <c r="K53" s="434"/>
      <c r="L53" s="434"/>
      <c r="M53" s="434"/>
      <c r="N53" s="436"/>
      <c r="O53" s="436"/>
      <c r="P53" s="106"/>
      <c r="Q53" s="433"/>
      <c r="R53" s="433"/>
      <c r="S53" s="433"/>
      <c r="T53" s="433"/>
      <c r="U53" s="433"/>
      <c r="V53" s="433"/>
      <c r="W53" s="32"/>
      <c r="X53" s="446">
        <f t="shared" si="1"/>
        <v>0</v>
      </c>
      <c r="Y53" s="446"/>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1:75" s="2" customFormat="1" x14ac:dyDescent="0.2">
      <c r="A54" s="72"/>
      <c r="B54" s="72"/>
      <c r="C54" s="162"/>
      <c r="D54" s="437"/>
      <c r="E54" s="438"/>
      <c r="F54" s="439"/>
      <c r="G54" s="434"/>
      <c r="H54" s="434"/>
      <c r="I54" s="434"/>
      <c r="J54" s="434"/>
      <c r="K54" s="434"/>
      <c r="L54" s="434"/>
      <c r="M54" s="434"/>
      <c r="N54" s="436"/>
      <c r="O54" s="436"/>
      <c r="P54" s="106"/>
      <c r="Q54" s="433"/>
      <c r="R54" s="433"/>
      <c r="S54" s="433"/>
      <c r="T54" s="433"/>
      <c r="U54" s="433"/>
      <c r="V54" s="433"/>
      <c r="W54" s="32"/>
      <c r="X54" s="446">
        <f t="shared" si="1"/>
        <v>0</v>
      </c>
      <c r="Y54" s="446"/>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row>
    <row r="55" spans="1:75" s="2" customFormat="1" x14ac:dyDescent="0.2">
      <c r="A55" s="72"/>
      <c r="B55" s="72"/>
      <c r="C55" s="162"/>
      <c r="D55" s="437"/>
      <c r="E55" s="438"/>
      <c r="F55" s="439"/>
      <c r="G55" s="434"/>
      <c r="H55" s="434"/>
      <c r="I55" s="434"/>
      <c r="J55" s="434"/>
      <c r="K55" s="434"/>
      <c r="L55" s="434"/>
      <c r="M55" s="434"/>
      <c r="N55" s="436"/>
      <c r="O55" s="436"/>
      <c r="P55" s="106"/>
      <c r="Q55" s="433"/>
      <c r="R55" s="433"/>
      <c r="S55" s="433"/>
      <c r="T55" s="433"/>
      <c r="U55" s="433"/>
      <c r="V55" s="433"/>
      <c r="W55" s="32"/>
      <c r="X55" s="446">
        <f t="shared" si="1"/>
        <v>0</v>
      </c>
      <c r="Y55" s="446"/>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1:75" s="2" customFormat="1" x14ac:dyDescent="0.2">
      <c r="A56" s="72"/>
      <c r="B56" s="72"/>
      <c r="C56" s="162"/>
      <c r="D56" s="437"/>
      <c r="E56" s="438"/>
      <c r="F56" s="439"/>
      <c r="G56" s="434"/>
      <c r="H56" s="434"/>
      <c r="I56" s="434"/>
      <c r="J56" s="434"/>
      <c r="K56" s="434"/>
      <c r="L56" s="434"/>
      <c r="M56" s="434"/>
      <c r="N56" s="436"/>
      <c r="O56" s="436"/>
      <c r="P56" s="106"/>
      <c r="Q56" s="433"/>
      <c r="R56" s="433"/>
      <c r="S56" s="433"/>
      <c r="T56" s="433"/>
      <c r="U56" s="433"/>
      <c r="V56" s="433"/>
      <c r="W56" s="32"/>
      <c r="X56" s="446">
        <f t="shared" si="1"/>
        <v>0</v>
      </c>
      <c r="Y56" s="44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1:75" s="2" customFormat="1" x14ac:dyDescent="0.2">
      <c r="A57" s="72"/>
      <c r="B57" s="72"/>
      <c r="C57" s="162"/>
      <c r="D57" s="437"/>
      <c r="E57" s="438"/>
      <c r="F57" s="439"/>
      <c r="G57" s="434"/>
      <c r="H57" s="434"/>
      <c r="I57" s="434"/>
      <c r="J57" s="434"/>
      <c r="K57" s="434"/>
      <c r="L57" s="434"/>
      <c r="M57" s="434"/>
      <c r="N57" s="436"/>
      <c r="O57" s="436"/>
      <c r="P57" s="106"/>
      <c r="Q57" s="433"/>
      <c r="R57" s="433"/>
      <c r="S57" s="433"/>
      <c r="T57" s="433"/>
      <c r="U57" s="433"/>
      <c r="V57" s="433"/>
      <c r="W57" s="32"/>
      <c r="X57" s="446">
        <f t="shared" si="1"/>
        <v>0</v>
      </c>
      <c r="Y57" s="446"/>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1:75" s="2" customFormat="1" x14ac:dyDescent="0.2">
      <c r="A58" s="72"/>
      <c r="B58" s="72"/>
      <c r="C58" s="162"/>
      <c r="D58" s="437"/>
      <c r="E58" s="438"/>
      <c r="F58" s="439"/>
      <c r="G58" s="434"/>
      <c r="H58" s="434"/>
      <c r="I58" s="434"/>
      <c r="J58" s="434"/>
      <c r="K58" s="434"/>
      <c r="L58" s="434"/>
      <c r="M58" s="434"/>
      <c r="N58" s="436"/>
      <c r="O58" s="436"/>
      <c r="P58" s="106"/>
      <c r="Q58" s="433"/>
      <c r="R58" s="433"/>
      <c r="S58" s="433"/>
      <c r="T58" s="433"/>
      <c r="U58" s="433"/>
      <c r="V58" s="433"/>
      <c r="W58" s="32"/>
      <c r="X58" s="446">
        <f t="shared" si="1"/>
        <v>0</v>
      </c>
      <c r="Y58" s="446"/>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1:75" s="2" customFormat="1" x14ac:dyDescent="0.2">
      <c r="A59" s="72"/>
      <c r="B59" s="72"/>
      <c r="C59" s="162"/>
      <c r="D59" s="437"/>
      <c r="E59" s="438"/>
      <c r="F59" s="439"/>
      <c r="G59" s="434"/>
      <c r="H59" s="434"/>
      <c r="I59" s="434"/>
      <c r="J59" s="434"/>
      <c r="K59" s="434"/>
      <c r="L59" s="434"/>
      <c r="M59" s="434"/>
      <c r="N59" s="436"/>
      <c r="O59" s="436"/>
      <c r="P59" s="106"/>
      <c r="Q59" s="433"/>
      <c r="R59" s="433"/>
      <c r="S59" s="433"/>
      <c r="T59" s="433"/>
      <c r="U59" s="433"/>
      <c r="V59" s="433"/>
      <c r="W59" s="32"/>
      <c r="X59" s="446">
        <f t="shared" si="1"/>
        <v>0</v>
      </c>
      <c r="Y59" s="446"/>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1:75" s="2" customFormat="1" x14ac:dyDescent="0.2">
      <c r="A60" s="72"/>
      <c r="B60" s="72"/>
      <c r="C60" s="162"/>
      <c r="D60" s="437"/>
      <c r="E60" s="438"/>
      <c r="F60" s="439"/>
      <c r="G60" s="434"/>
      <c r="H60" s="434"/>
      <c r="I60" s="434"/>
      <c r="J60" s="434"/>
      <c r="K60" s="434"/>
      <c r="L60" s="434"/>
      <c r="M60" s="434"/>
      <c r="N60" s="436"/>
      <c r="O60" s="436"/>
      <c r="P60" s="106"/>
      <c r="Q60" s="433"/>
      <c r="R60" s="433"/>
      <c r="S60" s="433"/>
      <c r="T60" s="433"/>
      <c r="U60" s="433"/>
      <c r="V60" s="433"/>
      <c r="W60" s="32"/>
      <c r="X60" s="446">
        <f t="shared" si="1"/>
        <v>0</v>
      </c>
      <c r="Y60" s="446"/>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1:75" s="2" customFormat="1" x14ac:dyDescent="0.2">
      <c r="A61" s="72"/>
      <c r="B61" s="72"/>
      <c r="C61" s="162"/>
      <c r="D61" s="437"/>
      <c r="E61" s="438"/>
      <c r="F61" s="439"/>
      <c r="G61" s="434"/>
      <c r="H61" s="434"/>
      <c r="I61" s="434"/>
      <c r="J61" s="434"/>
      <c r="K61" s="434"/>
      <c r="L61" s="434"/>
      <c r="M61" s="434"/>
      <c r="N61" s="436"/>
      <c r="O61" s="436"/>
      <c r="P61" s="106"/>
      <c r="Q61" s="433"/>
      <c r="R61" s="433"/>
      <c r="S61" s="433"/>
      <c r="T61" s="433"/>
      <c r="U61" s="433"/>
      <c r="V61" s="433"/>
      <c r="W61" s="32"/>
      <c r="X61" s="446">
        <f t="shared" si="1"/>
        <v>0</v>
      </c>
      <c r="Y61" s="446"/>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1:75" s="2" customFormat="1" x14ac:dyDescent="0.2">
      <c r="A62" s="72"/>
      <c r="B62" s="72"/>
      <c r="C62" s="162"/>
      <c r="D62" s="437"/>
      <c r="E62" s="438"/>
      <c r="F62" s="439"/>
      <c r="G62" s="434"/>
      <c r="H62" s="434"/>
      <c r="I62" s="434"/>
      <c r="J62" s="434"/>
      <c r="K62" s="434"/>
      <c r="L62" s="434"/>
      <c r="M62" s="434"/>
      <c r="N62" s="436"/>
      <c r="O62" s="436"/>
      <c r="P62" s="106"/>
      <c r="Q62" s="433"/>
      <c r="R62" s="433"/>
      <c r="S62" s="433"/>
      <c r="T62" s="433"/>
      <c r="U62" s="433"/>
      <c r="V62" s="433"/>
      <c r="W62" s="32"/>
      <c r="X62" s="446">
        <f t="shared" si="1"/>
        <v>0</v>
      </c>
      <c r="Y62" s="446"/>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1:75" s="2" customFormat="1" x14ac:dyDescent="0.2">
      <c r="A63" s="72"/>
      <c r="B63" s="72"/>
      <c r="C63" s="162"/>
      <c r="D63" s="437"/>
      <c r="E63" s="438"/>
      <c r="F63" s="439"/>
      <c r="G63" s="434"/>
      <c r="H63" s="434"/>
      <c r="I63" s="434"/>
      <c r="J63" s="434"/>
      <c r="K63" s="434"/>
      <c r="L63" s="434"/>
      <c r="M63" s="434"/>
      <c r="N63" s="436"/>
      <c r="O63" s="436"/>
      <c r="P63" s="106"/>
      <c r="Q63" s="433"/>
      <c r="R63" s="433"/>
      <c r="S63" s="433"/>
      <c r="T63" s="433"/>
      <c r="U63" s="433"/>
      <c r="V63" s="433"/>
      <c r="W63" s="32"/>
      <c r="X63" s="446">
        <f t="shared" si="1"/>
        <v>0</v>
      </c>
      <c r="Y63" s="446"/>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1:75" s="2" customFormat="1" x14ac:dyDescent="0.2">
      <c r="A64" s="72"/>
      <c r="B64" s="72"/>
      <c r="C64" s="162"/>
      <c r="D64" s="437"/>
      <c r="E64" s="438"/>
      <c r="F64" s="439"/>
      <c r="G64" s="434"/>
      <c r="H64" s="434"/>
      <c r="I64" s="434"/>
      <c r="J64" s="434"/>
      <c r="K64" s="434"/>
      <c r="L64" s="434"/>
      <c r="M64" s="434"/>
      <c r="N64" s="436"/>
      <c r="O64" s="436"/>
      <c r="P64" s="106"/>
      <c r="Q64" s="433"/>
      <c r="R64" s="433"/>
      <c r="S64" s="433"/>
      <c r="T64" s="433"/>
      <c r="U64" s="433"/>
      <c r="V64" s="433"/>
      <c r="W64" s="32"/>
      <c r="X64" s="446">
        <f t="shared" si="1"/>
        <v>0</v>
      </c>
      <c r="Y64" s="446"/>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1:75" s="2" customFormat="1" x14ac:dyDescent="0.2">
      <c r="A65" s="72"/>
      <c r="B65" s="72"/>
      <c r="C65" s="162"/>
      <c r="D65" s="437"/>
      <c r="E65" s="438"/>
      <c r="F65" s="439"/>
      <c r="G65" s="434"/>
      <c r="H65" s="434"/>
      <c r="I65" s="434"/>
      <c r="J65" s="434"/>
      <c r="K65" s="434"/>
      <c r="L65" s="434"/>
      <c r="M65" s="434"/>
      <c r="N65" s="436"/>
      <c r="O65" s="436"/>
      <c r="P65" s="106"/>
      <c r="Q65" s="433"/>
      <c r="R65" s="433"/>
      <c r="S65" s="433"/>
      <c r="T65" s="433"/>
      <c r="U65" s="433"/>
      <c r="V65" s="433"/>
      <c r="W65" s="32"/>
      <c r="X65" s="446">
        <f t="shared" si="1"/>
        <v>0</v>
      </c>
      <c r="Y65" s="446"/>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1:75" s="2" customFormat="1" x14ac:dyDescent="0.2">
      <c r="A66" s="72"/>
      <c r="B66" s="72"/>
      <c r="C66" s="162"/>
      <c r="D66" s="437"/>
      <c r="E66" s="438"/>
      <c r="F66" s="439"/>
      <c r="G66" s="434"/>
      <c r="H66" s="434"/>
      <c r="I66" s="434"/>
      <c r="J66" s="434"/>
      <c r="K66" s="434"/>
      <c r="L66" s="434"/>
      <c r="M66" s="434"/>
      <c r="N66" s="436"/>
      <c r="O66" s="436"/>
      <c r="P66" s="106"/>
      <c r="Q66" s="433"/>
      <c r="R66" s="433"/>
      <c r="S66" s="433"/>
      <c r="T66" s="433"/>
      <c r="U66" s="433"/>
      <c r="V66" s="433"/>
      <c r="W66" s="32"/>
      <c r="X66" s="446">
        <f t="shared" si="1"/>
        <v>0</v>
      </c>
      <c r="Y66" s="44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1:75" s="2" customFormat="1" x14ac:dyDescent="0.2">
      <c r="A67" s="72"/>
      <c r="B67" s="72"/>
      <c r="C67" s="162"/>
      <c r="D67" s="437"/>
      <c r="E67" s="438"/>
      <c r="F67" s="439"/>
      <c r="G67" s="434"/>
      <c r="H67" s="434"/>
      <c r="I67" s="434"/>
      <c r="J67" s="434"/>
      <c r="K67" s="434"/>
      <c r="L67" s="434"/>
      <c r="M67" s="434"/>
      <c r="N67" s="436"/>
      <c r="O67" s="436"/>
      <c r="P67" s="106"/>
      <c r="Q67" s="433"/>
      <c r="R67" s="433"/>
      <c r="S67" s="433"/>
      <c r="T67" s="433"/>
      <c r="U67" s="433"/>
      <c r="V67" s="433"/>
      <c r="W67" s="32"/>
      <c r="X67" s="446">
        <f t="shared" si="1"/>
        <v>0</v>
      </c>
      <c r="Y67" s="446"/>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1:75" s="2" customFormat="1" x14ac:dyDescent="0.2">
      <c r="A68" s="72"/>
      <c r="B68" s="72"/>
      <c r="C68" s="162"/>
      <c r="D68" s="437"/>
      <c r="E68" s="438"/>
      <c r="F68" s="439"/>
      <c r="G68" s="434"/>
      <c r="H68" s="434"/>
      <c r="I68" s="434"/>
      <c r="J68" s="434"/>
      <c r="K68" s="434"/>
      <c r="L68" s="434"/>
      <c r="M68" s="434"/>
      <c r="N68" s="436"/>
      <c r="O68" s="436"/>
      <c r="P68" s="106"/>
      <c r="Q68" s="433"/>
      <c r="R68" s="433"/>
      <c r="S68" s="433"/>
      <c r="T68" s="433"/>
      <c r="U68" s="433"/>
      <c r="V68" s="433"/>
      <c r="W68" s="32"/>
      <c r="X68" s="446">
        <f t="shared" si="1"/>
        <v>0</v>
      </c>
      <c r="Y68" s="446"/>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1:75" s="2" customFormat="1" x14ac:dyDescent="0.2">
      <c r="A69" s="72"/>
      <c r="B69" s="72"/>
      <c r="C69" s="162"/>
      <c r="D69" s="437"/>
      <c r="E69" s="438"/>
      <c r="F69" s="439"/>
      <c r="G69" s="434"/>
      <c r="H69" s="434"/>
      <c r="I69" s="434"/>
      <c r="J69" s="434"/>
      <c r="K69" s="434"/>
      <c r="L69" s="434"/>
      <c r="M69" s="434"/>
      <c r="N69" s="436"/>
      <c r="O69" s="436"/>
      <c r="P69" s="106"/>
      <c r="Q69" s="433"/>
      <c r="R69" s="433"/>
      <c r="S69" s="433"/>
      <c r="T69" s="433"/>
      <c r="U69" s="433"/>
      <c r="V69" s="433"/>
      <c r="W69" s="32"/>
      <c r="X69" s="446">
        <f t="shared" si="1"/>
        <v>0</v>
      </c>
      <c r="Y69" s="446"/>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1:75" s="2" customFormat="1" x14ac:dyDescent="0.2">
      <c r="A70" s="72"/>
      <c r="B70" s="72"/>
      <c r="C70" s="162"/>
      <c r="D70" s="437"/>
      <c r="E70" s="438"/>
      <c r="F70" s="439"/>
      <c r="G70" s="434"/>
      <c r="H70" s="434"/>
      <c r="I70" s="434"/>
      <c r="J70" s="434"/>
      <c r="K70" s="434"/>
      <c r="L70" s="434"/>
      <c r="M70" s="434"/>
      <c r="N70" s="436"/>
      <c r="O70" s="436"/>
      <c r="P70" s="106"/>
      <c r="Q70" s="433"/>
      <c r="R70" s="433"/>
      <c r="S70" s="433"/>
      <c r="T70" s="433"/>
      <c r="U70" s="433"/>
      <c r="V70" s="433"/>
      <c r="W70" s="32"/>
      <c r="X70" s="446">
        <f t="shared" si="1"/>
        <v>0</v>
      </c>
      <c r="Y70" s="446"/>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1:75" s="2" customFormat="1" x14ac:dyDescent="0.2">
      <c r="A71" s="72"/>
      <c r="B71" s="72"/>
      <c r="C71" s="162"/>
      <c r="D71" s="437"/>
      <c r="E71" s="438"/>
      <c r="F71" s="439"/>
      <c r="G71" s="434"/>
      <c r="H71" s="434"/>
      <c r="I71" s="434"/>
      <c r="J71" s="434"/>
      <c r="K71" s="434"/>
      <c r="L71" s="434"/>
      <c r="M71" s="434"/>
      <c r="N71" s="436"/>
      <c r="O71" s="436"/>
      <c r="P71" s="106"/>
      <c r="Q71" s="433"/>
      <c r="R71" s="433"/>
      <c r="S71" s="433"/>
      <c r="T71" s="433"/>
      <c r="U71" s="433"/>
      <c r="V71" s="433"/>
      <c r="W71" s="32"/>
      <c r="X71" s="446">
        <f t="shared" si="1"/>
        <v>0</v>
      </c>
      <c r="Y71" s="446"/>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1:75" s="2" customFormat="1" x14ac:dyDescent="0.2">
      <c r="A72" s="72"/>
      <c r="B72" s="72"/>
      <c r="C72" s="162"/>
      <c r="D72" s="437"/>
      <c r="E72" s="438"/>
      <c r="F72" s="439"/>
      <c r="G72" s="434"/>
      <c r="H72" s="434"/>
      <c r="I72" s="434"/>
      <c r="J72" s="434"/>
      <c r="K72" s="434"/>
      <c r="L72" s="434"/>
      <c r="M72" s="434"/>
      <c r="N72" s="436"/>
      <c r="O72" s="436"/>
      <c r="P72" s="106"/>
      <c r="Q72" s="433"/>
      <c r="R72" s="433"/>
      <c r="S72" s="433"/>
      <c r="T72" s="433"/>
      <c r="U72" s="433"/>
      <c r="V72" s="433"/>
      <c r="W72" s="32"/>
      <c r="X72" s="446">
        <f t="shared" si="1"/>
        <v>0</v>
      </c>
      <c r="Y72" s="446"/>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1:75" s="2" customFormat="1" x14ac:dyDescent="0.2">
      <c r="A73" s="73"/>
      <c r="B73" s="73"/>
      <c r="C73" s="162"/>
      <c r="D73" s="437"/>
      <c r="E73" s="438"/>
      <c r="F73" s="439"/>
      <c r="G73" s="434"/>
      <c r="H73" s="434"/>
      <c r="I73" s="434"/>
      <c r="J73" s="434"/>
      <c r="K73" s="434"/>
      <c r="L73" s="434"/>
      <c r="M73" s="434"/>
      <c r="N73" s="436"/>
      <c r="O73" s="436"/>
      <c r="P73" s="106"/>
      <c r="Q73" s="433"/>
      <c r="R73" s="433"/>
      <c r="S73" s="433"/>
      <c r="T73" s="433"/>
      <c r="U73" s="433"/>
      <c r="V73" s="433"/>
      <c r="W73" s="32"/>
      <c r="X73" s="446">
        <f t="shared" si="1"/>
        <v>0</v>
      </c>
      <c r="Y73" s="446"/>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1:75" s="2" customFormat="1" x14ac:dyDescent="0.2">
      <c r="A74" s="73"/>
      <c r="B74" s="73"/>
      <c r="C74" s="163"/>
      <c r="D74" s="437"/>
      <c r="E74" s="438"/>
      <c r="F74" s="439"/>
      <c r="G74" s="434"/>
      <c r="H74" s="434"/>
      <c r="I74" s="434"/>
      <c r="J74" s="434"/>
      <c r="K74" s="434"/>
      <c r="L74" s="434"/>
      <c r="M74" s="434"/>
      <c r="N74" s="436"/>
      <c r="O74" s="436"/>
      <c r="P74" s="107"/>
      <c r="Q74" s="433"/>
      <c r="R74" s="433"/>
      <c r="S74" s="433"/>
      <c r="T74" s="433"/>
      <c r="U74" s="433"/>
      <c r="V74" s="433"/>
      <c r="W74" s="112"/>
      <c r="X74" s="446">
        <f t="shared" si="1"/>
        <v>0</v>
      </c>
      <c r="Y74" s="446"/>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1:75" s="2" customFormat="1" ht="15.75" customHeight="1" x14ac:dyDescent="0.2">
      <c r="A75" s="134"/>
      <c r="B75" s="117"/>
      <c r="C75" s="117"/>
      <c r="D75" s="117"/>
      <c r="E75" s="117"/>
      <c r="F75" s="117"/>
      <c r="G75" s="117"/>
      <c r="H75" s="117"/>
      <c r="I75" s="118"/>
      <c r="J75" s="463" t="s">
        <v>45</v>
      </c>
      <c r="K75" s="464"/>
      <c r="L75" s="464"/>
      <c r="M75" s="465"/>
      <c r="N75" s="447">
        <f>SUM(N49:N74)</f>
        <v>0</v>
      </c>
      <c r="O75" s="448"/>
      <c r="P75" s="110"/>
      <c r="Q75" s="452">
        <f>SUM(Q49:Q74)</f>
        <v>0</v>
      </c>
      <c r="R75" s="453"/>
      <c r="S75" s="454"/>
      <c r="T75" s="452">
        <f>SUM(T49:T74)</f>
        <v>0</v>
      </c>
      <c r="U75" s="453"/>
      <c r="V75" s="454"/>
      <c r="W75" s="110"/>
      <c r="X75" s="452">
        <f>SUM(X49:X74)</f>
        <v>0</v>
      </c>
      <c r="Y75" s="454"/>
      <c r="Z75" s="52"/>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1:75" s="2" customFormat="1" x14ac:dyDescent="0.2">
      <c r="A76" s="135"/>
      <c r="I76" s="119"/>
      <c r="J76" s="440" t="s">
        <v>28</v>
      </c>
      <c r="K76" s="441"/>
      <c r="L76" s="441"/>
      <c r="M76" s="442"/>
      <c r="N76" s="443">
        <f>SUBTOTAL(9,N37,N75)</f>
        <v>0</v>
      </c>
      <c r="O76" s="445"/>
      <c r="P76" s="109"/>
      <c r="Q76" s="443">
        <f>SUBTOTAL(9,Q37,Q75)</f>
        <v>0</v>
      </c>
      <c r="R76" s="444"/>
      <c r="S76" s="445"/>
      <c r="T76" s="443">
        <f>SUBTOTAL(9,T37,T75)</f>
        <v>0</v>
      </c>
      <c r="U76" s="444"/>
      <c r="V76" s="445"/>
      <c r="W76" s="109"/>
      <c r="X76" s="443">
        <f>SUBTOTAL(9,X37,X75)</f>
        <v>0</v>
      </c>
      <c r="Y76" s="445"/>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1:75" s="2" customFormat="1" x14ac:dyDescent="0.2">
      <c r="A77" s="135"/>
      <c r="I77" s="119"/>
      <c r="J77" s="114"/>
      <c r="K77" s="115"/>
      <c r="L77" s="115"/>
      <c r="M77" s="115"/>
      <c r="N77" s="115"/>
      <c r="O77" s="115"/>
      <c r="P77" s="115"/>
      <c r="Q77" s="115"/>
      <c r="R77" s="115"/>
      <c r="S77" s="115"/>
      <c r="T77" s="115"/>
      <c r="U77" s="115"/>
      <c r="V77" s="115"/>
      <c r="W77" s="115"/>
      <c r="X77" s="115"/>
      <c r="Y77" s="116"/>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1:75" s="2" customFormat="1" ht="13.5" thickBot="1" x14ac:dyDescent="0.25">
      <c r="A78" s="136"/>
      <c r="B78" s="8"/>
      <c r="C78" s="8"/>
      <c r="D78" s="8"/>
      <c r="E78" s="8"/>
      <c r="F78" s="8"/>
      <c r="G78" s="8"/>
      <c r="H78" s="8"/>
      <c r="I78" s="120"/>
      <c r="J78" s="462" t="s">
        <v>113</v>
      </c>
      <c r="K78" s="291"/>
      <c r="L78" s="291"/>
      <c r="M78" s="292"/>
      <c r="N78" s="449"/>
      <c r="O78" s="451"/>
      <c r="P78" s="159"/>
      <c r="Q78" s="449"/>
      <c r="R78" s="450"/>
      <c r="S78" s="451"/>
      <c r="T78" s="449"/>
      <c r="U78" s="450"/>
      <c r="V78" s="451"/>
      <c r="W78" s="56"/>
      <c r="X78" s="455">
        <f>X76*92%</f>
        <v>0</v>
      </c>
      <c r="Y78" s="456"/>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1:75" x14ac:dyDescent="0.2">
      <c r="A79" s="188" t="str">
        <f>FormNumber</f>
        <v>F330-02</v>
      </c>
      <c r="M79" s="277" t="str">
        <f>FormVersion</f>
        <v xml:space="preserve">2025-OCT  </v>
      </c>
      <c r="N79" s="277"/>
      <c r="Y79" s="192" t="str">
        <f>"Section F - Stored Materials, Page " &amp; Z45 &amp; " of " &amp; MATLastPage</f>
        <v>Section F - Stored Materials, Page 2 of 0</v>
      </c>
    </row>
    <row r="80" spans="1:75" s="137" customFormat="1" x14ac:dyDescent="0.2"/>
    <row r="81" s="137" customFormat="1" x14ac:dyDescent="0.2"/>
    <row r="82" s="137" customFormat="1" x14ac:dyDescent="0.2"/>
    <row r="83" s="137" customFormat="1" x14ac:dyDescent="0.2"/>
    <row r="84" s="137" customFormat="1" x14ac:dyDescent="0.2"/>
    <row r="85" s="137" customFormat="1" x14ac:dyDescent="0.2"/>
    <row r="86" s="137" customFormat="1" x14ac:dyDescent="0.2"/>
    <row r="87" s="137" customFormat="1" x14ac:dyDescent="0.2"/>
    <row r="88" s="137" customFormat="1" x14ac:dyDescent="0.2"/>
    <row r="89" s="137" customFormat="1" x14ac:dyDescent="0.2"/>
    <row r="90" s="137" customFormat="1" x14ac:dyDescent="0.2"/>
    <row r="91" s="137" customFormat="1" x14ac:dyDescent="0.2"/>
    <row r="92" s="137" customFormat="1" x14ac:dyDescent="0.2"/>
    <row r="93" s="137" customFormat="1" x14ac:dyDescent="0.2"/>
    <row r="94" s="137" customFormat="1" x14ac:dyDescent="0.2"/>
    <row r="95" s="137" customFormat="1" x14ac:dyDescent="0.2"/>
    <row r="96" s="137" customFormat="1" x14ac:dyDescent="0.2"/>
    <row r="97" s="137" customFormat="1" x14ac:dyDescent="0.2"/>
    <row r="98" s="137" customFormat="1" x14ac:dyDescent="0.2"/>
    <row r="99" s="137" customFormat="1" x14ac:dyDescent="0.2"/>
    <row r="100" s="137" customFormat="1" x14ac:dyDescent="0.2"/>
    <row r="101" s="137" customFormat="1" x14ac:dyDescent="0.2"/>
    <row r="102" s="137" customFormat="1" x14ac:dyDescent="0.2"/>
    <row r="103" s="137" customFormat="1" x14ac:dyDescent="0.2"/>
    <row r="104" s="137" customFormat="1" x14ac:dyDescent="0.2"/>
    <row r="105" s="137" customFormat="1" x14ac:dyDescent="0.2"/>
    <row r="106" s="137" customFormat="1" x14ac:dyDescent="0.2"/>
    <row r="107" s="137" customFormat="1" x14ac:dyDescent="0.2"/>
    <row r="108" s="137" customFormat="1" x14ac:dyDescent="0.2"/>
    <row r="109" s="137" customFormat="1" x14ac:dyDescent="0.2"/>
    <row r="110" s="137" customFormat="1" x14ac:dyDescent="0.2"/>
    <row r="111" s="137" customFormat="1" x14ac:dyDescent="0.2"/>
    <row r="112" s="137" customFormat="1" x14ac:dyDescent="0.2"/>
    <row r="113" s="137" customFormat="1" x14ac:dyDescent="0.2"/>
    <row r="114" s="137" customFormat="1" x14ac:dyDescent="0.2"/>
    <row r="115" s="137" customFormat="1" x14ac:dyDescent="0.2"/>
    <row r="116" s="137" customFormat="1" x14ac:dyDescent="0.2"/>
    <row r="117" s="137" customFormat="1" x14ac:dyDescent="0.2"/>
    <row r="118" s="137" customFormat="1" x14ac:dyDescent="0.2"/>
    <row r="119" s="137" customFormat="1" x14ac:dyDescent="0.2"/>
    <row r="120" s="137" customFormat="1" x14ac:dyDescent="0.2"/>
    <row r="121" s="137" customFormat="1" x14ac:dyDescent="0.2"/>
    <row r="122" s="137" customFormat="1" x14ac:dyDescent="0.2"/>
    <row r="123" s="137" customFormat="1" x14ac:dyDescent="0.2"/>
    <row r="124" s="137" customFormat="1" x14ac:dyDescent="0.2"/>
    <row r="125" s="137" customFormat="1" x14ac:dyDescent="0.2"/>
    <row r="126" s="137" customFormat="1" x14ac:dyDescent="0.2"/>
    <row r="127" s="137" customFormat="1" x14ac:dyDescent="0.2"/>
    <row r="128" s="137" customFormat="1" x14ac:dyDescent="0.2"/>
    <row r="129" s="137" customFormat="1" x14ac:dyDescent="0.2"/>
    <row r="130" s="137" customFormat="1" x14ac:dyDescent="0.2"/>
    <row r="131" s="137" customFormat="1" x14ac:dyDescent="0.2"/>
    <row r="132" s="137" customFormat="1" x14ac:dyDescent="0.2"/>
    <row r="133" s="137" customFormat="1" x14ac:dyDescent="0.2"/>
    <row r="134" s="137" customFormat="1" x14ac:dyDescent="0.2"/>
    <row r="135" s="137" customFormat="1" x14ac:dyDescent="0.2"/>
    <row r="136" s="137" customFormat="1" x14ac:dyDescent="0.2"/>
    <row r="137" s="137" customFormat="1" x14ac:dyDescent="0.2"/>
    <row r="138" s="137" customFormat="1" x14ac:dyDescent="0.2"/>
    <row r="139" s="137" customFormat="1" x14ac:dyDescent="0.2"/>
    <row r="140" s="137" customFormat="1" x14ac:dyDescent="0.2"/>
    <row r="141" s="137" customFormat="1" x14ac:dyDescent="0.2"/>
    <row r="142" s="137" customFormat="1" x14ac:dyDescent="0.2"/>
    <row r="143" s="137" customFormat="1" x14ac:dyDescent="0.2"/>
    <row r="144"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row r="641" s="137" customFormat="1" x14ac:dyDescent="0.2"/>
    <row r="642" s="137" customFormat="1" x14ac:dyDescent="0.2"/>
    <row r="643" s="137" customFormat="1" x14ac:dyDescent="0.2"/>
    <row r="644" s="137" customFormat="1" x14ac:dyDescent="0.2"/>
    <row r="645" s="137" customFormat="1" x14ac:dyDescent="0.2"/>
    <row r="646" s="137" customFormat="1" x14ac:dyDescent="0.2"/>
    <row r="647" s="137" customFormat="1" x14ac:dyDescent="0.2"/>
    <row r="648" s="137" customFormat="1" x14ac:dyDescent="0.2"/>
    <row r="649" s="137" customFormat="1" x14ac:dyDescent="0.2"/>
    <row r="650" s="137" customFormat="1" x14ac:dyDescent="0.2"/>
    <row r="651" s="137" customFormat="1" x14ac:dyDescent="0.2"/>
    <row r="652" s="137" customFormat="1" x14ac:dyDescent="0.2"/>
    <row r="653" s="137" customFormat="1" x14ac:dyDescent="0.2"/>
    <row r="654" s="137" customFormat="1" x14ac:dyDescent="0.2"/>
    <row r="655" s="137" customFormat="1" x14ac:dyDescent="0.2"/>
    <row r="656" s="137" customFormat="1" x14ac:dyDescent="0.2"/>
    <row r="657" s="137" customFormat="1" x14ac:dyDescent="0.2"/>
    <row r="658" s="137" customFormat="1" x14ac:dyDescent="0.2"/>
    <row r="659" s="137" customFormat="1" x14ac:dyDescent="0.2"/>
    <row r="660" s="137" customFormat="1" x14ac:dyDescent="0.2"/>
    <row r="661" s="137" customFormat="1" x14ac:dyDescent="0.2"/>
    <row r="662" s="137" customFormat="1" x14ac:dyDescent="0.2"/>
    <row r="663" s="137" customFormat="1" x14ac:dyDescent="0.2"/>
    <row r="664" s="137" customFormat="1" x14ac:dyDescent="0.2"/>
    <row r="665" s="137" customFormat="1" x14ac:dyDescent="0.2"/>
    <row r="666" s="137" customFormat="1" x14ac:dyDescent="0.2"/>
    <row r="667" s="137" customFormat="1" x14ac:dyDescent="0.2"/>
    <row r="668" s="137" customFormat="1" x14ac:dyDescent="0.2"/>
    <row r="669" s="137" customFormat="1" x14ac:dyDescent="0.2"/>
    <row r="670" s="137" customFormat="1" x14ac:dyDescent="0.2"/>
    <row r="671" s="137" customFormat="1" x14ac:dyDescent="0.2"/>
    <row r="672" s="137" customFormat="1" x14ac:dyDescent="0.2"/>
    <row r="673" s="137" customFormat="1" x14ac:dyDescent="0.2"/>
    <row r="674" s="137" customFormat="1" x14ac:dyDescent="0.2"/>
    <row r="675" s="137" customFormat="1" x14ac:dyDescent="0.2"/>
    <row r="676" s="137" customFormat="1" x14ac:dyDescent="0.2"/>
    <row r="677" s="137" customFormat="1" x14ac:dyDescent="0.2"/>
    <row r="678" s="137" customFormat="1" x14ac:dyDescent="0.2"/>
    <row r="679" s="137" customFormat="1" x14ac:dyDescent="0.2"/>
    <row r="680" s="137" customFormat="1" x14ac:dyDescent="0.2"/>
    <row r="681" s="137" customFormat="1" x14ac:dyDescent="0.2"/>
    <row r="682" s="137" customFormat="1" x14ac:dyDescent="0.2"/>
    <row r="683" s="137" customFormat="1" x14ac:dyDescent="0.2"/>
    <row r="684" s="137" customFormat="1" x14ac:dyDescent="0.2"/>
    <row r="685" s="137" customFormat="1" x14ac:dyDescent="0.2"/>
    <row r="686" s="137" customFormat="1" x14ac:dyDescent="0.2"/>
    <row r="687" s="137" customFormat="1" x14ac:dyDescent="0.2"/>
    <row r="688" s="137" customFormat="1" x14ac:dyDescent="0.2"/>
    <row r="689" s="137" customFormat="1" x14ac:dyDescent="0.2"/>
    <row r="690" s="137" customFormat="1" x14ac:dyDescent="0.2"/>
    <row r="691" s="137" customFormat="1" x14ac:dyDescent="0.2"/>
    <row r="692" s="137" customFormat="1" x14ac:dyDescent="0.2"/>
    <row r="693" s="137" customFormat="1" x14ac:dyDescent="0.2"/>
    <row r="694" s="137" customFormat="1" x14ac:dyDescent="0.2"/>
    <row r="695" s="137" customFormat="1" x14ac:dyDescent="0.2"/>
    <row r="696" s="137" customFormat="1" x14ac:dyDescent="0.2"/>
    <row r="697" s="137" customFormat="1" x14ac:dyDescent="0.2"/>
    <row r="698" s="137" customFormat="1" x14ac:dyDescent="0.2"/>
    <row r="699" s="137" customFormat="1" x14ac:dyDescent="0.2"/>
    <row r="700" s="137" customFormat="1" x14ac:dyDescent="0.2"/>
    <row r="701" s="137" customFormat="1" x14ac:dyDescent="0.2"/>
    <row r="702" s="137" customFormat="1" x14ac:dyDescent="0.2"/>
    <row r="703" s="137" customFormat="1" x14ac:dyDescent="0.2"/>
    <row r="704" s="137" customFormat="1" x14ac:dyDescent="0.2"/>
    <row r="705" s="137" customFormat="1" x14ac:dyDescent="0.2"/>
    <row r="706" s="137" customFormat="1" x14ac:dyDescent="0.2"/>
    <row r="707" s="137" customFormat="1" x14ac:dyDescent="0.2"/>
    <row r="708" s="137" customFormat="1" x14ac:dyDescent="0.2"/>
    <row r="709" s="137" customFormat="1" x14ac:dyDescent="0.2"/>
    <row r="710" s="137" customFormat="1" x14ac:dyDescent="0.2"/>
    <row r="711" s="137" customFormat="1" x14ac:dyDescent="0.2"/>
    <row r="712" s="137" customFormat="1" x14ac:dyDescent="0.2"/>
    <row r="713" s="137" customFormat="1" x14ac:dyDescent="0.2"/>
    <row r="714" s="137" customFormat="1" x14ac:dyDescent="0.2"/>
    <row r="715" s="137" customFormat="1" x14ac:dyDescent="0.2"/>
    <row r="716" s="137" customFormat="1" x14ac:dyDescent="0.2"/>
    <row r="717" s="137" customFormat="1" x14ac:dyDescent="0.2"/>
    <row r="718" s="137" customFormat="1" x14ac:dyDescent="0.2"/>
    <row r="719" s="137" customFormat="1" x14ac:dyDescent="0.2"/>
    <row r="720" s="137" customFormat="1" x14ac:dyDescent="0.2"/>
    <row r="721" s="137" customFormat="1" x14ac:dyDescent="0.2"/>
    <row r="722" s="137" customFormat="1" x14ac:dyDescent="0.2"/>
    <row r="723" s="137" customFormat="1" x14ac:dyDescent="0.2"/>
    <row r="724" s="137" customFormat="1" x14ac:dyDescent="0.2"/>
    <row r="725" s="137" customFormat="1" x14ac:dyDescent="0.2"/>
    <row r="726" s="137" customFormat="1" x14ac:dyDescent="0.2"/>
    <row r="727" s="137" customFormat="1" x14ac:dyDescent="0.2"/>
    <row r="728" s="137" customFormat="1" x14ac:dyDescent="0.2"/>
    <row r="729" s="137" customFormat="1" x14ac:dyDescent="0.2"/>
    <row r="730" s="137" customFormat="1" x14ac:dyDescent="0.2"/>
    <row r="731" s="137" customFormat="1" x14ac:dyDescent="0.2"/>
    <row r="732" s="137" customFormat="1" x14ac:dyDescent="0.2"/>
    <row r="733" s="137" customFormat="1" x14ac:dyDescent="0.2"/>
    <row r="734" s="137" customFormat="1" x14ac:dyDescent="0.2"/>
    <row r="735" s="137" customFormat="1" x14ac:dyDescent="0.2"/>
    <row r="736" s="137" customFormat="1" x14ac:dyDescent="0.2"/>
    <row r="737" s="137" customFormat="1" x14ac:dyDescent="0.2"/>
    <row r="738" s="137" customFormat="1" x14ac:dyDescent="0.2"/>
    <row r="739" s="137" customFormat="1" x14ac:dyDescent="0.2"/>
    <row r="740" s="137" customFormat="1" x14ac:dyDescent="0.2"/>
    <row r="741" s="137" customFormat="1" x14ac:dyDescent="0.2"/>
    <row r="742" s="137" customFormat="1" x14ac:dyDescent="0.2"/>
    <row r="743" s="137" customFormat="1" x14ac:dyDescent="0.2"/>
    <row r="744" s="137" customFormat="1" x14ac:dyDescent="0.2"/>
    <row r="745" s="137" customFormat="1" x14ac:dyDescent="0.2"/>
    <row r="746" s="137" customFormat="1" x14ac:dyDescent="0.2"/>
    <row r="747" s="137" customFormat="1" x14ac:dyDescent="0.2"/>
    <row r="748" s="137" customFormat="1" x14ac:dyDescent="0.2"/>
    <row r="749" s="137" customFormat="1" x14ac:dyDescent="0.2"/>
    <row r="750" s="137" customFormat="1" x14ac:dyDescent="0.2"/>
    <row r="751" s="137" customFormat="1" x14ac:dyDescent="0.2"/>
    <row r="752" s="137" customFormat="1" x14ac:dyDescent="0.2"/>
    <row r="753" s="137" customFormat="1" x14ac:dyDescent="0.2"/>
    <row r="754" s="137" customFormat="1" x14ac:dyDescent="0.2"/>
    <row r="755" s="137" customFormat="1" x14ac:dyDescent="0.2"/>
    <row r="756" s="137" customFormat="1" x14ac:dyDescent="0.2"/>
    <row r="757" s="137" customFormat="1" x14ac:dyDescent="0.2"/>
    <row r="758" s="137" customFormat="1" x14ac:dyDescent="0.2"/>
    <row r="759" s="137" customFormat="1" x14ac:dyDescent="0.2"/>
    <row r="760" s="137" customFormat="1" x14ac:dyDescent="0.2"/>
    <row r="761" s="137" customFormat="1" x14ac:dyDescent="0.2"/>
    <row r="762" s="137" customFormat="1" x14ac:dyDescent="0.2"/>
    <row r="763" s="137" customFormat="1" x14ac:dyDescent="0.2"/>
    <row r="764" s="137" customFormat="1" x14ac:dyDescent="0.2"/>
    <row r="765" s="137" customFormat="1" x14ac:dyDescent="0.2"/>
    <row r="766" s="137" customFormat="1" x14ac:dyDescent="0.2"/>
    <row r="767" s="137" customFormat="1" x14ac:dyDescent="0.2"/>
    <row r="768" s="137" customFormat="1" x14ac:dyDescent="0.2"/>
    <row r="769" s="137" customFormat="1" x14ac:dyDescent="0.2"/>
    <row r="770" s="137" customFormat="1" x14ac:dyDescent="0.2"/>
    <row r="771" s="137" customFormat="1" x14ac:dyDescent="0.2"/>
    <row r="772" s="137" customFormat="1" x14ac:dyDescent="0.2"/>
    <row r="773" s="137" customFormat="1" x14ac:dyDescent="0.2"/>
    <row r="774" s="137" customFormat="1" x14ac:dyDescent="0.2"/>
    <row r="775" s="137" customFormat="1" x14ac:dyDescent="0.2"/>
    <row r="776" s="137" customFormat="1" x14ac:dyDescent="0.2"/>
    <row r="777" s="137" customFormat="1" x14ac:dyDescent="0.2"/>
    <row r="778" s="137" customFormat="1" x14ac:dyDescent="0.2"/>
    <row r="779" s="137" customFormat="1" x14ac:dyDescent="0.2"/>
    <row r="780" s="137" customFormat="1" x14ac:dyDescent="0.2"/>
    <row r="781" s="137" customFormat="1" x14ac:dyDescent="0.2"/>
    <row r="782" s="137" customFormat="1" x14ac:dyDescent="0.2"/>
    <row r="783" s="137" customFormat="1" x14ac:dyDescent="0.2"/>
    <row r="784" s="137" customFormat="1" x14ac:dyDescent="0.2"/>
    <row r="785" s="137" customFormat="1" x14ac:dyDescent="0.2"/>
    <row r="786" s="137" customFormat="1" x14ac:dyDescent="0.2"/>
    <row r="787" s="137" customFormat="1" x14ac:dyDescent="0.2"/>
    <row r="788" s="137" customFormat="1" x14ac:dyDescent="0.2"/>
    <row r="789" s="137" customFormat="1" x14ac:dyDescent="0.2"/>
    <row r="790" s="137" customFormat="1" x14ac:dyDescent="0.2"/>
    <row r="791" s="137" customFormat="1" x14ac:dyDescent="0.2"/>
    <row r="792" s="137" customFormat="1" x14ac:dyDescent="0.2"/>
    <row r="793" s="137" customFormat="1" x14ac:dyDescent="0.2"/>
    <row r="794" s="137" customFormat="1" x14ac:dyDescent="0.2"/>
    <row r="795" s="137" customFormat="1" x14ac:dyDescent="0.2"/>
    <row r="796" s="137" customFormat="1" x14ac:dyDescent="0.2"/>
    <row r="797" s="137" customFormat="1" x14ac:dyDescent="0.2"/>
    <row r="798" s="137" customFormat="1" x14ac:dyDescent="0.2"/>
    <row r="799" s="137" customFormat="1" x14ac:dyDescent="0.2"/>
    <row r="800" s="137" customFormat="1" x14ac:dyDescent="0.2"/>
    <row r="801" s="137" customFormat="1" x14ac:dyDescent="0.2"/>
    <row r="802" s="137" customFormat="1" x14ac:dyDescent="0.2"/>
    <row r="803" s="137" customFormat="1" x14ac:dyDescent="0.2"/>
    <row r="804" s="137" customFormat="1" x14ac:dyDescent="0.2"/>
    <row r="805" s="137" customFormat="1" x14ac:dyDescent="0.2"/>
    <row r="806" s="137" customFormat="1" x14ac:dyDescent="0.2"/>
    <row r="807" s="137" customFormat="1" x14ac:dyDescent="0.2"/>
    <row r="808" s="137" customFormat="1" x14ac:dyDescent="0.2"/>
    <row r="809" s="137" customFormat="1" x14ac:dyDescent="0.2"/>
    <row r="810" s="137" customFormat="1" x14ac:dyDescent="0.2"/>
    <row r="811" s="137" customFormat="1" x14ac:dyDescent="0.2"/>
    <row r="812" s="137" customFormat="1" x14ac:dyDescent="0.2"/>
    <row r="813" s="137" customFormat="1" x14ac:dyDescent="0.2"/>
    <row r="814" s="137" customFormat="1" x14ac:dyDescent="0.2"/>
    <row r="815" s="137" customFormat="1" x14ac:dyDescent="0.2"/>
    <row r="816" s="137" customFormat="1" x14ac:dyDescent="0.2"/>
    <row r="817" s="137" customFormat="1" x14ac:dyDescent="0.2"/>
    <row r="818" s="137" customFormat="1" x14ac:dyDescent="0.2"/>
    <row r="819" s="137" customFormat="1" x14ac:dyDescent="0.2"/>
    <row r="820" s="137" customFormat="1" x14ac:dyDescent="0.2"/>
    <row r="821" s="137" customFormat="1" x14ac:dyDescent="0.2"/>
    <row r="822" s="137" customFormat="1" x14ac:dyDescent="0.2"/>
    <row r="823" s="137" customFormat="1" x14ac:dyDescent="0.2"/>
    <row r="824" s="137" customFormat="1" x14ac:dyDescent="0.2"/>
    <row r="825" s="137" customFormat="1" x14ac:dyDescent="0.2"/>
    <row r="826" s="137" customFormat="1" x14ac:dyDescent="0.2"/>
    <row r="827" s="137" customFormat="1" x14ac:dyDescent="0.2"/>
    <row r="828" s="137" customFormat="1" x14ac:dyDescent="0.2"/>
    <row r="829" s="137" customFormat="1" x14ac:dyDescent="0.2"/>
    <row r="830" s="137" customFormat="1" x14ac:dyDescent="0.2"/>
    <row r="831" s="137" customFormat="1" x14ac:dyDescent="0.2"/>
    <row r="832" s="137" customFormat="1" x14ac:dyDescent="0.2"/>
    <row r="833" s="137" customFormat="1" x14ac:dyDescent="0.2"/>
    <row r="834" s="137" customFormat="1" x14ac:dyDescent="0.2"/>
    <row r="835" s="137" customFormat="1" x14ac:dyDescent="0.2"/>
    <row r="836" s="137" customFormat="1" x14ac:dyDescent="0.2"/>
    <row r="837" s="137" customFormat="1" x14ac:dyDescent="0.2"/>
    <row r="838" s="137" customFormat="1" x14ac:dyDescent="0.2"/>
    <row r="839" s="137" customFormat="1" x14ac:dyDescent="0.2"/>
    <row r="840" s="137" customFormat="1" x14ac:dyDescent="0.2"/>
    <row r="841" s="137" customFormat="1" x14ac:dyDescent="0.2"/>
    <row r="842" s="137" customFormat="1" x14ac:dyDescent="0.2"/>
    <row r="843" s="137" customFormat="1" x14ac:dyDescent="0.2"/>
    <row r="844" s="137" customFormat="1" x14ac:dyDescent="0.2"/>
    <row r="845" s="137" customFormat="1" x14ac:dyDescent="0.2"/>
    <row r="846" s="137" customFormat="1" x14ac:dyDescent="0.2"/>
    <row r="847" s="137" customFormat="1" x14ac:dyDescent="0.2"/>
    <row r="848" s="137" customFormat="1" x14ac:dyDescent="0.2"/>
    <row r="849" s="137" customFormat="1" x14ac:dyDescent="0.2"/>
    <row r="850" s="137" customFormat="1" x14ac:dyDescent="0.2"/>
    <row r="851" s="137" customFormat="1" x14ac:dyDescent="0.2"/>
    <row r="852" s="137" customFormat="1" x14ac:dyDescent="0.2"/>
    <row r="853" s="137" customFormat="1" x14ac:dyDescent="0.2"/>
    <row r="854" s="137" customFormat="1" x14ac:dyDescent="0.2"/>
    <row r="855" s="137" customFormat="1" x14ac:dyDescent="0.2"/>
    <row r="856" s="137" customFormat="1" x14ac:dyDescent="0.2"/>
    <row r="857" s="137" customFormat="1" x14ac:dyDescent="0.2"/>
    <row r="858" s="137" customFormat="1" x14ac:dyDescent="0.2"/>
    <row r="859" s="137" customFormat="1" x14ac:dyDescent="0.2"/>
    <row r="860" s="137" customFormat="1" x14ac:dyDescent="0.2"/>
    <row r="861" s="137" customFormat="1" x14ac:dyDescent="0.2"/>
    <row r="862" s="137" customFormat="1" x14ac:dyDescent="0.2"/>
    <row r="863" s="137" customFormat="1" x14ac:dyDescent="0.2"/>
    <row r="864" s="137" customFormat="1" x14ac:dyDescent="0.2"/>
    <row r="865" s="137" customFormat="1" x14ac:dyDescent="0.2"/>
    <row r="866" s="137" customFormat="1" x14ac:dyDescent="0.2"/>
    <row r="867" s="137" customFormat="1" x14ac:dyDescent="0.2"/>
    <row r="868" s="137" customFormat="1" x14ac:dyDescent="0.2"/>
    <row r="869" s="137" customFormat="1" x14ac:dyDescent="0.2"/>
    <row r="870" s="137" customFormat="1" x14ac:dyDescent="0.2"/>
    <row r="871" s="137" customFormat="1" x14ac:dyDescent="0.2"/>
    <row r="872" s="137" customFormat="1" x14ac:dyDescent="0.2"/>
    <row r="873" s="137" customFormat="1" x14ac:dyDescent="0.2"/>
    <row r="874" s="137" customFormat="1" x14ac:dyDescent="0.2"/>
    <row r="875" s="137" customFormat="1" x14ac:dyDescent="0.2"/>
    <row r="876" s="137" customFormat="1" x14ac:dyDescent="0.2"/>
    <row r="877" s="137" customFormat="1" x14ac:dyDescent="0.2"/>
    <row r="878" s="137" customFormat="1" x14ac:dyDescent="0.2"/>
    <row r="879" s="137" customFormat="1" x14ac:dyDescent="0.2"/>
    <row r="880" s="137" customFormat="1" x14ac:dyDescent="0.2"/>
    <row r="881" s="137" customFormat="1" x14ac:dyDescent="0.2"/>
    <row r="882" s="137" customFormat="1" x14ac:dyDescent="0.2"/>
    <row r="883" s="137" customFormat="1" x14ac:dyDescent="0.2"/>
    <row r="884" s="137" customFormat="1" x14ac:dyDescent="0.2"/>
    <row r="885" s="137" customFormat="1" x14ac:dyDescent="0.2"/>
    <row r="886" s="137" customFormat="1" x14ac:dyDescent="0.2"/>
    <row r="887" s="137" customFormat="1" x14ac:dyDescent="0.2"/>
    <row r="888" s="137" customFormat="1" x14ac:dyDescent="0.2"/>
    <row r="889" s="137" customFormat="1" x14ac:dyDescent="0.2"/>
    <row r="890" s="137" customFormat="1" x14ac:dyDescent="0.2"/>
    <row r="891" s="137" customFormat="1" x14ac:dyDescent="0.2"/>
    <row r="892" s="137" customFormat="1" x14ac:dyDescent="0.2"/>
    <row r="893" s="137" customFormat="1" x14ac:dyDescent="0.2"/>
    <row r="894" s="137" customFormat="1" x14ac:dyDescent="0.2"/>
    <row r="895" s="137" customFormat="1" x14ac:dyDescent="0.2"/>
    <row r="896" s="137" customFormat="1" x14ac:dyDescent="0.2"/>
    <row r="897" s="137" customFormat="1" x14ac:dyDescent="0.2"/>
    <row r="898" s="137" customFormat="1" x14ac:dyDescent="0.2"/>
    <row r="899" s="137" customFormat="1" x14ac:dyDescent="0.2"/>
    <row r="900" s="137" customFormat="1" x14ac:dyDescent="0.2"/>
    <row r="901" s="137" customFormat="1" x14ac:dyDescent="0.2"/>
    <row r="902" s="137" customFormat="1" x14ac:dyDescent="0.2"/>
    <row r="903" s="137" customFormat="1" x14ac:dyDescent="0.2"/>
    <row r="904" s="137" customFormat="1" x14ac:dyDescent="0.2"/>
    <row r="905" s="137" customFormat="1" x14ac:dyDescent="0.2"/>
    <row r="906" s="137" customFormat="1" x14ac:dyDescent="0.2"/>
    <row r="907" s="137" customFormat="1" x14ac:dyDescent="0.2"/>
    <row r="908" s="137" customFormat="1" x14ac:dyDescent="0.2"/>
    <row r="909" s="137" customFormat="1" x14ac:dyDescent="0.2"/>
    <row r="910" s="137" customFormat="1" x14ac:dyDescent="0.2"/>
    <row r="911" s="137" customFormat="1" x14ac:dyDescent="0.2"/>
    <row r="912" s="137" customFormat="1" x14ac:dyDescent="0.2"/>
    <row r="913" s="137" customFormat="1" x14ac:dyDescent="0.2"/>
    <row r="914" s="137" customFormat="1" x14ac:dyDescent="0.2"/>
    <row r="915" s="137" customFormat="1" x14ac:dyDescent="0.2"/>
    <row r="916" s="137" customFormat="1" x14ac:dyDescent="0.2"/>
    <row r="917" s="137" customFormat="1" x14ac:dyDescent="0.2"/>
    <row r="918" s="137" customFormat="1" x14ac:dyDescent="0.2"/>
    <row r="919" s="137" customFormat="1" x14ac:dyDescent="0.2"/>
    <row r="920" s="137" customFormat="1" x14ac:dyDescent="0.2"/>
    <row r="921" s="137" customFormat="1" x14ac:dyDescent="0.2"/>
    <row r="922" s="137" customFormat="1" x14ac:dyDescent="0.2"/>
    <row r="923" s="137" customFormat="1" x14ac:dyDescent="0.2"/>
    <row r="924" s="137" customFormat="1" x14ac:dyDescent="0.2"/>
    <row r="925" s="137" customFormat="1" x14ac:dyDescent="0.2"/>
    <row r="926" s="137" customFormat="1" x14ac:dyDescent="0.2"/>
    <row r="927" s="137" customFormat="1" x14ac:dyDescent="0.2"/>
    <row r="928" s="137" customFormat="1" x14ac:dyDescent="0.2"/>
    <row r="929" s="137" customFormat="1" x14ac:dyDescent="0.2"/>
    <row r="930" s="137" customFormat="1" x14ac:dyDescent="0.2"/>
    <row r="931" s="137" customFormat="1" x14ac:dyDescent="0.2"/>
    <row r="932" s="137" customFormat="1" x14ac:dyDescent="0.2"/>
    <row r="933" s="137" customFormat="1" x14ac:dyDescent="0.2"/>
    <row r="934" s="137" customFormat="1" x14ac:dyDescent="0.2"/>
    <row r="935" s="137" customFormat="1" x14ac:dyDescent="0.2"/>
    <row r="936" s="137" customFormat="1" x14ac:dyDescent="0.2"/>
    <row r="937" s="137" customFormat="1" x14ac:dyDescent="0.2"/>
    <row r="938" s="137" customFormat="1" x14ac:dyDescent="0.2"/>
    <row r="939" s="137" customFormat="1" x14ac:dyDescent="0.2"/>
    <row r="940" s="137" customFormat="1" x14ac:dyDescent="0.2"/>
    <row r="941" s="137" customFormat="1" x14ac:dyDescent="0.2"/>
    <row r="942" s="137" customFormat="1" x14ac:dyDescent="0.2"/>
    <row r="943" s="137" customFormat="1" x14ac:dyDescent="0.2"/>
    <row r="944" s="137" customFormat="1" x14ac:dyDescent="0.2"/>
    <row r="945" s="137" customFormat="1" x14ac:dyDescent="0.2"/>
    <row r="946" s="137" customFormat="1" x14ac:dyDescent="0.2"/>
    <row r="947" s="137" customFormat="1" x14ac:dyDescent="0.2"/>
    <row r="948" s="137" customFormat="1" x14ac:dyDescent="0.2"/>
    <row r="949" s="137" customFormat="1" x14ac:dyDescent="0.2"/>
    <row r="950" s="137" customFormat="1" x14ac:dyDescent="0.2"/>
    <row r="951" s="137" customFormat="1" x14ac:dyDescent="0.2"/>
    <row r="952" s="137" customFormat="1" x14ac:dyDescent="0.2"/>
    <row r="953" s="137" customFormat="1" x14ac:dyDescent="0.2"/>
    <row r="954" s="137" customFormat="1" x14ac:dyDescent="0.2"/>
    <row r="955" s="137" customFormat="1" x14ac:dyDescent="0.2"/>
    <row r="956" s="137" customFormat="1" x14ac:dyDescent="0.2"/>
    <row r="957" s="137" customFormat="1" x14ac:dyDescent="0.2"/>
    <row r="958" s="137" customFormat="1" x14ac:dyDescent="0.2"/>
    <row r="959" s="137" customFormat="1" x14ac:dyDescent="0.2"/>
    <row r="960" s="137" customFormat="1" x14ac:dyDescent="0.2"/>
    <row r="961" s="137" customFormat="1" x14ac:dyDescent="0.2"/>
    <row r="962" s="137" customFormat="1" x14ac:dyDescent="0.2"/>
    <row r="963" s="137" customFormat="1" x14ac:dyDescent="0.2"/>
    <row r="964" s="137" customFormat="1" x14ac:dyDescent="0.2"/>
    <row r="965" s="137" customFormat="1" x14ac:dyDescent="0.2"/>
    <row r="966" s="137" customFormat="1" x14ac:dyDescent="0.2"/>
    <row r="967" s="137" customFormat="1" x14ac:dyDescent="0.2"/>
    <row r="968" s="137" customFormat="1" x14ac:dyDescent="0.2"/>
    <row r="969" s="137" customFormat="1" x14ac:dyDescent="0.2"/>
    <row r="970" s="137" customFormat="1" x14ac:dyDescent="0.2"/>
    <row r="971" s="137" customFormat="1" x14ac:dyDescent="0.2"/>
    <row r="972" s="137" customFormat="1" x14ac:dyDescent="0.2"/>
    <row r="973" s="137" customFormat="1" x14ac:dyDescent="0.2"/>
    <row r="974" s="137" customFormat="1" x14ac:dyDescent="0.2"/>
    <row r="975" s="137" customFormat="1" x14ac:dyDescent="0.2"/>
    <row r="976" s="137" customFormat="1" x14ac:dyDescent="0.2"/>
    <row r="977" s="137" customFormat="1" x14ac:dyDescent="0.2"/>
    <row r="978" s="137" customFormat="1" x14ac:dyDescent="0.2"/>
    <row r="979" s="137" customFormat="1" x14ac:dyDescent="0.2"/>
    <row r="980" s="137" customFormat="1" x14ac:dyDescent="0.2"/>
    <row r="981" s="137" customFormat="1" x14ac:dyDescent="0.2"/>
    <row r="982" s="137" customFormat="1" x14ac:dyDescent="0.2"/>
    <row r="983" s="137" customFormat="1" x14ac:dyDescent="0.2"/>
    <row r="984" s="137" customFormat="1" x14ac:dyDescent="0.2"/>
    <row r="985" s="137" customFormat="1" x14ac:dyDescent="0.2"/>
    <row r="986" s="137" customFormat="1" x14ac:dyDescent="0.2"/>
    <row r="987" s="137" customFormat="1" x14ac:dyDescent="0.2"/>
    <row r="988" s="137" customFormat="1" x14ac:dyDescent="0.2"/>
    <row r="989" s="137" customFormat="1" x14ac:dyDescent="0.2"/>
    <row r="990" s="137" customFormat="1" x14ac:dyDescent="0.2"/>
    <row r="991" s="137" customFormat="1" x14ac:dyDescent="0.2"/>
    <row r="992" s="137" customFormat="1" x14ac:dyDescent="0.2"/>
    <row r="993" s="137" customFormat="1" x14ac:dyDescent="0.2"/>
    <row r="994" s="137" customFormat="1" x14ac:dyDescent="0.2"/>
    <row r="995" s="137" customFormat="1" x14ac:dyDescent="0.2"/>
    <row r="996" s="137" customFormat="1" x14ac:dyDescent="0.2"/>
    <row r="997" s="137" customFormat="1" x14ac:dyDescent="0.2"/>
    <row r="998" s="137" customFormat="1" x14ac:dyDescent="0.2"/>
    <row r="999" s="137" customFormat="1" x14ac:dyDescent="0.2"/>
    <row r="1000" s="137" customFormat="1" x14ac:dyDescent="0.2"/>
    <row r="1001" s="137" customFormat="1" x14ac:dyDescent="0.2"/>
    <row r="1002" s="137" customFormat="1" x14ac:dyDescent="0.2"/>
    <row r="1003" s="137" customFormat="1" x14ac:dyDescent="0.2"/>
    <row r="1004" s="137" customFormat="1" x14ac:dyDescent="0.2"/>
    <row r="1005" s="137" customFormat="1" x14ac:dyDescent="0.2"/>
    <row r="1006" s="137" customFormat="1" x14ac:dyDescent="0.2"/>
    <row r="1007" s="137" customFormat="1" x14ac:dyDescent="0.2"/>
    <row r="1008" s="137" customFormat="1" x14ac:dyDescent="0.2"/>
    <row r="1009" s="137" customFormat="1" x14ac:dyDescent="0.2"/>
    <row r="1010" s="137" customFormat="1" x14ac:dyDescent="0.2"/>
    <row r="1011" s="137" customFormat="1" x14ac:dyDescent="0.2"/>
    <row r="1012" s="137" customFormat="1" x14ac:dyDescent="0.2"/>
    <row r="1013" s="137" customFormat="1" x14ac:dyDescent="0.2"/>
    <row r="1014" s="137" customFormat="1" x14ac:dyDescent="0.2"/>
    <row r="1015" s="137" customFormat="1" x14ac:dyDescent="0.2"/>
    <row r="1016" s="137" customFormat="1" x14ac:dyDescent="0.2"/>
    <row r="1017" s="137" customFormat="1" x14ac:dyDescent="0.2"/>
    <row r="1018" s="137" customFormat="1" x14ac:dyDescent="0.2"/>
    <row r="1019" s="137" customFormat="1" x14ac:dyDescent="0.2"/>
    <row r="1020" s="137" customFormat="1" x14ac:dyDescent="0.2"/>
    <row r="1021" s="137" customFormat="1" x14ac:dyDescent="0.2"/>
    <row r="1022" s="137" customFormat="1" x14ac:dyDescent="0.2"/>
    <row r="1023" s="137" customFormat="1" x14ac:dyDescent="0.2"/>
    <row r="1024" s="137" customFormat="1" x14ac:dyDescent="0.2"/>
    <row r="1025" s="137" customFormat="1" x14ac:dyDescent="0.2"/>
    <row r="1026" s="137" customFormat="1" x14ac:dyDescent="0.2"/>
    <row r="1027" s="137" customFormat="1" x14ac:dyDescent="0.2"/>
    <row r="1028" s="137" customFormat="1" x14ac:dyDescent="0.2"/>
    <row r="1029" s="137" customFormat="1" x14ac:dyDescent="0.2"/>
    <row r="1030" s="137" customFormat="1" x14ac:dyDescent="0.2"/>
    <row r="1031" s="137" customFormat="1" x14ac:dyDescent="0.2"/>
    <row r="1032" s="137" customFormat="1" x14ac:dyDescent="0.2"/>
    <row r="1033" s="137" customFormat="1" x14ac:dyDescent="0.2"/>
    <row r="1034" s="137" customFormat="1" x14ac:dyDescent="0.2"/>
    <row r="1035" s="137" customFormat="1" x14ac:dyDescent="0.2"/>
    <row r="1036" s="137" customFormat="1" x14ac:dyDescent="0.2"/>
    <row r="1037" s="137" customFormat="1" x14ac:dyDescent="0.2"/>
    <row r="1038" s="137" customFormat="1" x14ac:dyDescent="0.2"/>
    <row r="1039" s="137" customFormat="1" x14ac:dyDescent="0.2"/>
    <row r="1040" s="137" customFormat="1" x14ac:dyDescent="0.2"/>
    <row r="1041" s="137" customFormat="1" x14ac:dyDescent="0.2"/>
    <row r="1042" s="137" customFormat="1" x14ac:dyDescent="0.2"/>
    <row r="1043" s="137" customFormat="1" x14ac:dyDescent="0.2"/>
    <row r="1044" s="137" customFormat="1" x14ac:dyDescent="0.2"/>
    <row r="1045" s="137" customFormat="1" x14ac:dyDescent="0.2"/>
    <row r="1046" s="137" customFormat="1" x14ac:dyDescent="0.2"/>
    <row r="1047" s="137" customFormat="1" x14ac:dyDescent="0.2"/>
    <row r="1048" s="137" customFormat="1" x14ac:dyDescent="0.2"/>
    <row r="1049" s="137" customFormat="1" x14ac:dyDescent="0.2"/>
    <row r="1050" s="137" customFormat="1" x14ac:dyDescent="0.2"/>
    <row r="1051" s="137" customFormat="1" x14ac:dyDescent="0.2"/>
    <row r="1052" s="137" customFormat="1" x14ac:dyDescent="0.2"/>
    <row r="1053" s="137" customFormat="1" x14ac:dyDescent="0.2"/>
    <row r="1054" s="137" customFormat="1" x14ac:dyDescent="0.2"/>
    <row r="1055" s="137" customFormat="1" x14ac:dyDescent="0.2"/>
    <row r="1056" s="137" customFormat="1" x14ac:dyDescent="0.2"/>
    <row r="1057" s="137" customFormat="1" x14ac:dyDescent="0.2"/>
    <row r="1058" s="137" customFormat="1" x14ac:dyDescent="0.2"/>
    <row r="1059" s="137" customFormat="1" x14ac:dyDescent="0.2"/>
    <row r="1060" s="137" customFormat="1" x14ac:dyDescent="0.2"/>
    <row r="1061" s="137" customFormat="1" x14ac:dyDescent="0.2"/>
    <row r="1062" s="137" customFormat="1" x14ac:dyDescent="0.2"/>
    <row r="1063" s="137" customFormat="1" x14ac:dyDescent="0.2"/>
    <row r="1064" s="137" customFormat="1" x14ac:dyDescent="0.2"/>
    <row r="1065" s="137" customFormat="1" x14ac:dyDescent="0.2"/>
    <row r="1066" s="137" customFormat="1" x14ac:dyDescent="0.2"/>
    <row r="1067" s="137" customFormat="1" x14ac:dyDescent="0.2"/>
    <row r="1068" s="137" customFormat="1" x14ac:dyDescent="0.2"/>
    <row r="1069" s="137" customFormat="1" x14ac:dyDescent="0.2"/>
    <row r="1070" s="137" customFormat="1" x14ac:dyDescent="0.2"/>
    <row r="1071" s="137" customFormat="1" x14ac:dyDescent="0.2"/>
    <row r="1072" s="137" customFormat="1" x14ac:dyDescent="0.2"/>
    <row r="1073" s="137" customFormat="1" x14ac:dyDescent="0.2"/>
    <row r="1074" s="137" customFormat="1" x14ac:dyDescent="0.2"/>
    <row r="1075" s="137" customFormat="1" x14ac:dyDescent="0.2"/>
    <row r="1076" s="137" customFormat="1" x14ac:dyDescent="0.2"/>
    <row r="1077" s="137" customFormat="1" x14ac:dyDescent="0.2"/>
    <row r="1078" s="137" customFormat="1" x14ac:dyDescent="0.2"/>
    <row r="1079" s="137" customFormat="1" x14ac:dyDescent="0.2"/>
    <row r="1080" s="137" customFormat="1" x14ac:dyDescent="0.2"/>
    <row r="1081" s="137" customFormat="1" x14ac:dyDescent="0.2"/>
    <row r="1082" s="137" customFormat="1" x14ac:dyDescent="0.2"/>
    <row r="1083" s="137" customFormat="1" x14ac:dyDescent="0.2"/>
    <row r="1084" s="137" customFormat="1" x14ac:dyDescent="0.2"/>
    <row r="1085" s="137" customFormat="1" x14ac:dyDescent="0.2"/>
    <row r="1086" s="137" customFormat="1" x14ac:dyDescent="0.2"/>
    <row r="1087" s="137" customFormat="1" x14ac:dyDescent="0.2"/>
    <row r="1088" s="137" customFormat="1" x14ac:dyDescent="0.2"/>
    <row r="1089" s="137" customFormat="1" x14ac:dyDescent="0.2"/>
    <row r="1090" s="137" customFormat="1" x14ac:dyDescent="0.2"/>
    <row r="1091" s="137" customFormat="1" x14ac:dyDescent="0.2"/>
    <row r="1092" s="137" customFormat="1" x14ac:dyDescent="0.2"/>
    <row r="1093" s="137" customFormat="1" x14ac:dyDescent="0.2"/>
    <row r="1094" s="137" customFormat="1" x14ac:dyDescent="0.2"/>
    <row r="1095" s="137" customFormat="1" x14ac:dyDescent="0.2"/>
    <row r="1096" s="137" customFormat="1" x14ac:dyDescent="0.2"/>
    <row r="1097" s="137" customFormat="1" x14ac:dyDescent="0.2"/>
    <row r="1098" s="137" customFormat="1" x14ac:dyDescent="0.2"/>
    <row r="1099" s="137" customFormat="1" x14ac:dyDescent="0.2"/>
    <row r="1100" s="137" customFormat="1" x14ac:dyDescent="0.2"/>
    <row r="1101" s="137" customFormat="1" x14ac:dyDescent="0.2"/>
  </sheetData>
  <sheetProtection password="FD2B" sheet="1"/>
  <customSheetViews>
    <customSheetView guid="{051E7195-2793-416C-9F10-160B0FF658C2}" showPageBreaks="1" showGridLines="0" zeroValues="0" printArea="1" hiddenColumns="1">
      <selection activeCell="C11" sqref="C11"/>
      <rowBreaks count="1" manualBreakCount="1">
        <brk id="41" max="16383" man="1"/>
      </rowBreaks>
      <pageMargins left="0.57999999999999996" right="0.46" top="0.43" bottom="0.4" header="0.5" footer="0.5"/>
      <printOptions horizontalCentered="1"/>
      <pageSetup scale="95" orientation="landscape" blackAndWhite="1" horizontalDpi="4294967295"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445">
    <mergeCell ref="D74:F74"/>
    <mergeCell ref="J78:M78"/>
    <mergeCell ref="Q74:S74"/>
    <mergeCell ref="T74:V74"/>
    <mergeCell ref="T76:V76"/>
    <mergeCell ref="J76:M76"/>
    <mergeCell ref="J75:M75"/>
    <mergeCell ref="D31:F31"/>
    <mergeCell ref="D50:F50"/>
    <mergeCell ref="D51:F51"/>
    <mergeCell ref="D33:F33"/>
    <mergeCell ref="D34:F34"/>
    <mergeCell ref="D49:F49"/>
    <mergeCell ref="D32:F32"/>
    <mergeCell ref="D44:J44"/>
    <mergeCell ref="D45:J45"/>
    <mergeCell ref="G32:I32"/>
    <mergeCell ref="D52:F52"/>
    <mergeCell ref="D53:F53"/>
    <mergeCell ref="N76:O76"/>
    <mergeCell ref="Q76:S76"/>
    <mergeCell ref="D73:F73"/>
    <mergeCell ref="N74:O74"/>
    <mergeCell ref="G73:I73"/>
    <mergeCell ref="J73:M73"/>
    <mergeCell ref="X76:Y76"/>
    <mergeCell ref="T78:V78"/>
    <mergeCell ref="X78:Y78"/>
    <mergeCell ref="N78:O78"/>
    <mergeCell ref="Q78:S78"/>
    <mergeCell ref="X74:Y74"/>
    <mergeCell ref="N75:O75"/>
    <mergeCell ref="Q75:S75"/>
    <mergeCell ref="T75:V75"/>
    <mergeCell ref="X75:Y75"/>
    <mergeCell ref="G74:I74"/>
    <mergeCell ref="J74:M74"/>
    <mergeCell ref="Q72:S72"/>
    <mergeCell ref="T72:V72"/>
    <mergeCell ref="X72:Y72"/>
    <mergeCell ref="Q73:S73"/>
    <mergeCell ref="T73:V73"/>
    <mergeCell ref="X73:Y73"/>
    <mergeCell ref="N73:O73"/>
    <mergeCell ref="Q71:S71"/>
    <mergeCell ref="T71:V71"/>
    <mergeCell ref="X71:Y71"/>
    <mergeCell ref="D72:F72"/>
    <mergeCell ref="N71:O71"/>
    <mergeCell ref="D71:F71"/>
    <mergeCell ref="N72:O72"/>
    <mergeCell ref="G71:I71"/>
    <mergeCell ref="J71:M71"/>
    <mergeCell ref="G72:I72"/>
    <mergeCell ref="J72:M72"/>
    <mergeCell ref="Q69:S69"/>
    <mergeCell ref="T69:V69"/>
    <mergeCell ref="X69:Y69"/>
    <mergeCell ref="D70:F70"/>
    <mergeCell ref="N69:O69"/>
    <mergeCell ref="D69:F69"/>
    <mergeCell ref="N70:O70"/>
    <mergeCell ref="G69:I69"/>
    <mergeCell ref="J69:M69"/>
    <mergeCell ref="G70:I70"/>
    <mergeCell ref="J70:M70"/>
    <mergeCell ref="Q70:S70"/>
    <mergeCell ref="T70:V70"/>
    <mergeCell ref="X70:Y70"/>
    <mergeCell ref="Q67:S67"/>
    <mergeCell ref="T67:V67"/>
    <mergeCell ref="X67:Y67"/>
    <mergeCell ref="D68:F68"/>
    <mergeCell ref="N67:O67"/>
    <mergeCell ref="D67:F67"/>
    <mergeCell ref="N68:O68"/>
    <mergeCell ref="G67:I67"/>
    <mergeCell ref="J67:M67"/>
    <mergeCell ref="G68:I68"/>
    <mergeCell ref="J68:M68"/>
    <mergeCell ref="Q68:S68"/>
    <mergeCell ref="T68:V68"/>
    <mergeCell ref="X68:Y68"/>
    <mergeCell ref="Q65:S65"/>
    <mergeCell ref="T65:V65"/>
    <mergeCell ref="X65:Y65"/>
    <mergeCell ref="D66:F66"/>
    <mergeCell ref="N65:O65"/>
    <mergeCell ref="D65:F65"/>
    <mergeCell ref="N66:O66"/>
    <mergeCell ref="G65:I65"/>
    <mergeCell ref="J65:M65"/>
    <mergeCell ref="G66:I66"/>
    <mergeCell ref="J66:M66"/>
    <mergeCell ref="Q66:S66"/>
    <mergeCell ref="T66:V66"/>
    <mergeCell ref="X66:Y66"/>
    <mergeCell ref="Q63:S63"/>
    <mergeCell ref="T63:V63"/>
    <mergeCell ref="X63:Y63"/>
    <mergeCell ref="D64:F64"/>
    <mergeCell ref="N63:O63"/>
    <mergeCell ref="D63:F63"/>
    <mergeCell ref="N64:O64"/>
    <mergeCell ref="G63:I63"/>
    <mergeCell ref="J63:M63"/>
    <mergeCell ref="G64:I64"/>
    <mergeCell ref="J64:M64"/>
    <mergeCell ref="Q64:S64"/>
    <mergeCell ref="T64:V64"/>
    <mergeCell ref="X64:Y64"/>
    <mergeCell ref="Q61:S61"/>
    <mergeCell ref="T61:V61"/>
    <mergeCell ref="X61:Y61"/>
    <mergeCell ref="D62:F62"/>
    <mergeCell ref="N61:O61"/>
    <mergeCell ref="D61:F61"/>
    <mergeCell ref="N62:O62"/>
    <mergeCell ref="G61:I61"/>
    <mergeCell ref="J61:M61"/>
    <mergeCell ref="G62:I62"/>
    <mergeCell ref="J62:M62"/>
    <mergeCell ref="Q62:S62"/>
    <mergeCell ref="T62:V62"/>
    <mergeCell ref="X62:Y62"/>
    <mergeCell ref="Q59:S59"/>
    <mergeCell ref="T59:V59"/>
    <mergeCell ref="X59:Y59"/>
    <mergeCell ref="D60:F60"/>
    <mergeCell ref="N59:O59"/>
    <mergeCell ref="D59:F59"/>
    <mergeCell ref="N60:O60"/>
    <mergeCell ref="G59:I59"/>
    <mergeCell ref="J59:M59"/>
    <mergeCell ref="G60:I60"/>
    <mergeCell ref="J60:M60"/>
    <mergeCell ref="Q60:S60"/>
    <mergeCell ref="T60:V60"/>
    <mergeCell ref="X60:Y60"/>
    <mergeCell ref="Q57:S57"/>
    <mergeCell ref="T57:V57"/>
    <mergeCell ref="X57:Y57"/>
    <mergeCell ref="D58:F58"/>
    <mergeCell ref="N57:O57"/>
    <mergeCell ref="D57:F57"/>
    <mergeCell ref="N58:O58"/>
    <mergeCell ref="G57:I57"/>
    <mergeCell ref="J57:M57"/>
    <mergeCell ref="G58:I58"/>
    <mergeCell ref="J58:M58"/>
    <mergeCell ref="Q58:S58"/>
    <mergeCell ref="T58:V58"/>
    <mergeCell ref="X58:Y58"/>
    <mergeCell ref="Q55:S55"/>
    <mergeCell ref="T55:V55"/>
    <mergeCell ref="X55:Y55"/>
    <mergeCell ref="D56:F56"/>
    <mergeCell ref="N55:O55"/>
    <mergeCell ref="D55:F55"/>
    <mergeCell ref="N56:O56"/>
    <mergeCell ref="G55:I55"/>
    <mergeCell ref="J55:M55"/>
    <mergeCell ref="G56:I56"/>
    <mergeCell ref="J56:M56"/>
    <mergeCell ref="Q56:S56"/>
    <mergeCell ref="T56:V56"/>
    <mergeCell ref="X56:Y56"/>
    <mergeCell ref="Q53:S53"/>
    <mergeCell ref="T53:V53"/>
    <mergeCell ref="X53:Y53"/>
    <mergeCell ref="D54:F54"/>
    <mergeCell ref="N53:O53"/>
    <mergeCell ref="N54:O54"/>
    <mergeCell ref="Q54:S54"/>
    <mergeCell ref="G53:I53"/>
    <mergeCell ref="J53:M53"/>
    <mergeCell ref="G54:I54"/>
    <mergeCell ref="J54:M54"/>
    <mergeCell ref="T54:V54"/>
    <mergeCell ref="X54:Y54"/>
    <mergeCell ref="G51:I51"/>
    <mergeCell ref="J51:M51"/>
    <mergeCell ref="N51:O51"/>
    <mergeCell ref="Q51:S51"/>
    <mergeCell ref="T51:V51"/>
    <mergeCell ref="N50:O50"/>
    <mergeCell ref="X51:Y51"/>
    <mergeCell ref="G52:I52"/>
    <mergeCell ref="J52:M52"/>
    <mergeCell ref="N52:O52"/>
    <mergeCell ref="Q52:S52"/>
    <mergeCell ref="T52:V52"/>
    <mergeCell ref="X52:Y52"/>
    <mergeCell ref="G50:I50"/>
    <mergeCell ref="J50:M50"/>
    <mergeCell ref="N49:O49"/>
    <mergeCell ref="Q49:S49"/>
    <mergeCell ref="T49:V49"/>
    <mergeCell ref="X49:Y49"/>
    <mergeCell ref="G49:I49"/>
    <mergeCell ref="J49:M49"/>
    <mergeCell ref="Q50:S50"/>
    <mergeCell ref="T50:V50"/>
    <mergeCell ref="X50:Y50"/>
    <mergeCell ref="A47:A48"/>
    <mergeCell ref="B47:B48"/>
    <mergeCell ref="D47:F47"/>
    <mergeCell ref="D48:F48"/>
    <mergeCell ref="T48:V48"/>
    <mergeCell ref="X48:Y48"/>
    <mergeCell ref="G48:I48"/>
    <mergeCell ref="J48:M48"/>
    <mergeCell ref="N48:O48"/>
    <mergeCell ref="T47:V47"/>
    <mergeCell ref="O44:S44"/>
    <mergeCell ref="Q48:S48"/>
    <mergeCell ref="D36:F36"/>
    <mergeCell ref="X44:Y44"/>
    <mergeCell ref="G47:I47"/>
    <mergeCell ref="J47:M47"/>
    <mergeCell ref="N47:O47"/>
    <mergeCell ref="X47:Y47"/>
    <mergeCell ref="D43:J43"/>
    <mergeCell ref="Q47:S47"/>
    <mergeCell ref="X6:Y6"/>
    <mergeCell ref="X9:Y9"/>
    <mergeCell ref="N10:O10"/>
    <mergeCell ref="T10:V10"/>
    <mergeCell ref="X10:Y10"/>
    <mergeCell ref="O6:S6"/>
    <mergeCell ref="N9:O9"/>
    <mergeCell ref="T9:V9"/>
    <mergeCell ref="D42:J42"/>
    <mergeCell ref="O42:S42"/>
    <mergeCell ref="N35:O35"/>
    <mergeCell ref="Q35:S35"/>
    <mergeCell ref="J40:M40"/>
    <mergeCell ref="J36:M36"/>
    <mergeCell ref="N36:O36"/>
    <mergeCell ref="D35:F35"/>
    <mergeCell ref="G36:I36"/>
    <mergeCell ref="J37:M37"/>
    <mergeCell ref="D27:F27"/>
    <mergeCell ref="D4:J4"/>
    <mergeCell ref="Q9:S9"/>
    <mergeCell ref="D6:J6"/>
    <mergeCell ref="O4:S4"/>
    <mergeCell ref="A9:A10"/>
    <mergeCell ref="B9:B10"/>
    <mergeCell ref="D5:J5"/>
    <mergeCell ref="J10:M10"/>
    <mergeCell ref="D7:J7"/>
    <mergeCell ref="D9:F9"/>
    <mergeCell ref="D10:F10"/>
    <mergeCell ref="Q10:S10"/>
    <mergeCell ref="X38:Y38"/>
    <mergeCell ref="N38:O38"/>
    <mergeCell ref="T40:V40"/>
    <mergeCell ref="T37:V37"/>
    <mergeCell ref="N40:O40"/>
    <mergeCell ref="Q40:S40"/>
    <mergeCell ref="Q38:S38"/>
    <mergeCell ref="Q37:S37"/>
    <mergeCell ref="X37:Y37"/>
    <mergeCell ref="X40:Y40"/>
    <mergeCell ref="Q29:S29"/>
    <mergeCell ref="X30:Y30"/>
    <mergeCell ref="T34:V34"/>
    <mergeCell ref="Q30:S30"/>
    <mergeCell ref="J32:M32"/>
    <mergeCell ref="G31:I31"/>
    <mergeCell ref="J31:M31"/>
    <mergeCell ref="N31:O31"/>
    <mergeCell ref="N32:O32"/>
    <mergeCell ref="Q31:S31"/>
    <mergeCell ref="X17:Y17"/>
    <mergeCell ref="X24:Y24"/>
    <mergeCell ref="X27:Y27"/>
    <mergeCell ref="X12:Y12"/>
    <mergeCell ref="Q12:S12"/>
    <mergeCell ref="T12:V12"/>
    <mergeCell ref="X11:Y11"/>
    <mergeCell ref="X13:Y13"/>
    <mergeCell ref="X19:Y19"/>
    <mergeCell ref="Q19:S19"/>
    <mergeCell ref="T19:V19"/>
    <mergeCell ref="X15:Y15"/>
    <mergeCell ref="T14:V14"/>
    <mergeCell ref="X14:Y14"/>
    <mergeCell ref="T15:V15"/>
    <mergeCell ref="J15:M15"/>
    <mergeCell ref="Q15:S15"/>
    <mergeCell ref="N15:O15"/>
    <mergeCell ref="J16:M16"/>
    <mergeCell ref="Q16:S16"/>
    <mergeCell ref="T29:V29"/>
    <mergeCell ref="X18:Y18"/>
    <mergeCell ref="T26:V26"/>
    <mergeCell ref="X26:Y26"/>
    <mergeCell ref="N18:O18"/>
    <mergeCell ref="Q22:S22"/>
    <mergeCell ref="X23:Y23"/>
    <mergeCell ref="X22:Y22"/>
    <mergeCell ref="T21:V21"/>
    <mergeCell ref="X21:Y21"/>
    <mergeCell ref="Q17:S17"/>
    <mergeCell ref="J26:M26"/>
    <mergeCell ref="X16:Y16"/>
    <mergeCell ref="X29:Y29"/>
    <mergeCell ref="T20:V20"/>
    <mergeCell ref="X28:Y28"/>
    <mergeCell ref="X20:Y20"/>
    <mergeCell ref="T11:V11"/>
    <mergeCell ref="T23:V23"/>
    <mergeCell ref="Q28:S28"/>
    <mergeCell ref="J27:M27"/>
    <mergeCell ref="T28:V28"/>
    <mergeCell ref="Q24:S24"/>
    <mergeCell ref="T24:V24"/>
    <mergeCell ref="N27:O27"/>
    <mergeCell ref="Q27:S27"/>
    <mergeCell ref="J25:M25"/>
    <mergeCell ref="Q23:S23"/>
    <mergeCell ref="J18:M18"/>
    <mergeCell ref="J14:M14"/>
    <mergeCell ref="Q14:S14"/>
    <mergeCell ref="T17:V17"/>
    <mergeCell ref="T18:V18"/>
    <mergeCell ref="T22:V22"/>
    <mergeCell ref="N22:O22"/>
    <mergeCell ref="J22:M22"/>
    <mergeCell ref="N17:O17"/>
    <mergeCell ref="J17:M17"/>
    <mergeCell ref="J9:M9"/>
    <mergeCell ref="G13:I13"/>
    <mergeCell ref="J12:M12"/>
    <mergeCell ref="G11:I11"/>
    <mergeCell ref="G12:I12"/>
    <mergeCell ref="X25:Y25"/>
    <mergeCell ref="J11:M11"/>
    <mergeCell ref="J13:M13"/>
    <mergeCell ref="T27:V27"/>
    <mergeCell ref="J20:M20"/>
    <mergeCell ref="N24:O24"/>
    <mergeCell ref="T25:V25"/>
    <mergeCell ref="J21:M21"/>
    <mergeCell ref="J24:M24"/>
    <mergeCell ref="J23:M23"/>
    <mergeCell ref="N11:O11"/>
    <mergeCell ref="N12:O12"/>
    <mergeCell ref="N14:O14"/>
    <mergeCell ref="N13:O13"/>
    <mergeCell ref="T16:V16"/>
    <mergeCell ref="N16:O16"/>
    <mergeCell ref="Q11:S11"/>
    <mergeCell ref="Q13:S13"/>
    <mergeCell ref="T13:V13"/>
    <mergeCell ref="D11:F11"/>
    <mergeCell ref="D12:F12"/>
    <mergeCell ref="G14:I14"/>
    <mergeCell ref="G15:I15"/>
    <mergeCell ref="D13:F13"/>
    <mergeCell ref="D14:F14"/>
    <mergeCell ref="D15:F15"/>
    <mergeCell ref="G9:I9"/>
    <mergeCell ref="G10:I10"/>
    <mergeCell ref="G16:I16"/>
    <mergeCell ref="G17:I17"/>
    <mergeCell ref="G21:I21"/>
    <mergeCell ref="G20:I20"/>
    <mergeCell ref="G19:I19"/>
    <mergeCell ref="D16:F16"/>
    <mergeCell ref="D17:F17"/>
    <mergeCell ref="D21:F21"/>
    <mergeCell ref="D18:F18"/>
    <mergeCell ref="D19:F19"/>
    <mergeCell ref="X36:Y36"/>
    <mergeCell ref="T35:V35"/>
    <mergeCell ref="X35:Y35"/>
    <mergeCell ref="N37:O37"/>
    <mergeCell ref="X34:Y34"/>
    <mergeCell ref="G30:I30"/>
    <mergeCell ref="N30:O30"/>
    <mergeCell ref="J30:M30"/>
    <mergeCell ref="D28:F28"/>
    <mergeCell ref="D29:F29"/>
    <mergeCell ref="N29:O29"/>
    <mergeCell ref="J28:M28"/>
    <mergeCell ref="D30:F30"/>
    <mergeCell ref="N28:O28"/>
    <mergeCell ref="T30:V30"/>
    <mergeCell ref="Q34:S34"/>
    <mergeCell ref="T33:V33"/>
    <mergeCell ref="X31:Y31"/>
    <mergeCell ref="X32:Y32"/>
    <mergeCell ref="X33:Y33"/>
    <mergeCell ref="Q32:S32"/>
    <mergeCell ref="T31:V31"/>
    <mergeCell ref="T32:V32"/>
    <mergeCell ref="Q33:S33"/>
    <mergeCell ref="N34:O34"/>
    <mergeCell ref="N33:O33"/>
    <mergeCell ref="T36:V36"/>
    <mergeCell ref="G33:I33"/>
    <mergeCell ref="J34:M34"/>
    <mergeCell ref="J33:M33"/>
    <mergeCell ref="Q36:S36"/>
    <mergeCell ref="J38:M38"/>
    <mergeCell ref="G34:I34"/>
    <mergeCell ref="G35:I35"/>
    <mergeCell ref="T38:V38"/>
    <mergeCell ref="J35:M35"/>
    <mergeCell ref="D25:F25"/>
    <mergeCell ref="D24:F24"/>
    <mergeCell ref="G24:I24"/>
    <mergeCell ref="G25:I25"/>
    <mergeCell ref="N25:O25"/>
    <mergeCell ref="G29:I29"/>
    <mergeCell ref="G27:I27"/>
    <mergeCell ref="G28:I28"/>
    <mergeCell ref="J29:M29"/>
    <mergeCell ref="Q18:S18"/>
    <mergeCell ref="G23:I23"/>
    <mergeCell ref="A46:Y46"/>
    <mergeCell ref="M41:N41"/>
    <mergeCell ref="M79:N79"/>
    <mergeCell ref="U4:Y4"/>
    <mergeCell ref="U42:Y42"/>
    <mergeCell ref="G18:I18"/>
    <mergeCell ref="G22:I22"/>
    <mergeCell ref="N19:O19"/>
    <mergeCell ref="N20:O20"/>
    <mergeCell ref="J19:M19"/>
    <mergeCell ref="D22:F22"/>
    <mergeCell ref="D20:F20"/>
    <mergeCell ref="Q20:S20"/>
    <mergeCell ref="N21:O21"/>
    <mergeCell ref="Q21:S21"/>
    <mergeCell ref="D23:F23"/>
    <mergeCell ref="G26:I26"/>
    <mergeCell ref="N26:O26"/>
    <mergeCell ref="D26:F26"/>
    <mergeCell ref="Q26:S26"/>
    <mergeCell ref="Q25:S25"/>
    <mergeCell ref="N23:O23"/>
  </mergeCells>
  <phoneticPr fontId="3" type="noConversion"/>
  <printOptions horizontalCentered="1"/>
  <pageMargins left="0.57999999999999996" right="0.46" top="0.43" bottom="0.4" header="0.5" footer="0.5"/>
  <pageSetup scale="95" orientation="landscape" blackAndWhite="1" horizontalDpi="4294967295" r:id="rId2"/>
  <headerFooter alignWithMargins="0">
    <oddFooter>&amp;L&amp;"Arial Narrow,Regular"F330-02v0513</oddFooter>
  </headerFooter>
  <rowBreaks count="1" manualBreakCount="1">
    <brk id="4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149" r:id="rId5" name="Check Box 5">
              <controlPr defaultSize="0" autoFill="0" autoLine="0" autoPict="0">
                <anchor moveWithCells="1">
                  <from>
                    <xdr:col>0</xdr:col>
                    <xdr:colOff>85725</xdr:colOff>
                    <xdr:row>9</xdr:row>
                    <xdr:rowOff>276225</xdr:rowOff>
                  </from>
                  <to>
                    <xdr:col>1</xdr:col>
                    <xdr:colOff>76200</xdr:colOff>
                    <xdr:row>11</xdr:row>
                    <xdr:rowOff>76200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0</xdr:col>
                    <xdr:colOff>85725</xdr:colOff>
                    <xdr:row>10</xdr:row>
                    <xdr:rowOff>276225</xdr:rowOff>
                  </from>
                  <to>
                    <xdr:col>1</xdr:col>
                    <xdr:colOff>114300</xdr:colOff>
                    <xdr:row>12</xdr:row>
                    <xdr:rowOff>76200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0</xdr:col>
                    <xdr:colOff>85725</xdr:colOff>
                    <xdr:row>11</xdr:row>
                    <xdr:rowOff>276225</xdr:rowOff>
                  </from>
                  <to>
                    <xdr:col>1</xdr:col>
                    <xdr:colOff>76200</xdr:colOff>
                    <xdr:row>13</xdr:row>
                    <xdr:rowOff>76200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0</xdr:col>
                    <xdr:colOff>85725</xdr:colOff>
                    <xdr:row>12</xdr:row>
                    <xdr:rowOff>276225</xdr:rowOff>
                  </from>
                  <to>
                    <xdr:col>1</xdr:col>
                    <xdr:colOff>76200</xdr:colOff>
                    <xdr:row>14</xdr:row>
                    <xdr:rowOff>76200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0</xdr:col>
                    <xdr:colOff>85725</xdr:colOff>
                    <xdr:row>13</xdr:row>
                    <xdr:rowOff>276225</xdr:rowOff>
                  </from>
                  <to>
                    <xdr:col>1</xdr:col>
                    <xdr:colOff>76200</xdr:colOff>
                    <xdr:row>15</xdr:row>
                    <xdr:rowOff>76200</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0</xdr:col>
                    <xdr:colOff>85725</xdr:colOff>
                    <xdr:row>14</xdr:row>
                    <xdr:rowOff>276225</xdr:rowOff>
                  </from>
                  <to>
                    <xdr:col>1</xdr:col>
                    <xdr:colOff>76200</xdr:colOff>
                    <xdr:row>16</xdr:row>
                    <xdr:rowOff>76200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0</xdr:col>
                    <xdr:colOff>85725</xdr:colOff>
                    <xdr:row>15</xdr:row>
                    <xdr:rowOff>276225</xdr:rowOff>
                  </from>
                  <to>
                    <xdr:col>1</xdr:col>
                    <xdr:colOff>76200</xdr:colOff>
                    <xdr:row>17</xdr:row>
                    <xdr:rowOff>76200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0</xdr:col>
                    <xdr:colOff>85725</xdr:colOff>
                    <xdr:row>16</xdr:row>
                    <xdr:rowOff>276225</xdr:rowOff>
                  </from>
                  <to>
                    <xdr:col>1</xdr:col>
                    <xdr:colOff>76200</xdr:colOff>
                    <xdr:row>18</xdr:row>
                    <xdr:rowOff>76200</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0</xdr:col>
                    <xdr:colOff>85725</xdr:colOff>
                    <xdr:row>17</xdr:row>
                    <xdr:rowOff>276225</xdr:rowOff>
                  </from>
                  <to>
                    <xdr:col>1</xdr:col>
                    <xdr:colOff>76200</xdr:colOff>
                    <xdr:row>19</xdr:row>
                    <xdr:rowOff>76200</xdr:rowOff>
                  </to>
                </anchor>
              </controlPr>
            </control>
          </mc:Choice>
        </mc:AlternateContent>
        <mc:AlternateContent xmlns:mc="http://schemas.openxmlformats.org/markup-compatibility/2006">
          <mc:Choice Requires="x14">
            <control shapeId="6158" r:id="rId14" name="Check Box 14">
              <controlPr defaultSize="0" autoFill="0" autoLine="0" autoPict="0">
                <anchor moveWithCells="1">
                  <from>
                    <xdr:col>0</xdr:col>
                    <xdr:colOff>85725</xdr:colOff>
                    <xdr:row>18</xdr:row>
                    <xdr:rowOff>276225</xdr:rowOff>
                  </from>
                  <to>
                    <xdr:col>1</xdr:col>
                    <xdr:colOff>76200</xdr:colOff>
                    <xdr:row>20</xdr:row>
                    <xdr:rowOff>76200</xdr:rowOff>
                  </to>
                </anchor>
              </controlPr>
            </control>
          </mc:Choice>
        </mc:AlternateContent>
        <mc:AlternateContent xmlns:mc="http://schemas.openxmlformats.org/markup-compatibility/2006">
          <mc:Choice Requires="x14">
            <control shapeId="6159" r:id="rId15" name="Check Box 15">
              <controlPr defaultSize="0" autoFill="0" autoLine="0" autoPict="0">
                <anchor moveWithCells="1">
                  <from>
                    <xdr:col>0</xdr:col>
                    <xdr:colOff>85725</xdr:colOff>
                    <xdr:row>19</xdr:row>
                    <xdr:rowOff>276225</xdr:rowOff>
                  </from>
                  <to>
                    <xdr:col>1</xdr:col>
                    <xdr:colOff>76200</xdr:colOff>
                    <xdr:row>21</xdr:row>
                    <xdr:rowOff>76200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0</xdr:col>
                    <xdr:colOff>85725</xdr:colOff>
                    <xdr:row>20</xdr:row>
                    <xdr:rowOff>276225</xdr:rowOff>
                  </from>
                  <to>
                    <xdr:col>1</xdr:col>
                    <xdr:colOff>76200</xdr:colOff>
                    <xdr:row>22</xdr:row>
                    <xdr:rowOff>76200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0</xdr:col>
                    <xdr:colOff>85725</xdr:colOff>
                    <xdr:row>21</xdr:row>
                    <xdr:rowOff>276225</xdr:rowOff>
                  </from>
                  <to>
                    <xdr:col>1</xdr:col>
                    <xdr:colOff>76200</xdr:colOff>
                    <xdr:row>23</xdr:row>
                    <xdr:rowOff>76200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0</xdr:col>
                    <xdr:colOff>85725</xdr:colOff>
                    <xdr:row>22</xdr:row>
                    <xdr:rowOff>276225</xdr:rowOff>
                  </from>
                  <to>
                    <xdr:col>1</xdr:col>
                    <xdr:colOff>76200</xdr:colOff>
                    <xdr:row>24</xdr:row>
                    <xdr:rowOff>76200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0</xdr:col>
                    <xdr:colOff>85725</xdr:colOff>
                    <xdr:row>23</xdr:row>
                    <xdr:rowOff>276225</xdr:rowOff>
                  </from>
                  <to>
                    <xdr:col>1</xdr:col>
                    <xdr:colOff>76200</xdr:colOff>
                    <xdr:row>25</xdr:row>
                    <xdr:rowOff>76200</xdr:rowOff>
                  </to>
                </anchor>
              </controlPr>
            </control>
          </mc:Choice>
        </mc:AlternateContent>
        <mc:AlternateContent xmlns:mc="http://schemas.openxmlformats.org/markup-compatibility/2006">
          <mc:Choice Requires="x14">
            <control shapeId="6164" r:id="rId20" name="Check Box 20">
              <controlPr defaultSize="0" autoFill="0" autoLine="0" autoPict="0">
                <anchor moveWithCells="1">
                  <from>
                    <xdr:col>0</xdr:col>
                    <xdr:colOff>85725</xdr:colOff>
                    <xdr:row>24</xdr:row>
                    <xdr:rowOff>276225</xdr:rowOff>
                  </from>
                  <to>
                    <xdr:col>1</xdr:col>
                    <xdr:colOff>76200</xdr:colOff>
                    <xdr:row>26</xdr:row>
                    <xdr:rowOff>76200</xdr:rowOff>
                  </to>
                </anchor>
              </controlPr>
            </control>
          </mc:Choice>
        </mc:AlternateContent>
        <mc:AlternateContent xmlns:mc="http://schemas.openxmlformats.org/markup-compatibility/2006">
          <mc:Choice Requires="x14">
            <control shapeId="6165" r:id="rId21" name="Check Box 21">
              <controlPr defaultSize="0" autoFill="0" autoLine="0" autoPict="0">
                <anchor moveWithCells="1">
                  <from>
                    <xdr:col>0</xdr:col>
                    <xdr:colOff>85725</xdr:colOff>
                    <xdr:row>25</xdr:row>
                    <xdr:rowOff>276225</xdr:rowOff>
                  </from>
                  <to>
                    <xdr:col>1</xdr:col>
                    <xdr:colOff>76200</xdr:colOff>
                    <xdr:row>27</xdr:row>
                    <xdr:rowOff>76200</xdr:rowOff>
                  </to>
                </anchor>
              </controlPr>
            </control>
          </mc:Choice>
        </mc:AlternateContent>
        <mc:AlternateContent xmlns:mc="http://schemas.openxmlformats.org/markup-compatibility/2006">
          <mc:Choice Requires="x14">
            <control shapeId="6166" r:id="rId22" name="Check Box 22">
              <controlPr defaultSize="0" autoFill="0" autoLine="0" autoPict="0">
                <anchor moveWithCells="1">
                  <from>
                    <xdr:col>0</xdr:col>
                    <xdr:colOff>85725</xdr:colOff>
                    <xdr:row>26</xdr:row>
                    <xdr:rowOff>276225</xdr:rowOff>
                  </from>
                  <to>
                    <xdr:col>1</xdr:col>
                    <xdr:colOff>76200</xdr:colOff>
                    <xdr:row>28</xdr:row>
                    <xdr:rowOff>76200</xdr:rowOff>
                  </to>
                </anchor>
              </controlPr>
            </control>
          </mc:Choice>
        </mc:AlternateContent>
        <mc:AlternateContent xmlns:mc="http://schemas.openxmlformats.org/markup-compatibility/2006">
          <mc:Choice Requires="x14">
            <control shapeId="6167" r:id="rId23" name="Check Box 23">
              <controlPr defaultSize="0" autoFill="0" autoLine="0" autoPict="0">
                <anchor moveWithCells="1">
                  <from>
                    <xdr:col>0</xdr:col>
                    <xdr:colOff>85725</xdr:colOff>
                    <xdr:row>27</xdr:row>
                    <xdr:rowOff>276225</xdr:rowOff>
                  </from>
                  <to>
                    <xdr:col>1</xdr:col>
                    <xdr:colOff>76200</xdr:colOff>
                    <xdr:row>29</xdr:row>
                    <xdr:rowOff>76200</xdr:rowOff>
                  </to>
                </anchor>
              </controlPr>
            </control>
          </mc:Choice>
        </mc:AlternateContent>
        <mc:AlternateContent xmlns:mc="http://schemas.openxmlformats.org/markup-compatibility/2006">
          <mc:Choice Requires="x14">
            <control shapeId="6168" r:id="rId24" name="Check Box 24">
              <controlPr defaultSize="0" autoFill="0" autoLine="0" autoPict="0">
                <anchor moveWithCells="1">
                  <from>
                    <xdr:col>0</xdr:col>
                    <xdr:colOff>85725</xdr:colOff>
                    <xdr:row>28</xdr:row>
                    <xdr:rowOff>276225</xdr:rowOff>
                  </from>
                  <to>
                    <xdr:col>1</xdr:col>
                    <xdr:colOff>76200</xdr:colOff>
                    <xdr:row>30</xdr:row>
                    <xdr:rowOff>76200</xdr:rowOff>
                  </to>
                </anchor>
              </controlPr>
            </control>
          </mc:Choice>
        </mc:AlternateContent>
        <mc:AlternateContent xmlns:mc="http://schemas.openxmlformats.org/markup-compatibility/2006">
          <mc:Choice Requires="x14">
            <control shapeId="6169" r:id="rId25" name="Check Box 25">
              <controlPr defaultSize="0" autoFill="0" autoLine="0" autoPict="0">
                <anchor moveWithCells="1">
                  <from>
                    <xdr:col>0</xdr:col>
                    <xdr:colOff>85725</xdr:colOff>
                    <xdr:row>29</xdr:row>
                    <xdr:rowOff>276225</xdr:rowOff>
                  </from>
                  <to>
                    <xdr:col>1</xdr:col>
                    <xdr:colOff>76200</xdr:colOff>
                    <xdr:row>31</xdr:row>
                    <xdr:rowOff>76200</xdr:rowOff>
                  </to>
                </anchor>
              </controlPr>
            </control>
          </mc:Choice>
        </mc:AlternateContent>
        <mc:AlternateContent xmlns:mc="http://schemas.openxmlformats.org/markup-compatibility/2006">
          <mc:Choice Requires="x14">
            <control shapeId="6170" r:id="rId26" name="Check Box 26">
              <controlPr defaultSize="0" autoFill="0" autoLine="0" autoPict="0">
                <anchor moveWithCells="1">
                  <from>
                    <xdr:col>0</xdr:col>
                    <xdr:colOff>85725</xdr:colOff>
                    <xdr:row>30</xdr:row>
                    <xdr:rowOff>276225</xdr:rowOff>
                  </from>
                  <to>
                    <xdr:col>1</xdr:col>
                    <xdr:colOff>76200</xdr:colOff>
                    <xdr:row>32</xdr:row>
                    <xdr:rowOff>76200</xdr:rowOff>
                  </to>
                </anchor>
              </controlPr>
            </control>
          </mc:Choice>
        </mc:AlternateContent>
        <mc:AlternateContent xmlns:mc="http://schemas.openxmlformats.org/markup-compatibility/2006">
          <mc:Choice Requires="x14">
            <control shapeId="6171" r:id="rId27" name="Check Box 27">
              <controlPr defaultSize="0" autoFill="0" autoLine="0" autoPict="0">
                <anchor moveWithCells="1">
                  <from>
                    <xdr:col>0</xdr:col>
                    <xdr:colOff>85725</xdr:colOff>
                    <xdr:row>31</xdr:row>
                    <xdr:rowOff>276225</xdr:rowOff>
                  </from>
                  <to>
                    <xdr:col>1</xdr:col>
                    <xdr:colOff>76200</xdr:colOff>
                    <xdr:row>33</xdr:row>
                    <xdr:rowOff>76200</xdr:rowOff>
                  </to>
                </anchor>
              </controlPr>
            </control>
          </mc:Choice>
        </mc:AlternateContent>
        <mc:AlternateContent xmlns:mc="http://schemas.openxmlformats.org/markup-compatibility/2006">
          <mc:Choice Requires="x14">
            <control shapeId="6172" r:id="rId28" name="Check Box 28">
              <controlPr defaultSize="0" autoFill="0" autoLine="0" autoPict="0">
                <anchor moveWithCells="1">
                  <from>
                    <xdr:col>0</xdr:col>
                    <xdr:colOff>85725</xdr:colOff>
                    <xdr:row>32</xdr:row>
                    <xdr:rowOff>276225</xdr:rowOff>
                  </from>
                  <to>
                    <xdr:col>1</xdr:col>
                    <xdr:colOff>76200</xdr:colOff>
                    <xdr:row>34</xdr:row>
                    <xdr:rowOff>76200</xdr:rowOff>
                  </to>
                </anchor>
              </controlPr>
            </control>
          </mc:Choice>
        </mc:AlternateContent>
        <mc:AlternateContent xmlns:mc="http://schemas.openxmlformats.org/markup-compatibility/2006">
          <mc:Choice Requires="x14">
            <control shapeId="6173" r:id="rId29" name="Check Box 29">
              <controlPr defaultSize="0" autoFill="0" autoLine="0" autoPict="0">
                <anchor moveWithCells="1">
                  <from>
                    <xdr:col>0</xdr:col>
                    <xdr:colOff>85725</xdr:colOff>
                    <xdr:row>33</xdr:row>
                    <xdr:rowOff>276225</xdr:rowOff>
                  </from>
                  <to>
                    <xdr:col>1</xdr:col>
                    <xdr:colOff>76200</xdr:colOff>
                    <xdr:row>35</xdr:row>
                    <xdr:rowOff>76200</xdr:rowOff>
                  </to>
                </anchor>
              </controlPr>
            </control>
          </mc:Choice>
        </mc:AlternateContent>
        <mc:AlternateContent xmlns:mc="http://schemas.openxmlformats.org/markup-compatibility/2006">
          <mc:Choice Requires="x14">
            <control shapeId="6175" r:id="rId30" name="Check Box 31">
              <controlPr defaultSize="0" autoFill="0" autoLine="0" autoPict="0">
                <anchor moveWithCells="1">
                  <from>
                    <xdr:col>1</xdr:col>
                    <xdr:colOff>66675</xdr:colOff>
                    <xdr:row>9</xdr:row>
                    <xdr:rowOff>276225</xdr:rowOff>
                  </from>
                  <to>
                    <xdr:col>2</xdr:col>
                    <xdr:colOff>47625</xdr:colOff>
                    <xdr:row>11</xdr:row>
                    <xdr:rowOff>76200</xdr:rowOff>
                  </to>
                </anchor>
              </controlPr>
            </control>
          </mc:Choice>
        </mc:AlternateContent>
        <mc:AlternateContent xmlns:mc="http://schemas.openxmlformats.org/markup-compatibility/2006">
          <mc:Choice Requires="x14">
            <control shapeId="6176" r:id="rId31" name="Check Box 32">
              <controlPr defaultSize="0" autoFill="0" autoLine="0" autoPict="0">
                <anchor moveWithCells="1">
                  <from>
                    <xdr:col>1</xdr:col>
                    <xdr:colOff>66675</xdr:colOff>
                    <xdr:row>10</xdr:row>
                    <xdr:rowOff>276225</xdr:rowOff>
                  </from>
                  <to>
                    <xdr:col>2</xdr:col>
                    <xdr:colOff>66675</xdr:colOff>
                    <xdr:row>12</xdr:row>
                    <xdr:rowOff>76200</xdr:rowOff>
                  </to>
                </anchor>
              </controlPr>
            </control>
          </mc:Choice>
        </mc:AlternateContent>
        <mc:AlternateContent xmlns:mc="http://schemas.openxmlformats.org/markup-compatibility/2006">
          <mc:Choice Requires="x14">
            <control shapeId="6177" r:id="rId32" name="Check Box 33">
              <controlPr defaultSize="0" autoFill="0" autoLine="0" autoPict="0">
                <anchor moveWithCells="1">
                  <from>
                    <xdr:col>1</xdr:col>
                    <xdr:colOff>66675</xdr:colOff>
                    <xdr:row>11</xdr:row>
                    <xdr:rowOff>276225</xdr:rowOff>
                  </from>
                  <to>
                    <xdr:col>2</xdr:col>
                    <xdr:colOff>47625</xdr:colOff>
                    <xdr:row>13</xdr:row>
                    <xdr:rowOff>76200</xdr:rowOff>
                  </to>
                </anchor>
              </controlPr>
            </control>
          </mc:Choice>
        </mc:AlternateContent>
        <mc:AlternateContent xmlns:mc="http://schemas.openxmlformats.org/markup-compatibility/2006">
          <mc:Choice Requires="x14">
            <control shapeId="6178" r:id="rId33" name="Check Box 34">
              <controlPr defaultSize="0" autoFill="0" autoLine="0" autoPict="0">
                <anchor moveWithCells="1">
                  <from>
                    <xdr:col>1</xdr:col>
                    <xdr:colOff>66675</xdr:colOff>
                    <xdr:row>12</xdr:row>
                    <xdr:rowOff>276225</xdr:rowOff>
                  </from>
                  <to>
                    <xdr:col>2</xdr:col>
                    <xdr:colOff>47625</xdr:colOff>
                    <xdr:row>14</xdr:row>
                    <xdr:rowOff>76200</xdr:rowOff>
                  </to>
                </anchor>
              </controlPr>
            </control>
          </mc:Choice>
        </mc:AlternateContent>
        <mc:AlternateContent xmlns:mc="http://schemas.openxmlformats.org/markup-compatibility/2006">
          <mc:Choice Requires="x14">
            <control shapeId="6179" r:id="rId34" name="Check Box 35">
              <controlPr defaultSize="0" autoFill="0" autoLine="0" autoPict="0">
                <anchor moveWithCells="1">
                  <from>
                    <xdr:col>1</xdr:col>
                    <xdr:colOff>66675</xdr:colOff>
                    <xdr:row>13</xdr:row>
                    <xdr:rowOff>276225</xdr:rowOff>
                  </from>
                  <to>
                    <xdr:col>2</xdr:col>
                    <xdr:colOff>47625</xdr:colOff>
                    <xdr:row>15</xdr:row>
                    <xdr:rowOff>76200</xdr:rowOff>
                  </to>
                </anchor>
              </controlPr>
            </control>
          </mc:Choice>
        </mc:AlternateContent>
        <mc:AlternateContent xmlns:mc="http://schemas.openxmlformats.org/markup-compatibility/2006">
          <mc:Choice Requires="x14">
            <control shapeId="6180" r:id="rId35" name="Check Box 36">
              <controlPr defaultSize="0" autoFill="0" autoLine="0" autoPict="0">
                <anchor moveWithCells="1">
                  <from>
                    <xdr:col>1</xdr:col>
                    <xdr:colOff>66675</xdr:colOff>
                    <xdr:row>14</xdr:row>
                    <xdr:rowOff>276225</xdr:rowOff>
                  </from>
                  <to>
                    <xdr:col>2</xdr:col>
                    <xdr:colOff>47625</xdr:colOff>
                    <xdr:row>16</xdr:row>
                    <xdr:rowOff>76200</xdr:rowOff>
                  </to>
                </anchor>
              </controlPr>
            </control>
          </mc:Choice>
        </mc:AlternateContent>
        <mc:AlternateContent xmlns:mc="http://schemas.openxmlformats.org/markup-compatibility/2006">
          <mc:Choice Requires="x14">
            <control shapeId="6181" r:id="rId36" name="Check Box 37">
              <controlPr defaultSize="0" autoFill="0" autoLine="0" autoPict="0">
                <anchor moveWithCells="1">
                  <from>
                    <xdr:col>1</xdr:col>
                    <xdr:colOff>66675</xdr:colOff>
                    <xdr:row>15</xdr:row>
                    <xdr:rowOff>276225</xdr:rowOff>
                  </from>
                  <to>
                    <xdr:col>2</xdr:col>
                    <xdr:colOff>47625</xdr:colOff>
                    <xdr:row>17</xdr:row>
                    <xdr:rowOff>76200</xdr:rowOff>
                  </to>
                </anchor>
              </controlPr>
            </control>
          </mc:Choice>
        </mc:AlternateContent>
        <mc:AlternateContent xmlns:mc="http://schemas.openxmlformats.org/markup-compatibility/2006">
          <mc:Choice Requires="x14">
            <control shapeId="6182" r:id="rId37" name="Check Box 38">
              <controlPr defaultSize="0" autoFill="0" autoLine="0" autoPict="0">
                <anchor moveWithCells="1">
                  <from>
                    <xdr:col>1</xdr:col>
                    <xdr:colOff>66675</xdr:colOff>
                    <xdr:row>16</xdr:row>
                    <xdr:rowOff>276225</xdr:rowOff>
                  </from>
                  <to>
                    <xdr:col>2</xdr:col>
                    <xdr:colOff>47625</xdr:colOff>
                    <xdr:row>18</xdr:row>
                    <xdr:rowOff>76200</xdr:rowOff>
                  </to>
                </anchor>
              </controlPr>
            </control>
          </mc:Choice>
        </mc:AlternateContent>
        <mc:AlternateContent xmlns:mc="http://schemas.openxmlformats.org/markup-compatibility/2006">
          <mc:Choice Requires="x14">
            <control shapeId="6183" r:id="rId38" name="Check Box 39">
              <controlPr defaultSize="0" autoFill="0" autoLine="0" autoPict="0">
                <anchor moveWithCells="1">
                  <from>
                    <xdr:col>1</xdr:col>
                    <xdr:colOff>66675</xdr:colOff>
                    <xdr:row>17</xdr:row>
                    <xdr:rowOff>276225</xdr:rowOff>
                  </from>
                  <to>
                    <xdr:col>2</xdr:col>
                    <xdr:colOff>47625</xdr:colOff>
                    <xdr:row>19</xdr:row>
                    <xdr:rowOff>76200</xdr:rowOff>
                  </to>
                </anchor>
              </controlPr>
            </control>
          </mc:Choice>
        </mc:AlternateContent>
        <mc:AlternateContent xmlns:mc="http://schemas.openxmlformats.org/markup-compatibility/2006">
          <mc:Choice Requires="x14">
            <control shapeId="6184" r:id="rId39" name="Check Box 40">
              <controlPr defaultSize="0" autoFill="0" autoLine="0" autoPict="0">
                <anchor moveWithCells="1">
                  <from>
                    <xdr:col>1</xdr:col>
                    <xdr:colOff>66675</xdr:colOff>
                    <xdr:row>18</xdr:row>
                    <xdr:rowOff>276225</xdr:rowOff>
                  </from>
                  <to>
                    <xdr:col>2</xdr:col>
                    <xdr:colOff>47625</xdr:colOff>
                    <xdr:row>20</xdr:row>
                    <xdr:rowOff>76200</xdr:rowOff>
                  </to>
                </anchor>
              </controlPr>
            </control>
          </mc:Choice>
        </mc:AlternateContent>
        <mc:AlternateContent xmlns:mc="http://schemas.openxmlformats.org/markup-compatibility/2006">
          <mc:Choice Requires="x14">
            <control shapeId="6185" r:id="rId40" name="Check Box 41">
              <controlPr defaultSize="0" autoFill="0" autoLine="0" autoPict="0">
                <anchor moveWithCells="1">
                  <from>
                    <xdr:col>1</xdr:col>
                    <xdr:colOff>66675</xdr:colOff>
                    <xdr:row>19</xdr:row>
                    <xdr:rowOff>276225</xdr:rowOff>
                  </from>
                  <to>
                    <xdr:col>2</xdr:col>
                    <xdr:colOff>47625</xdr:colOff>
                    <xdr:row>21</xdr:row>
                    <xdr:rowOff>76200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1</xdr:col>
                    <xdr:colOff>66675</xdr:colOff>
                    <xdr:row>20</xdr:row>
                    <xdr:rowOff>276225</xdr:rowOff>
                  </from>
                  <to>
                    <xdr:col>2</xdr:col>
                    <xdr:colOff>47625</xdr:colOff>
                    <xdr:row>22</xdr:row>
                    <xdr:rowOff>76200</xdr:rowOff>
                  </to>
                </anchor>
              </controlPr>
            </control>
          </mc:Choice>
        </mc:AlternateContent>
        <mc:AlternateContent xmlns:mc="http://schemas.openxmlformats.org/markup-compatibility/2006">
          <mc:Choice Requires="x14">
            <control shapeId="6187" r:id="rId42" name="Check Box 43">
              <controlPr defaultSize="0" autoFill="0" autoLine="0" autoPict="0">
                <anchor moveWithCells="1">
                  <from>
                    <xdr:col>1</xdr:col>
                    <xdr:colOff>66675</xdr:colOff>
                    <xdr:row>21</xdr:row>
                    <xdr:rowOff>276225</xdr:rowOff>
                  </from>
                  <to>
                    <xdr:col>2</xdr:col>
                    <xdr:colOff>47625</xdr:colOff>
                    <xdr:row>23</xdr:row>
                    <xdr:rowOff>76200</xdr:rowOff>
                  </to>
                </anchor>
              </controlPr>
            </control>
          </mc:Choice>
        </mc:AlternateContent>
        <mc:AlternateContent xmlns:mc="http://schemas.openxmlformats.org/markup-compatibility/2006">
          <mc:Choice Requires="x14">
            <control shapeId="6188" r:id="rId43" name="Check Box 44">
              <controlPr defaultSize="0" autoFill="0" autoLine="0" autoPict="0">
                <anchor moveWithCells="1">
                  <from>
                    <xdr:col>1</xdr:col>
                    <xdr:colOff>66675</xdr:colOff>
                    <xdr:row>22</xdr:row>
                    <xdr:rowOff>276225</xdr:rowOff>
                  </from>
                  <to>
                    <xdr:col>2</xdr:col>
                    <xdr:colOff>47625</xdr:colOff>
                    <xdr:row>24</xdr:row>
                    <xdr:rowOff>76200</xdr:rowOff>
                  </to>
                </anchor>
              </controlPr>
            </control>
          </mc:Choice>
        </mc:AlternateContent>
        <mc:AlternateContent xmlns:mc="http://schemas.openxmlformats.org/markup-compatibility/2006">
          <mc:Choice Requires="x14">
            <control shapeId="6189" r:id="rId44" name="Check Box 45">
              <controlPr defaultSize="0" autoFill="0" autoLine="0" autoPict="0">
                <anchor moveWithCells="1">
                  <from>
                    <xdr:col>1</xdr:col>
                    <xdr:colOff>66675</xdr:colOff>
                    <xdr:row>23</xdr:row>
                    <xdr:rowOff>276225</xdr:rowOff>
                  </from>
                  <to>
                    <xdr:col>2</xdr:col>
                    <xdr:colOff>47625</xdr:colOff>
                    <xdr:row>25</xdr:row>
                    <xdr:rowOff>76200</xdr:rowOff>
                  </to>
                </anchor>
              </controlPr>
            </control>
          </mc:Choice>
        </mc:AlternateContent>
        <mc:AlternateContent xmlns:mc="http://schemas.openxmlformats.org/markup-compatibility/2006">
          <mc:Choice Requires="x14">
            <control shapeId="6190" r:id="rId45" name="Check Box 46">
              <controlPr defaultSize="0" autoFill="0" autoLine="0" autoPict="0">
                <anchor moveWithCells="1">
                  <from>
                    <xdr:col>1</xdr:col>
                    <xdr:colOff>66675</xdr:colOff>
                    <xdr:row>24</xdr:row>
                    <xdr:rowOff>276225</xdr:rowOff>
                  </from>
                  <to>
                    <xdr:col>2</xdr:col>
                    <xdr:colOff>47625</xdr:colOff>
                    <xdr:row>26</xdr:row>
                    <xdr:rowOff>76200</xdr:rowOff>
                  </to>
                </anchor>
              </controlPr>
            </control>
          </mc:Choice>
        </mc:AlternateContent>
        <mc:AlternateContent xmlns:mc="http://schemas.openxmlformats.org/markup-compatibility/2006">
          <mc:Choice Requires="x14">
            <control shapeId="6191" r:id="rId46" name="Check Box 47">
              <controlPr defaultSize="0" autoFill="0" autoLine="0" autoPict="0">
                <anchor moveWithCells="1">
                  <from>
                    <xdr:col>1</xdr:col>
                    <xdr:colOff>66675</xdr:colOff>
                    <xdr:row>25</xdr:row>
                    <xdr:rowOff>276225</xdr:rowOff>
                  </from>
                  <to>
                    <xdr:col>2</xdr:col>
                    <xdr:colOff>47625</xdr:colOff>
                    <xdr:row>27</xdr:row>
                    <xdr:rowOff>76200</xdr:rowOff>
                  </to>
                </anchor>
              </controlPr>
            </control>
          </mc:Choice>
        </mc:AlternateContent>
        <mc:AlternateContent xmlns:mc="http://schemas.openxmlformats.org/markup-compatibility/2006">
          <mc:Choice Requires="x14">
            <control shapeId="6192" r:id="rId47" name="Check Box 48">
              <controlPr defaultSize="0" autoFill="0" autoLine="0" autoPict="0">
                <anchor moveWithCells="1">
                  <from>
                    <xdr:col>1</xdr:col>
                    <xdr:colOff>66675</xdr:colOff>
                    <xdr:row>26</xdr:row>
                    <xdr:rowOff>276225</xdr:rowOff>
                  </from>
                  <to>
                    <xdr:col>2</xdr:col>
                    <xdr:colOff>47625</xdr:colOff>
                    <xdr:row>28</xdr:row>
                    <xdr:rowOff>76200</xdr:rowOff>
                  </to>
                </anchor>
              </controlPr>
            </control>
          </mc:Choice>
        </mc:AlternateContent>
        <mc:AlternateContent xmlns:mc="http://schemas.openxmlformats.org/markup-compatibility/2006">
          <mc:Choice Requires="x14">
            <control shapeId="6193" r:id="rId48" name="Check Box 49">
              <controlPr defaultSize="0" autoFill="0" autoLine="0" autoPict="0">
                <anchor moveWithCells="1">
                  <from>
                    <xdr:col>1</xdr:col>
                    <xdr:colOff>66675</xdr:colOff>
                    <xdr:row>27</xdr:row>
                    <xdr:rowOff>276225</xdr:rowOff>
                  </from>
                  <to>
                    <xdr:col>2</xdr:col>
                    <xdr:colOff>47625</xdr:colOff>
                    <xdr:row>29</xdr:row>
                    <xdr:rowOff>76200</xdr:rowOff>
                  </to>
                </anchor>
              </controlPr>
            </control>
          </mc:Choice>
        </mc:AlternateContent>
        <mc:AlternateContent xmlns:mc="http://schemas.openxmlformats.org/markup-compatibility/2006">
          <mc:Choice Requires="x14">
            <control shapeId="6194" r:id="rId49" name="Check Box 50">
              <controlPr defaultSize="0" autoFill="0" autoLine="0" autoPict="0">
                <anchor moveWithCells="1">
                  <from>
                    <xdr:col>1</xdr:col>
                    <xdr:colOff>66675</xdr:colOff>
                    <xdr:row>28</xdr:row>
                    <xdr:rowOff>276225</xdr:rowOff>
                  </from>
                  <to>
                    <xdr:col>2</xdr:col>
                    <xdr:colOff>47625</xdr:colOff>
                    <xdr:row>30</xdr:row>
                    <xdr:rowOff>76200</xdr:rowOff>
                  </to>
                </anchor>
              </controlPr>
            </control>
          </mc:Choice>
        </mc:AlternateContent>
        <mc:AlternateContent xmlns:mc="http://schemas.openxmlformats.org/markup-compatibility/2006">
          <mc:Choice Requires="x14">
            <control shapeId="6195" r:id="rId50" name="Check Box 51">
              <controlPr defaultSize="0" autoFill="0" autoLine="0" autoPict="0">
                <anchor moveWithCells="1">
                  <from>
                    <xdr:col>1</xdr:col>
                    <xdr:colOff>66675</xdr:colOff>
                    <xdr:row>29</xdr:row>
                    <xdr:rowOff>276225</xdr:rowOff>
                  </from>
                  <to>
                    <xdr:col>2</xdr:col>
                    <xdr:colOff>47625</xdr:colOff>
                    <xdr:row>31</xdr:row>
                    <xdr:rowOff>76200</xdr:rowOff>
                  </to>
                </anchor>
              </controlPr>
            </control>
          </mc:Choice>
        </mc:AlternateContent>
        <mc:AlternateContent xmlns:mc="http://schemas.openxmlformats.org/markup-compatibility/2006">
          <mc:Choice Requires="x14">
            <control shapeId="6196" r:id="rId51" name="Check Box 52">
              <controlPr defaultSize="0" autoFill="0" autoLine="0" autoPict="0">
                <anchor moveWithCells="1">
                  <from>
                    <xdr:col>1</xdr:col>
                    <xdr:colOff>66675</xdr:colOff>
                    <xdr:row>30</xdr:row>
                    <xdr:rowOff>276225</xdr:rowOff>
                  </from>
                  <to>
                    <xdr:col>2</xdr:col>
                    <xdr:colOff>47625</xdr:colOff>
                    <xdr:row>32</xdr:row>
                    <xdr:rowOff>76200</xdr:rowOff>
                  </to>
                </anchor>
              </controlPr>
            </control>
          </mc:Choice>
        </mc:AlternateContent>
        <mc:AlternateContent xmlns:mc="http://schemas.openxmlformats.org/markup-compatibility/2006">
          <mc:Choice Requires="x14">
            <control shapeId="6197" r:id="rId52" name="Check Box 53">
              <controlPr defaultSize="0" autoFill="0" autoLine="0" autoPict="0">
                <anchor moveWithCells="1">
                  <from>
                    <xdr:col>1</xdr:col>
                    <xdr:colOff>66675</xdr:colOff>
                    <xdr:row>31</xdr:row>
                    <xdr:rowOff>276225</xdr:rowOff>
                  </from>
                  <to>
                    <xdr:col>2</xdr:col>
                    <xdr:colOff>47625</xdr:colOff>
                    <xdr:row>33</xdr:row>
                    <xdr:rowOff>76200</xdr:rowOff>
                  </to>
                </anchor>
              </controlPr>
            </control>
          </mc:Choice>
        </mc:AlternateContent>
        <mc:AlternateContent xmlns:mc="http://schemas.openxmlformats.org/markup-compatibility/2006">
          <mc:Choice Requires="x14">
            <control shapeId="6198" r:id="rId53" name="Check Box 54">
              <controlPr defaultSize="0" autoFill="0" autoLine="0" autoPict="0">
                <anchor moveWithCells="1">
                  <from>
                    <xdr:col>1</xdr:col>
                    <xdr:colOff>66675</xdr:colOff>
                    <xdr:row>32</xdr:row>
                    <xdr:rowOff>276225</xdr:rowOff>
                  </from>
                  <to>
                    <xdr:col>2</xdr:col>
                    <xdr:colOff>47625</xdr:colOff>
                    <xdr:row>34</xdr:row>
                    <xdr:rowOff>76200</xdr:rowOff>
                  </to>
                </anchor>
              </controlPr>
            </control>
          </mc:Choice>
        </mc:AlternateContent>
        <mc:AlternateContent xmlns:mc="http://schemas.openxmlformats.org/markup-compatibility/2006">
          <mc:Choice Requires="x14">
            <control shapeId="6199" r:id="rId54" name="Check Box 55">
              <controlPr defaultSize="0" autoFill="0" autoLine="0" autoPict="0">
                <anchor moveWithCells="1">
                  <from>
                    <xdr:col>1</xdr:col>
                    <xdr:colOff>66675</xdr:colOff>
                    <xdr:row>33</xdr:row>
                    <xdr:rowOff>276225</xdr:rowOff>
                  </from>
                  <to>
                    <xdr:col>2</xdr:col>
                    <xdr:colOff>47625</xdr:colOff>
                    <xdr:row>35</xdr:row>
                    <xdr:rowOff>76200</xdr:rowOff>
                  </to>
                </anchor>
              </controlPr>
            </control>
          </mc:Choice>
        </mc:AlternateContent>
        <mc:AlternateContent xmlns:mc="http://schemas.openxmlformats.org/markup-compatibility/2006">
          <mc:Choice Requires="x14">
            <control shapeId="6313" r:id="rId55" name="Check Box 169">
              <controlPr defaultSize="0" autoFill="0" autoLine="0" autoPict="0">
                <anchor moveWithCells="1">
                  <from>
                    <xdr:col>1</xdr:col>
                    <xdr:colOff>66675</xdr:colOff>
                    <xdr:row>10</xdr:row>
                    <xdr:rowOff>276225</xdr:rowOff>
                  </from>
                  <to>
                    <xdr:col>2</xdr:col>
                    <xdr:colOff>47625</xdr:colOff>
                    <xdr:row>12</xdr:row>
                    <xdr:rowOff>76200</xdr:rowOff>
                  </to>
                </anchor>
              </controlPr>
            </control>
          </mc:Choice>
        </mc:AlternateContent>
        <mc:AlternateContent xmlns:mc="http://schemas.openxmlformats.org/markup-compatibility/2006">
          <mc:Choice Requires="x14">
            <control shapeId="6314" r:id="rId56" name="Check Box 170">
              <controlPr defaultSize="0" autoFill="0" autoLine="0" autoPict="0">
                <anchor moveWithCells="1">
                  <from>
                    <xdr:col>1</xdr:col>
                    <xdr:colOff>66675</xdr:colOff>
                    <xdr:row>11</xdr:row>
                    <xdr:rowOff>276225</xdr:rowOff>
                  </from>
                  <to>
                    <xdr:col>2</xdr:col>
                    <xdr:colOff>47625</xdr:colOff>
                    <xdr:row>13</xdr:row>
                    <xdr:rowOff>76200</xdr:rowOff>
                  </to>
                </anchor>
              </controlPr>
            </control>
          </mc:Choice>
        </mc:AlternateContent>
        <mc:AlternateContent xmlns:mc="http://schemas.openxmlformats.org/markup-compatibility/2006">
          <mc:Choice Requires="x14">
            <control shapeId="6315" r:id="rId57" name="Check Box 171">
              <controlPr defaultSize="0" autoFill="0" autoLine="0" autoPict="0">
                <anchor moveWithCells="1">
                  <from>
                    <xdr:col>1</xdr:col>
                    <xdr:colOff>66675</xdr:colOff>
                    <xdr:row>12</xdr:row>
                    <xdr:rowOff>276225</xdr:rowOff>
                  </from>
                  <to>
                    <xdr:col>2</xdr:col>
                    <xdr:colOff>47625</xdr:colOff>
                    <xdr:row>14</xdr:row>
                    <xdr:rowOff>76200</xdr:rowOff>
                  </to>
                </anchor>
              </controlPr>
            </control>
          </mc:Choice>
        </mc:AlternateContent>
        <mc:AlternateContent xmlns:mc="http://schemas.openxmlformats.org/markup-compatibility/2006">
          <mc:Choice Requires="x14">
            <control shapeId="6316" r:id="rId58" name="Check Box 172">
              <controlPr defaultSize="0" autoFill="0" autoLine="0" autoPict="0">
                <anchor moveWithCells="1">
                  <from>
                    <xdr:col>1</xdr:col>
                    <xdr:colOff>66675</xdr:colOff>
                    <xdr:row>13</xdr:row>
                    <xdr:rowOff>276225</xdr:rowOff>
                  </from>
                  <to>
                    <xdr:col>2</xdr:col>
                    <xdr:colOff>47625</xdr:colOff>
                    <xdr:row>15</xdr:row>
                    <xdr:rowOff>76200</xdr:rowOff>
                  </to>
                </anchor>
              </controlPr>
            </control>
          </mc:Choice>
        </mc:AlternateContent>
        <mc:AlternateContent xmlns:mc="http://schemas.openxmlformats.org/markup-compatibility/2006">
          <mc:Choice Requires="x14">
            <control shapeId="6317" r:id="rId59" name="Check Box 173">
              <controlPr defaultSize="0" autoFill="0" autoLine="0" autoPict="0">
                <anchor moveWithCells="1">
                  <from>
                    <xdr:col>1</xdr:col>
                    <xdr:colOff>66675</xdr:colOff>
                    <xdr:row>14</xdr:row>
                    <xdr:rowOff>276225</xdr:rowOff>
                  </from>
                  <to>
                    <xdr:col>2</xdr:col>
                    <xdr:colOff>47625</xdr:colOff>
                    <xdr:row>16</xdr:row>
                    <xdr:rowOff>76200</xdr:rowOff>
                  </to>
                </anchor>
              </controlPr>
            </control>
          </mc:Choice>
        </mc:AlternateContent>
        <mc:AlternateContent xmlns:mc="http://schemas.openxmlformats.org/markup-compatibility/2006">
          <mc:Choice Requires="x14">
            <control shapeId="6318" r:id="rId60" name="Check Box 174">
              <controlPr defaultSize="0" autoFill="0" autoLine="0" autoPict="0">
                <anchor moveWithCells="1">
                  <from>
                    <xdr:col>1</xdr:col>
                    <xdr:colOff>66675</xdr:colOff>
                    <xdr:row>15</xdr:row>
                    <xdr:rowOff>276225</xdr:rowOff>
                  </from>
                  <to>
                    <xdr:col>2</xdr:col>
                    <xdr:colOff>47625</xdr:colOff>
                    <xdr:row>17</xdr:row>
                    <xdr:rowOff>76200</xdr:rowOff>
                  </to>
                </anchor>
              </controlPr>
            </control>
          </mc:Choice>
        </mc:AlternateContent>
        <mc:AlternateContent xmlns:mc="http://schemas.openxmlformats.org/markup-compatibility/2006">
          <mc:Choice Requires="x14">
            <control shapeId="6319" r:id="rId61" name="Check Box 175">
              <controlPr defaultSize="0" autoFill="0" autoLine="0" autoPict="0">
                <anchor moveWithCells="1">
                  <from>
                    <xdr:col>1</xdr:col>
                    <xdr:colOff>66675</xdr:colOff>
                    <xdr:row>16</xdr:row>
                    <xdr:rowOff>276225</xdr:rowOff>
                  </from>
                  <to>
                    <xdr:col>2</xdr:col>
                    <xdr:colOff>47625</xdr:colOff>
                    <xdr:row>18</xdr:row>
                    <xdr:rowOff>76200</xdr:rowOff>
                  </to>
                </anchor>
              </controlPr>
            </control>
          </mc:Choice>
        </mc:AlternateContent>
        <mc:AlternateContent xmlns:mc="http://schemas.openxmlformats.org/markup-compatibility/2006">
          <mc:Choice Requires="x14">
            <control shapeId="6320" r:id="rId62" name="Check Box 176">
              <controlPr defaultSize="0" autoFill="0" autoLine="0" autoPict="0">
                <anchor moveWithCells="1">
                  <from>
                    <xdr:col>1</xdr:col>
                    <xdr:colOff>66675</xdr:colOff>
                    <xdr:row>17</xdr:row>
                    <xdr:rowOff>276225</xdr:rowOff>
                  </from>
                  <to>
                    <xdr:col>2</xdr:col>
                    <xdr:colOff>47625</xdr:colOff>
                    <xdr:row>19</xdr:row>
                    <xdr:rowOff>76200</xdr:rowOff>
                  </to>
                </anchor>
              </controlPr>
            </control>
          </mc:Choice>
        </mc:AlternateContent>
        <mc:AlternateContent xmlns:mc="http://schemas.openxmlformats.org/markup-compatibility/2006">
          <mc:Choice Requires="x14">
            <control shapeId="6321" r:id="rId63" name="Check Box 177">
              <controlPr defaultSize="0" autoFill="0" autoLine="0" autoPict="0">
                <anchor moveWithCells="1">
                  <from>
                    <xdr:col>1</xdr:col>
                    <xdr:colOff>66675</xdr:colOff>
                    <xdr:row>18</xdr:row>
                    <xdr:rowOff>276225</xdr:rowOff>
                  </from>
                  <to>
                    <xdr:col>2</xdr:col>
                    <xdr:colOff>47625</xdr:colOff>
                    <xdr:row>20</xdr:row>
                    <xdr:rowOff>76200</xdr:rowOff>
                  </to>
                </anchor>
              </controlPr>
            </control>
          </mc:Choice>
        </mc:AlternateContent>
        <mc:AlternateContent xmlns:mc="http://schemas.openxmlformats.org/markup-compatibility/2006">
          <mc:Choice Requires="x14">
            <control shapeId="6322" r:id="rId64" name="Check Box 178">
              <controlPr defaultSize="0" autoFill="0" autoLine="0" autoPict="0">
                <anchor moveWithCells="1">
                  <from>
                    <xdr:col>1</xdr:col>
                    <xdr:colOff>66675</xdr:colOff>
                    <xdr:row>19</xdr:row>
                    <xdr:rowOff>276225</xdr:rowOff>
                  </from>
                  <to>
                    <xdr:col>2</xdr:col>
                    <xdr:colOff>47625</xdr:colOff>
                    <xdr:row>21</xdr:row>
                    <xdr:rowOff>76200</xdr:rowOff>
                  </to>
                </anchor>
              </controlPr>
            </control>
          </mc:Choice>
        </mc:AlternateContent>
        <mc:AlternateContent xmlns:mc="http://schemas.openxmlformats.org/markup-compatibility/2006">
          <mc:Choice Requires="x14">
            <control shapeId="6323" r:id="rId65" name="Check Box 179">
              <controlPr defaultSize="0" autoFill="0" autoLine="0" autoPict="0">
                <anchor moveWithCells="1">
                  <from>
                    <xdr:col>1</xdr:col>
                    <xdr:colOff>66675</xdr:colOff>
                    <xdr:row>20</xdr:row>
                    <xdr:rowOff>276225</xdr:rowOff>
                  </from>
                  <to>
                    <xdr:col>2</xdr:col>
                    <xdr:colOff>47625</xdr:colOff>
                    <xdr:row>22</xdr:row>
                    <xdr:rowOff>76200</xdr:rowOff>
                  </to>
                </anchor>
              </controlPr>
            </control>
          </mc:Choice>
        </mc:AlternateContent>
        <mc:AlternateContent xmlns:mc="http://schemas.openxmlformats.org/markup-compatibility/2006">
          <mc:Choice Requires="x14">
            <control shapeId="6324" r:id="rId66" name="Check Box 180">
              <controlPr defaultSize="0" autoFill="0" autoLine="0" autoPict="0">
                <anchor moveWithCells="1">
                  <from>
                    <xdr:col>1</xdr:col>
                    <xdr:colOff>66675</xdr:colOff>
                    <xdr:row>21</xdr:row>
                    <xdr:rowOff>276225</xdr:rowOff>
                  </from>
                  <to>
                    <xdr:col>2</xdr:col>
                    <xdr:colOff>47625</xdr:colOff>
                    <xdr:row>23</xdr:row>
                    <xdr:rowOff>76200</xdr:rowOff>
                  </to>
                </anchor>
              </controlPr>
            </control>
          </mc:Choice>
        </mc:AlternateContent>
        <mc:AlternateContent xmlns:mc="http://schemas.openxmlformats.org/markup-compatibility/2006">
          <mc:Choice Requires="x14">
            <control shapeId="6325" r:id="rId67" name="Check Box 181">
              <controlPr defaultSize="0" autoFill="0" autoLine="0" autoPict="0">
                <anchor moveWithCells="1">
                  <from>
                    <xdr:col>1</xdr:col>
                    <xdr:colOff>66675</xdr:colOff>
                    <xdr:row>22</xdr:row>
                    <xdr:rowOff>276225</xdr:rowOff>
                  </from>
                  <to>
                    <xdr:col>2</xdr:col>
                    <xdr:colOff>47625</xdr:colOff>
                    <xdr:row>24</xdr:row>
                    <xdr:rowOff>76200</xdr:rowOff>
                  </to>
                </anchor>
              </controlPr>
            </control>
          </mc:Choice>
        </mc:AlternateContent>
        <mc:AlternateContent xmlns:mc="http://schemas.openxmlformats.org/markup-compatibility/2006">
          <mc:Choice Requires="x14">
            <control shapeId="6326" r:id="rId68" name="Check Box 182">
              <controlPr defaultSize="0" autoFill="0" autoLine="0" autoPict="0">
                <anchor moveWithCells="1">
                  <from>
                    <xdr:col>1</xdr:col>
                    <xdr:colOff>66675</xdr:colOff>
                    <xdr:row>23</xdr:row>
                    <xdr:rowOff>276225</xdr:rowOff>
                  </from>
                  <to>
                    <xdr:col>2</xdr:col>
                    <xdr:colOff>47625</xdr:colOff>
                    <xdr:row>25</xdr:row>
                    <xdr:rowOff>76200</xdr:rowOff>
                  </to>
                </anchor>
              </controlPr>
            </control>
          </mc:Choice>
        </mc:AlternateContent>
        <mc:AlternateContent xmlns:mc="http://schemas.openxmlformats.org/markup-compatibility/2006">
          <mc:Choice Requires="x14">
            <control shapeId="6327" r:id="rId69" name="Check Box 183">
              <controlPr defaultSize="0" autoFill="0" autoLine="0" autoPict="0">
                <anchor moveWithCells="1">
                  <from>
                    <xdr:col>1</xdr:col>
                    <xdr:colOff>66675</xdr:colOff>
                    <xdr:row>24</xdr:row>
                    <xdr:rowOff>276225</xdr:rowOff>
                  </from>
                  <to>
                    <xdr:col>2</xdr:col>
                    <xdr:colOff>47625</xdr:colOff>
                    <xdr:row>26</xdr:row>
                    <xdr:rowOff>76200</xdr:rowOff>
                  </to>
                </anchor>
              </controlPr>
            </control>
          </mc:Choice>
        </mc:AlternateContent>
        <mc:AlternateContent xmlns:mc="http://schemas.openxmlformats.org/markup-compatibility/2006">
          <mc:Choice Requires="x14">
            <control shapeId="6328" r:id="rId70" name="Check Box 184">
              <controlPr defaultSize="0" autoFill="0" autoLine="0" autoPict="0">
                <anchor moveWithCells="1">
                  <from>
                    <xdr:col>1</xdr:col>
                    <xdr:colOff>66675</xdr:colOff>
                    <xdr:row>25</xdr:row>
                    <xdr:rowOff>276225</xdr:rowOff>
                  </from>
                  <to>
                    <xdr:col>2</xdr:col>
                    <xdr:colOff>47625</xdr:colOff>
                    <xdr:row>27</xdr:row>
                    <xdr:rowOff>76200</xdr:rowOff>
                  </to>
                </anchor>
              </controlPr>
            </control>
          </mc:Choice>
        </mc:AlternateContent>
        <mc:AlternateContent xmlns:mc="http://schemas.openxmlformats.org/markup-compatibility/2006">
          <mc:Choice Requires="x14">
            <control shapeId="6329" r:id="rId71" name="Check Box 185">
              <controlPr defaultSize="0" autoFill="0" autoLine="0" autoPict="0">
                <anchor moveWithCells="1">
                  <from>
                    <xdr:col>1</xdr:col>
                    <xdr:colOff>66675</xdr:colOff>
                    <xdr:row>26</xdr:row>
                    <xdr:rowOff>276225</xdr:rowOff>
                  </from>
                  <to>
                    <xdr:col>2</xdr:col>
                    <xdr:colOff>47625</xdr:colOff>
                    <xdr:row>28</xdr:row>
                    <xdr:rowOff>76200</xdr:rowOff>
                  </to>
                </anchor>
              </controlPr>
            </control>
          </mc:Choice>
        </mc:AlternateContent>
        <mc:AlternateContent xmlns:mc="http://schemas.openxmlformats.org/markup-compatibility/2006">
          <mc:Choice Requires="x14">
            <control shapeId="6330" r:id="rId72" name="Check Box 186">
              <controlPr defaultSize="0" autoFill="0" autoLine="0" autoPict="0">
                <anchor moveWithCells="1">
                  <from>
                    <xdr:col>1</xdr:col>
                    <xdr:colOff>66675</xdr:colOff>
                    <xdr:row>27</xdr:row>
                    <xdr:rowOff>276225</xdr:rowOff>
                  </from>
                  <to>
                    <xdr:col>2</xdr:col>
                    <xdr:colOff>47625</xdr:colOff>
                    <xdr:row>29</xdr:row>
                    <xdr:rowOff>76200</xdr:rowOff>
                  </to>
                </anchor>
              </controlPr>
            </control>
          </mc:Choice>
        </mc:AlternateContent>
        <mc:AlternateContent xmlns:mc="http://schemas.openxmlformats.org/markup-compatibility/2006">
          <mc:Choice Requires="x14">
            <control shapeId="6331" r:id="rId73" name="Check Box 187">
              <controlPr defaultSize="0" autoFill="0" autoLine="0" autoPict="0">
                <anchor moveWithCells="1">
                  <from>
                    <xdr:col>1</xdr:col>
                    <xdr:colOff>66675</xdr:colOff>
                    <xdr:row>28</xdr:row>
                    <xdr:rowOff>276225</xdr:rowOff>
                  </from>
                  <to>
                    <xdr:col>2</xdr:col>
                    <xdr:colOff>47625</xdr:colOff>
                    <xdr:row>30</xdr:row>
                    <xdr:rowOff>76200</xdr:rowOff>
                  </to>
                </anchor>
              </controlPr>
            </control>
          </mc:Choice>
        </mc:AlternateContent>
        <mc:AlternateContent xmlns:mc="http://schemas.openxmlformats.org/markup-compatibility/2006">
          <mc:Choice Requires="x14">
            <control shapeId="6332" r:id="rId74" name="Check Box 188">
              <controlPr defaultSize="0" autoFill="0" autoLine="0" autoPict="0">
                <anchor moveWithCells="1">
                  <from>
                    <xdr:col>1</xdr:col>
                    <xdr:colOff>66675</xdr:colOff>
                    <xdr:row>29</xdr:row>
                    <xdr:rowOff>276225</xdr:rowOff>
                  </from>
                  <to>
                    <xdr:col>2</xdr:col>
                    <xdr:colOff>47625</xdr:colOff>
                    <xdr:row>31</xdr:row>
                    <xdr:rowOff>76200</xdr:rowOff>
                  </to>
                </anchor>
              </controlPr>
            </control>
          </mc:Choice>
        </mc:AlternateContent>
        <mc:AlternateContent xmlns:mc="http://schemas.openxmlformats.org/markup-compatibility/2006">
          <mc:Choice Requires="x14">
            <control shapeId="6335" r:id="rId75" name="Check Box 191">
              <controlPr defaultSize="0" autoFill="0" autoLine="0" autoPict="0">
                <anchor moveWithCells="1">
                  <from>
                    <xdr:col>1</xdr:col>
                    <xdr:colOff>66675</xdr:colOff>
                    <xdr:row>31</xdr:row>
                    <xdr:rowOff>276225</xdr:rowOff>
                  </from>
                  <to>
                    <xdr:col>2</xdr:col>
                    <xdr:colOff>47625</xdr:colOff>
                    <xdr:row>33</xdr:row>
                    <xdr:rowOff>76200</xdr:rowOff>
                  </to>
                </anchor>
              </controlPr>
            </control>
          </mc:Choice>
        </mc:AlternateContent>
        <mc:AlternateContent xmlns:mc="http://schemas.openxmlformats.org/markup-compatibility/2006">
          <mc:Choice Requires="x14">
            <control shapeId="6336" r:id="rId76" name="Check Box 192">
              <controlPr defaultSize="0" autoFill="0" autoLine="0" autoPict="0">
                <anchor moveWithCells="1">
                  <from>
                    <xdr:col>1</xdr:col>
                    <xdr:colOff>66675</xdr:colOff>
                    <xdr:row>32</xdr:row>
                    <xdr:rowOff>276225</xdr:rowOff>
                  </from>
                  <to>
                    <xdr:col>2</xdr:col>
                    <xdr:colOff>47625</xdr:colOff>
                    <xdr:row>34</xdr:row>
                    <xdr:rowOff>76200</xdr:rowOff>
                  </to>
                </anchor>
              </controlPr>
            </control>
          </mc:Choice>
        </mc:AlternateContent>
        <mc:AlternateContent xmlns:mc="http://schemas.openxmlformats.org/markup-compatibility/2006">
          <mc:Choice Requires="x14">
            <control shapeId="6337" r:id="rId77" name="Check Box 193">
              <controlPr defaultSize="0" autoFill="0" autoLine="0" autoPict="0">
                <anchor moveWithCells="1">
                  <from>
                    <xdr:col>1</xdr:col>
                    <xdr:colOff>66675</xdr:colOff>
                    <xdr:row>33</xdr:row>
                    <xdr:rowOff>276225</xdr:rowOff>
                  </from>
                  <to>
                    <xdr:col>2</xdr:col>
                    <xdr:colOff>47625</xdr:colOff>
                    <xdr:row>35</xdr:row>
                    <xdr:rowOff>76200</xdr:rowOff>
                  </to>
                </anchor>
              </controlPr>
            </control>
          </mc:Choice>
        </mc:AlternateContent>
        <mc:AlternateContent xmlns:mc="http://schemas.openxmlformats.org/markup-compatibility/2006">
          <mc:Choice Requires="x14">
            <control shapeId="6340" r:id="rId78" name="Check Box 196">
              <controlPr defaultSize="0" autoFill="0" autoLine="0" autoPict="0">
                <anchor moveWithCells="1">
                  <from>
                    <xdr:col>0</xdr:col>
                    <xdr:colOff>85725</xdr:colOff>
                    <xdr:row>34</xdr:row>
                    <xdr:rowOff>276225</xdr:rowOff>
                  </from>
                  <to>
                    <xdr:col>1</xdr:col>
                    <xdr:colOff>76200</xdr:colOff>
                    <xdr:row>36</xdr:row>
                    <xdr:rowOff>76200</xdr:rowOff>
                  </to>
                </anchor>
              </controlPr>
            </control>
          </mc:Choice>
        </mc:AlternateContent>
        <mc:AlternateContent xmlns:mc="http://schemas.openxmlformats.org/markup-compatibility/2006">
          <mc:Choice Requires="x14">
            <control shapeId="6341" r:id="rId79" name="Check Box 197">
              <controlPr defaultSize="0" autoFill="0" autoLine="0" autoPict="0">
                <anchor moveWithCells="1">
                  <from>
                    <xdr:col>1</xdr:col>
                    <xdr:colOff>66675</xdr:colOff>
                    <xdr:row>34</xdr:row>
                    <xdr:rowOff>276225</xdr:rowOff>
                  </from>
                  <to>
                    <xdr:col>2</xdr:col>
                    <xdr:colOff>47625</xdr:colOff>
                    <xdr:row>36</xdr:row>
                    <xdr:rowOff>76200</xdr:rowOff>
                  </to>
                </anchor>
              </controlPr>
            </control>
          </mc:Choice>
        </mc:AlternateContent>
        <mc:AlternateContent xmlns:mc="http://schemas.openxmlformats.org/markup-compatibility/2006">
          <mc:Choice Requires="x14">
            <control shapeId="6342" r:id="rId80" name="Check Box 198">
              <controlPr defaultSize="0" autoFill="0" autoLine="0" autoPict="0">
                <anchor moveWithCells="1">
                  <from>
                    <xdr:col>1</xdr:col>
                    <xdr:colOff>66675</xdr:colOff>
                    <xdr:row>34</xdr:row>
                    <xdr:rowOff>276225</xdr:rowOff>
                  </from>
                  <to>
                    <xdr:col>2</xdr:col>
                    <xdr:colOff>47625</xdr:colOff>
                    <xdr:row>36</xdr:row>
                    <xdr:rowOff>76200</xdr:rowOff>
                  </to>
                </anchor>
              </controlPr>
            </control>
          </mc:Choice>
        </mc:AlternateContent>
        <mc:AlternateContent xmlns:mc="http://schemas.openxmlformats.org/markup-compatibility/2006">
          <mc:Choice Requires="x14">
            <control shapeId="6343" r:id="rId81" name="Check Box 199">
              <controlPr defaultSize="0" autoFill="0" autoLine="0" autoPict="0">
                <anchor moveWithCells="1">
                  <from>
                    <xdr:col>1</xdr:col>
                    <xdr:colOff>66675</xdr:colOff>
                    <xdr:row>33</xdr:row>
                    <xdr:rowOff>276225</xdr:rowOff>
                  </from>
                  <to>
                    <xdr:col>2</xdr:col>
                    <xdr:colOff>47625</xdr:colOff>
                    <xdr:row>35</xdr:row>
                    <xdr:rowOff>76200</xdr:rowOff>
                  </to>
                </anchor>
              </controlPr>
            </control>
          </mc:Choice>
        </mc:AlternateContent>
        <mc:AlternateContent xmlns:mc="http://schemas.openxmlformats.org/markup-compatibility/2006">
          <mc:Choice Requires="x14">
            <control shapeId="6344" r:id="rId82" name="Check Box 200">
              <controlPr defaultSize="0" autoFill="0" autoLine="0" autoPict="0">
                <anchor moveWithCells="1">
                  <from>
                    <xdr:col>1</xdr:col>
                    <xdr:colOff>66675</xdr:colOff>
                    <xdr:row>33</xdr:row>
                    <xdr:rowOff>276225</xdr:rowOff>
                  </from>
                  <to>
                    <xdr:col>2</xdr:col>
                    <xdr:colOff>47625</xdr:colOff>
                    <xdr:row>35</xdr:row>
                    <xdr:rowOff>76200</xdr:rowOff>
                  </to>
                </anchor>
              </controlPr>
            </control>
          </mc:Choice>
        </mc:AlternateContent>
        <mc:AlternateContent xmlns:mc="http://schemas.openxmlformats.org/markup-compatibility/2006">
          <mc:Choice Requires="x14">
            <control shapeId="6382" r:id="rId83" name="Check Box 238">
              <controlPr defaultSize="0" autoFill="0" autoLine="0" autoPict="0">
                <anchor moveWithCells="1">
                  <from>
                    <xdr:col>0</xdr:col>
                    <xdr:colOff>85725</xdr:colOff>
                    <xdr:row>47</xdr:row>
                    <xdr:rowOff>276225</xdr:rowOff>
                  </from>
                  <to>
                    <xdr:col>1</xdr:col>
                    <xdr:colOff>85725</xdr:colOff>
                    <xdr:row>49</xdr:row>
                    <xdr:rowOff>85725</xdr:rowOff>
                  </to>
                </anchor>
              </controlPr>
            </control>
          </mc:Choice>
        </mc:AlternateContent>
        <mc:AlternateContent xmlns:mc="http://schemas.openxmlformats.org/markup-compatibility/2006">
          <mc:Choice Requires="x14">
            <control shapeId="6383" r:id="rId84" name="Check Box 239">
              <controlPr defaultSize="0" autoFill="0" autoLine="0" autoPict="0">
                <anchor moveWithCells="1">
                  <from>
                    <xdr:col>0</xdr:col>
                    <xdr:colOff>85725</xdr:colOff>
                    <xdr:row>48</xdr:row>
                    <xdr:rowOff>276225</xdr:rowOff>
                  </from>
                  <to>
                    <xdr:col>1</xdr:col>
                    <xdr:colOff>114300</xdr:colOff>
                    <xdr:row>50</xdr:row>
                    <xdr:rowOff>85725</xdr:rowOff>
                  </to>
                </anchor>
              </controlPr>
            </control>
          </mc:Choice>
        </mc:AlternateContent>
        <mc:AlternateContent xmlns:mc="http://schemas.openxmlformats.org/markup-compatibility/2006">
          <mc:Choice Requires="x14">
            <control shapeId="6384" r:id="rId85" name="Check Box 240">
              <controlPr defaultSize="0" autoFill="0" autoLine="0" autoPict="0">
                <anchor moveWithCells="1">
                  <from>
                    <xdr:col>0</xdr:col>
                    <xdr:colOff>85725</xdr:colOff>
                    <xdr:row>49</xdr:row>
                    <xdr:rowOff>276225</xdr:rowOff>
                  </from>
                  <to>
                    <xdr:col>1</xdr:col>
                    <xdr:colOff>85725</xdr:colOff>
                    <xdr:row>51</xdr:row>
                    <xdr:rowOff>85725</xdr:rowOff>
                  </to>
                </anchor>
              </controlPr>
            </control>
          </mc:Choice>
        </mc:AlternateContent>
        <mc:AlternateContent xmlns:mc="http://schemas.openxmlformats.org/markup-compatibility/2006">
          <mc:Choice Requires="x14">
            <control shapeId="6385" r:id="rId86" name="Check Box 241">
              <controlPr defaultSize="0" autoFill="0" autoLine="0" autoPict="0">
                <anchor moveWithCells="1">
                  <from>
                    <xdr:col>0</xdr:col>
                    <xdr:colOff>85725</xdr:colOff>
                    <xdr:row>50</xdr:row>
                    <xdr:rowOff>276225</xdr:rowOff>
                  </from>
                  <to>
                    <xdr:col>1</xdr:col>
                    <xdr:colOff>85725</xdr:colOff>
                    <xdr:row>52</xdr:row>
                    <xdr:rowOff>85725</xdr:rowOff>
                  </to>
                </anchor>
              </controlPr>
            </control>
          </mc:Choice>
        </mc:AlternateContent>
        <mc:AlternateContent xmlns:mc="http://schemas.openxmlformats.org/markup-compatibility/2006">
          <mc:Choice Requires="x14">
            <control shapeId="6386" r:id="rId87" name="Check Box 242">
              <controlPr defaultSize="0" autoFill="0" autoLine="0" autoPict="0">
                <anchor moveWithCells="1">
                  <from>
                    <xdr:col>0</xdr:col>
                    <xdr:colOff>85725</xdr:colOff>
                    <xdr:row>51</xdr:row>
                    <xdr:rowOff>276225</xdr:rowOff>
                  </from>
                  <to>
                    <xdr:col>1</xdr:col>
                    <xdr:colOff>85725</xdr:colOff>
                    <xdr:row>53</xdr:row>
                    <xdr:rowOff>85725</xdr:rowOff>
                  </to>
                </anchor>
              </controlPr>
            </control>
          </mc:Choice>
        </mc:AlternateContent>
        <mc:AlternateContent xmlns:mc="http://schemas.openxmlformats.org/markup-compatibility/2006">
          <mc:Choice Requires="x14">
            <control shapeId="6387" r:id="rId88" name="Check Box 243">
              <controlPr defaultSize="0" autoFill="0" autoLine="0" autoPict="0">
                <anchor moveWithCells="1">
                  <from>
                    <xdr:col>0</xdr:col>
                    <xdr:colOff>85725</xdr:colOff>
                    <xdr:row>52</xdr:row>
                    <xdr:rowOff>276225</xdr:rowOff>
                  </from>
                  <to>
                    <xdr:col>1</xdr:col>
                    <xdr:colOff>85725</xdr:colOff>
                    <xdr:row>54</xdr:row>
                    <xdr:rowOff>85725</xdr:rowOff>
                  </to>
                </anchor>
              </controlPr>
            </control>
          </mc:Choice>
        </mc:AlternateContent>
        <mc:AlternateContent xmlns:mc="http://schemas.openxmlformats.org/markup-compatibility/2006">
          <mc:Choice Requires="x14">
            <control shapeId="6388" r:id="rId89" name="Check Box 244">
              <controlPr defaultSize="0" autoFill="0" autoLine="0" autoPict="0">
                <anchor moveWithCells="1">
                  <from>
                    <xdr:col>0</xdr:col>
                    <xdr:colOff>85725</xdr:colOff>
                    <xdr:row>53</xdr:row>
                    <xdr:rowOff>276225</xdr:rowOff>
                  </from>
                  <to>
                    <xdr:col>1</xdr:col>
                    <xdr:colOff>85725</xdr:colOff>
                    <xdr:row>55</xdr:row>
                    <xdr:rowOff>85725</xdr:rowOff>
                  </to>
                </anchor>
              </controlPr>
            </control>
          </mc:Choice>
        </mc:AlternateContent>
        <mc:AlternateContent xmlns:mc="http://schemas.openxmlformats.org/markup-compatibility/2006">
          <mc:Choice Requires="x14">
            <control shapeId="6389" r:id="rId90" name="Check Box 245">
              <controlPr defaultSize="0" autoFill="0" autoLine="0" autoPict="0">
                <anchor moveWithCells="1">
                  <from>
                    <xdr:col>0</xdr:col>
                    <xdr:colOff>85725</xdr:colOff>
                    <xdr:row>54</xdr:row>
                    <xdr:rowOff>276225</xdr:rowOff>
                  </from>
                  <to>
                    <xdr:col>1</xdr:col>
                    <xdr:colOff>85725</xdr:colOff>
                    <xdr:row>56</xdr:row>
                    <xdr:rowOff>85725</xdr:rowOff>
                  </to>
                </anchor>
              </controlPr>
            </control>
          </mc:Choice>
        </mc:AlternateContent>
        <mc:AlternateContent xmlns:mc="http://schemas.openxmlformats.org/markup-compatibility/2006">
          <mc:Choice Requires="x14">
            <control shapeId="6390" r:id="rId91" name="Check Box 246">
              <controlPr defaultSize="0" autoFill="0" autoLine="0" autoPict="0">
                <anchor moveWithCells="1">
                  <from>
                    <xdr:col>0</xdr:col>
                    <xdr:colOff>85725</xdr:colOff>
                    <xdr:row>55</xdr:row>
                    <xdr:rowOff>276225</xdr:rowOff>
                  </from>
                  <to>
                    <xdr:col>1</xdr:col>
                    <xdr:colOff>85725</xdr:colOff>
                    <xdr:row>57</xdr:row>
                    <xdr:rowOff>85725</xdr:rowOff>
                  </to>
                </anchor>
              </controlPr>
            </control>
          </mc:Choice>
        </mc:AlternateContent>
        <mc:AlternateContent xmlns:mc="http://schemas.openxmlformats.org/markup-compatibility/2006">
          <mc:Choice Requires="x14">
            <control shapeId="6391" r:id="rId92" name="Check Box 247">
              <controlPr defaultSize="0" autoFill="0" autoLine="0" autoPict="0">
                <anchor moveWithCells="1">
                  <from>
                    <xdr:col>0</xdr:col>
                    <xdr:colOff>85725</xdr:colOff>
                    <xdr:row>56</xdr:row>
                    <xdr:rowOff>276225</xdr:rowOff>
                  </from>
                  <to>
                    <xdr:col>1</xdr:col>
                    <xdr:colOff>85725</xdr:colOff>
                    <xdr:row>58</xdr:row>
                    <xdr:rowOff>85725</xdr:rowOff>
                  </to>
                </anchor>
              </controlPr>
            </control>
          </mc:Choice>
        </mc:AlternateContent>
        <mc:AlternateContent xmlns:mc="http://schemas.openxmlformats.org/markup-compatibility/2006">
          <mc:Choice Requires="x14">
            <control shapeId="6392" r:id="rId93" name="Check Box 248">
              <controlPr defaultSize="0" autoFill="0" autoLine="0" autoPict="0">
                <anchor moveWithCells="1">
                  <from>
                    <xdr:col>0</xdr:col>
                    <xdr:colOff>85725</xdr:colOff>
                    <xdr:row>57</xdr:row>
                    <xdr:rowOff>276225</xdr:rowOff>
                  </from>
                  <to>
                    <xdr:col>1</xdr:col>
                    <xdr:colOff>85725</xdr:colOff>
                    <xdr:row>59</xdr:row>
                    <xdr:rowOff>85725</xdr:rowOff>
                  </to>
                </anchor>
              </controlPr>
            </control>
          </mc:Choice>
        </mc:AlternateContent>
        <mc:AlternateContent xmlns:mc="http://schemas.openxmlformats.org/markup-compatibility/2006">
          <mc:Choice Requires="x14">
            <control shapeId="6393" r:id="rId94" name="Check Box 249">
              <controlPr defaultSize="0" autoFill="0" autoLine="0" autoPict="0">
                <anchor moveWithCells="1">
                  <from>
                    <xdr:col>0</xdr:col>
                    <xdr:colOff>85725</xdr:colOff>
                    <xdr:row>58</xdr:row>
                    <xdr:rowOff>276225</xdr:rowOff>
                  </from>
                  <to>
                    <xdr:col>1</xdr:col>
                    <xdr:colOff>85725</xdr:colOff>
                    <xdr:row>60</xdr:row>
                    <xdr:rowOff>85725</xdr:rowOff>
                  </to>
                </anchor>
              </controlPr>
            </control>
          </mc:Choice>
        </mc:AlternateContent>
        <mc:AlternateContent xmlns:mc="http://schemas.openxmlformats.org/markup-compatibility/2006">
          <mc:Choice Requires="x14">
            <control shapeId="6394" r:id="rId95" name="Check Box 250">
              <controlPr defaultSize="0" autoFill="0" autoLine="0" autoPict="0">
                <anchor moveWithCells="1">
                  <from>
                    <xdr:col>0</xdr:col>
                    <xdr:colOff>85725</xdr:colOff>
                    <xdr:row>59</xdr:row>
                    <xdr:rowOff>276225</xdr:rowOff>
                  </from>
                  <to>
                    <xdr:col>1</xdr:col>
                    <xdr:colOff>85725</xdr:colOff>
                    <xdr:row>61</xdr:row>
                    <xdr:rowOff>85725</xdr:rowOff>
                  </to>
                </anchor>
              </controlPr>
            </control>
          </mc:Choice>
        </mc:AlternateContent>
        <mc:AlternateContent xmlns:mc="http://schemas.openxmlformats.org/markup-compatibility/2006">
          <mc:Choice Requires="x14">
            <control shapeId="6395" r:id="rId96" name="Check Box 251">
              <controlPr defaultSize="0" autoFill="0" autoLine="0" autoPict="0">
                <anchor moveWithCells="1">
                  <from>
                    <xdr:col>0</xdr:col>
                    <xdr:colOff>85725</xdr:colOff>
                    <xdr:row>60</xdr:row>
                    <xdr:rowOff>276225</xdr:rowOff>
                  </from>
                  <to>
                    <xdr:col>1</xdr:col>
                    <xdr:colOff>85725</xdr:colOff>
                    <xdr:row>62</xdr:row>
                    <xdr:rowOff>85725</xdr:rowOff>
                  </to>
                </anchor>
              </controlPr>
            </control>
          </mc:Choice>
        </mc:AlternateContent>
        <mc:AlternateContent xmlns:mc="http://schemas.openxmlformats.org/markup-compatibility/2006">
          <mc:Choice Requires="x14">
            <control shapeId="6396" r:id="rId97" name="Check Box 252">
              <controlPr defaultSize="0" autoFill="0" autoLine="0" autoPict="0">
                <anchor moveWithCells="1">
                  <from>
                    <xdr:col>0</xdr:col>
                    <xdr:colOff>85725</xdr:colOff>
                    <xdr:row>61</xdr:row>
                    <xdr:rowOff>276225</xdr:rowOff>
                  </from>
                  <to>
                    <xdr:col>1</xdr:col>
                    <xdr:colOff>85725</xdr:colOff>
                    <xdr:row>63</xdr:row>
                    <xdr:rowOff>85725</xdr:rowOff>
                  </to>
                </anchor>
              </controlPr>
            </control>
          </mc:Choice>
        </mc:AlternateContent>
        <mc:AlternateContent xmlns:mc="http://schemas.openxmlformats.org/markup-compatibility/2006">
          <mc:Choice Requires="x14">
            <control shapeId="6397" r:id="rId98" name="Check Box 253">
              <controlPr defaultSize="0" autoFill="0" autoLine="0" autoPict="0">
                <anchor moveWithCells="1">
                  <from>
                    <xdr:col>0</xdr:col>
                    <xdr:colOff>85725</xdr:colOff>
                    <xdr:row>62</xdr:row>
                    <xdr:rowOff>276225</xdr:rowOff>
                  </from>
                  <to>
                    <xdr:col>1</xdr:col>
                    <xdr:colOff>85725</xdr:colOff>
                    <xdr:row>64</xdr:row>
                    <xdr:rowOff>85725</xdr:rowOff>
                  </to>
                </anchor>
              </controlPr>
            </control>
          </mc:Choice>
        </mc:AlternateContent>
        <mc:AlternateContent xmlns:mc="http://schemas.openxmlformats.org/markup-compatibility/2006">
          <mc:Choice Requires="x14">
            <control shapeId="6398" r:id="rId99" name="Check Box 254">
              <controlPr defaultSize="0" autoFill="0" autoLine="0" autoPict="0">
                <anchor moveWithCells="1">
                  <from>
                    <xdr:col>0</xdr:col>
                    <xdr:colOff>85725</xdr:colOff>
                    <xdr:row>63</xdr:row>
                    <xdr:rowOff>276225</xdr:rowOff>
                  </from>
                  <to>
                    <xdr:col>1</xdr:col>
                    <xdr:colOff>85725</xdr:colOff>
                    <xdr:row>65</xdr:row>
                    <xdr:rowOff>85725</xdr:rowOff>
                  </to>
                </anchor>
              </controlPr>
            </control>
          </mc:Choice>
        </mc:AlternateContent>
        <mc:AlternateContent xmlns:mc="http://schemas.openxmlformats.org/markup-compatibility/2006">
          <mc:Choice Requires="x14">
            <control shapeId="6399" r:id="rId100" name="Check Box 255">
              <controlPr defaultSize="0" autoFill="0" autoLine="0" autoPict="0">
                <anchor moveWithCells="1">
                  <from>
                    <xdr:col>0</xdr:col>
                    <xdr:colOff>85725</xdr:colOff>
                    <xdr:row>64</xdr:row>
                    <xdr:rowOff>276225</xdr:rowOff>
                  </from>
                  <to>
                    <xdr:col>1</xdr:col>
                    <xdr:colOff>85725</xdr:colOff>
                    <xdr:row>66</xdr:row>
                    <xdr:rowOff>85725</xdr:rowOff>
                  </to>
                </anchor>
              </controlPr>
            </control>
          </mc:Choice>
        </mc:AlternateContent>
        <mc:AlternateContent xmlns:mc="http://schemas.openxmlformats.org/markup-compatibility/2006">
          <mc:Choice Requires="x14">
            <control shapeId="6400" r:id="rId101" name="Check Box 256">
              <controlPr defaultSize="0" autoFill="0" autoLine="0" autoPict="0">
                <anchor moveWithCells="1">
                  <from>
                    <xdr:col>0</xdr:col>
                    <xdr:colOff>85725</xdr:colOff>
                    <xdr:row>65</xdr:row>
                    <xdr:rowOff>276225</xdr:rowOff>
                  </from>
                  <to>
                    <xdr:col>1</xdr:col>
                    <xdr:colOff>85725</xdr:colOff>
                    <xdr:row>67</xdr:row>
                    <xdr:rowOff>85725</xdr:rowOff>
                  </to>
                </anchor>
              </controlPr>
            </control>
          </mc:Choice>
        </mc:AlternateContent>
        <mc:AlternateContent xmlns:mc="http://schemas.openxmlformats.org/markup-compatibility/2006">
          <mc:Choice Requires="x14">
            <control shapeId="6401" r:id="rId102" name="Check Box 257">
              <controlPr defaultSize="0" autoFill="0" autoLine="0" autoPict="0">
                <anchor moveWithCells="1">
                  <from>
                    <xdr:col>0</xdr:col>
                    <xdr:colOff>85725</xdr:colOff>
                    <xdr:row>66</xdr:row>
                    <xdr:rowOff>276225</xdr:rowOff>
                  </from>
                  <to>
                    <xdr:col>1</xdr:col>
                    <xdr:colOff>85725</xdr:colOff>
                    <xdr:row>68</xdr:row>
                    <xdr:rowOff>85725</xdr:rowOff>
                  </to>
                </anchor>
              </controlPr>
            </control>
          </mc:Choice>
        </mc:AlternateContent>
        <mc:AlternateContent xmlns:mc="http://schemas.openxmlformats.org/markup-compatibility/2006">
          <mc:Choice Requires="x14">
            <control shapeId="6402" r:id="rId103" name="Check Box 258">
              <controlPr defaultSize="0" autoFill="0" autoLine="0" autoPict="0">
                <anchor moveWithCells="1">
                  <from>
                    <xdr:col>0</xdr:col>
                    <xdr:colOff>85725</xdr:colOff>
                    <xdr:row>67</xdr:row>
                    <xdr:rowOff>276225</xdr:rowOff>
                  </from>
                  <to>
                    <xdr:col>1</xdr:col>
                    <xdr:colOff>85725</xdr:colOff>
                    <xdr:row>69</xdr:row>
                    <xdr:rowOff>85725</xdr:rowOff>
                  </to>
                </anchor>
              </controlPr>
            </control>
          </mc:Choice>
        </mc:AlternateContent>
        <mc:AlternateContent xmlns:mc="http://schemas.openxmlformats.org/markup-compatibility/2006">
          <mc:Choice Requires="x14">
            <control shapeId="6403" r:id="rId104" name="Check Box 259">
              <controlPr defaultSize="0" autoFill="0" autoLine="0" autoPict="0">
                <anchor moveWithCells="1">
                  <from>
                    <xdr:col>0</xdr:col>
                    <xdr:colOff>85725</xdr:colOff>
                    <xdr:row>68</xdr:row>
                    <xdr:rowOff>276225</xdr:rowOff>
                  </from>
                  <to>
                    <xdr:col>1</xdr:col>
                    <xdr:colOff>85725</xdr:colOff>
                    <xdr:row>70</xdr:row>
                    <xdr:rowOff>85725</xdr:rowOff>
                  </to>
                </anchor>
              </controlPr>
            </control>
          </mc:Choice>
        </mc:AlternateContent>
        <mc:AlternateContent xmlns:mc="http://schemas.openxmlformats.org/markup-compatibility/2006">
          <mc:Choice Requires="x14">
            <control shapeId="6404" r:id="rId105" name="Check Box 260">
              <controlPr defaultSize="0" autoFill="0" autoLine="0" autoPict="0">
                <anchor moveWithCells="1">
                  <from>
                    <xdr:col>0</xdr:col>
                    <xdr:colOff>85725</xdr:colOff>
                    <xdr:row>69</xdr:row>
                    <xdr:rowOff>276225</xdr:rowOff>
                  </from>
                  <to>
                    <xdr:col>1</xdr:col>
                    <xdr:colOff>85725</xdr:colOff>
                    <xdr:row>71</xdr:row>
                    <xdr:rowOff>85725</xdr:rowOff>
                  </to>
                </anchor>
              </controlPr>
            </control>
          </mc:Choice>
        </mc:AlternateContent>
        <mc:AlternateContent xmlns:mc="http://schemas.openxmlformats.org/markup-compatibility/2006">
          <mc:Choice Requires="x14">
            <control shapeId="6405" r:id="rId106" name="Check Box 261">
              <controlPr defaultSize="0" autoFill="0" autoLine="0" autoPict="0">
                <anchor moveWithCells="1">
                  <from>
                    <xdr:col>0</xdr:col>
                    <xdr:colOff>85725</xdr:colOff>
                    <xdr:row>70</xdr:row>
                    <xdr:rowOff>276225</xdr:rowOff>
                  </from>
                  <to>
                    <xdr:col>1</xdr:col>
                    <xdr:colOff>85725</xdr:colOff>
                    <xdr:row>72</xdr:row>
                    <xdr:rowOff>85725</xdr:rowOff>
                  </to>
                </anchor>
              </controlPr>
            </control>
          </mc:Choice>
        </mc:AlternateContent>
        <mc:AlternateContent xmlns:mc="http://schemas.openxmlformats.org/markup-compatibility/2006">
          <mc:Choice Requires="x14">
            <control shapeId="6406" r:id="rId107" name="Check Box 262">
              <controlPr defaultSize="0" autoFill="0" autoLine="0" autoPict="0">
                <anchor moveWithCells="1">
                  <from>
                    <xdr:col>0</xdr:col>
                    <xdr:colOff>85725</xdr:colOff>
                    <xdr:row>71</xdr:row>
                    <xdr:rowOff>276225</xdr:rowOff>
                  </from>
                  <to>
                    <xdr:col>1</xdr:col>
                    <xdr:colOff>85725</xdr:colOff>
                    <xdr:row>73</xdr:row>
                    <xdr:rowOff>85725</xdr:rowOff>
                  </to>
                </anchor>
              </controlPr>
            </control>
          </mc:Choice>
        </mc:AlternateContent>
        <mc:AlternateContent xmlns:mc="http://schemas.openxmlformats.org/markup-compatibility/2006">
          <mc:Choice Requires="x14">
            <control shapeId="6407" r:id="rId108" name="Check Box 263">
              <controlPr defaultSize="0" autoFill="0" autoLine="0" autoPict="0">
                <anchor moveWithCells="1">
                  <from>
                    <xdr:col>1</xdr:col>
                    <xdr:colOff>66675</xdr:colOff>
                    <xdr:row>47</xdr:row>
                    <xdr:rowOff>276225</xdr:rowOff>
                  </from>
                  <to>
                    <xdr:col>2</xdr:col>
                    <xdr:colOff>57150</xdr:colOff>
                    <xdr:row>49</xdr:row>
                    <xdr:rowOff>85725</xdr:rowOff>
                  </to>
                </anchor>
              </controlPr>
            </control>
          </mc:Choice>
        </mc:AlternateContent>
        <mc:AlternateContent xmlns:mc="http://schemas.openxmlformats.org/markup-compatibility/2006">
          <mc:Choice Requires="x14">
            <control shapeId="6408" r:id="rId109" name="Check Box 264">
              <controlPr defaultSize="0" autoFill="0" autoLine="0" autoPict="0">
                <anchor moveWithCells="1">
                  <from>
                    <xdr:col>1</xdr:col>
                    <xdr:colOff>66675</xdr:colOff>
                    <xdr:row>48</xdr:row>
                    <xdr:rowOff>276225</xdr:rowOff>
                  </from>
                  <to>
                    <xdr:col>2</xdr:col>
                    <xdr:colOff>104775</xdr:colOff>
                    <xdr:row>50</xdr:row>
                    <xdr:rowOff>85725</xdr:rowOff>
                  </to>
                </anchor>
              </controlPr>
            </control>
          </mc:Choice>
        </mc:AlternateContent>
        <mc:AlternateContent xmlns:mc="http://schemas.openxmlformats.org/markup-compatibility/2006">
          <mc:Choice Requires="x14">
            <control shapeId="6409" r:id="rId110" name="Check Box 265">
              <controlPr defaultSize="0" autoFill="0" autoLine="0" autoPict="0">
                <anchor moveWithCells="1">
                  <from>
                    <xdr:col>1</xdr:col>
                    <xdr:colOff>66675</xdr:colOff>
                    <xdr:row>49</xdr:row>
                    <xdr:rowOff>276225</xdr:rowOff>
                  </from>
                  <to>
                    <xdr:col>2</xdr:col>
                    <xdr:colOff>57150</xdr:colOff>
                    <xdr:row>51</xdr:row>
                    <xdr:rowOff>85725</xdr:rowOff>
                  </to>
                </anchor>
              </controlPr>
            </control>
          </mc:Choice>
        </mc:AlternateContent>
        <mc:AlternateContent xmlns:mc="http://schemas.openxmlformats.org/markup-compatibility/2006">
          <mc:Choice Requires="x14">
            <control shapeId="6410" r:id="rId111" name="Check Box 266">
              <controlPr defaultSize="0" autoFill="0" autoLine="0" autoPict="0">
                <anchor moveWithCells="1">
                  <from>
                    <xdr:col>1</xdr:col>
                    <xdr:colOff>66675</xdr:colOff>
                    <xdr:row>50</xdr:row>
                    <xdr:rowOff>276225</xdr:rowOff>
                  </from>
                  <to>
                    <xdr:col>2</xdr:col>
                    <xdr:colOff>57150</xdr:colOff>
                    <xdr:row>52</xdr:row>
                    <xdr:rowOff>85725</xdr:rowOff>
                  </to>
                </anchor>
              </controlPr>
            </control>
          </mc:Choice>
        </mc:AlternateContent>
        <mc:AlternateContent xmlns:mc="http://schemas.openxmlformats.org/markup-compatibility/2006">
          <mc:Choice Requires="x14">
            <control shapeId="6411" r:id="rId112" name="Check Box 267">
              <controlPr defaultSize="0" autoFill="0" autoLine="0" autoPict="0">
                <anchor moveWithCells="1">
                  <from>
                    <xdr:col>1</xdr:col>
                    <xdr:colOff>66675</xdr:colOff>
                    <xdr:row>51</xdr:row>
                    <xdr:rowOff>276225</xdr:rowOff>
                  </from>
                  <to>
                    <xdr:col>2</xdr:col>
                    <xdr:colOff>57150</xdr:colOff>
                    <xdr:row>53</xdr:row>
                    <xdr:rowOff>85725</xdr:rowOff>
                  </to>
                </anchor>
              </controlPr>
            </control>
          </mc:Choice>
        </mc:AlternateContent>
        <mc:AlternateContent xmlns:mc="http://schemas.openxmlformats.org/markup-compatibility/2006">
          <mc:Choice Requires="x14">
            <control shapeId="6412" r:id="rId113" name="Check Box 268">
              <controlPr defaultSize="0" autoFill="0" autoLine="0" autoPict="0">
                <anchor moveWithCells="1">
                  <from>
                    <xdr:col>1</xdr:col>
                    <xdr:colOff>66675</xdr:colOff>
                    <xdr:row>52</xdr:row>
                    <xdr:rowOff>276225</xdr:rowOff>
                  </from>
                  <to>
                    <xdr:col>2</xdr:col>
                    <xdr:colOff>57150</xdr:colOff>
                    <xdr:row>54</xdr:row>
                    <xdr:rowOff>85725</xdr:rowOff>
                  </to>
                </anchor>
              </controlPr>
            </control>
          </mc:Choice>
        </mc:AlternateContent>
        <mc:AlternateContent xmlns:mc="http://schemas.openxmlformats.org/markup-compatibility/2006">
          <mc:Choice Requires="x14">
            <control shapeId="6413" r:id="rId114" name="Check Box 269">
              <controlPr defaultSize="0" autoFill="0" autoLine="0" autoPict="0">
                <anchor moveWithCells="1">
                  <from>
                    <xdr:col>1</xdr:col>
                    <xdr:colOff>66675</xdr:colOff>
                    <xdr:row>53</xdr:row>
                    <xdr:rowOff>276225</xdr:rowOff>
                  </from>
                  <to>
                    <xdr:col>2</xdr:col>
                    <xdr:colOff>57150</xdr:colOff>
                    <xdr:row>55</xdr:row>
                    <xdr:rowOff>85725</xdr:rowOff>
                  </to>
                </anchor>
              </controlPr>
            </control>
          </mc:Choice>
        </mc:AlternateContent>
        <mc:AlternateContent xmlns:mc="http://schemas.openxmlformats.org/markup-compatibility/2006">
          <mc:Choice Requires="x14">
            <control shapeId="6414" r:id="rId115" name="Check Box 270">
              <controlPr defaultSize="0" autoFill="0" autoLine="0" autoPict="0">
                <anchor moveWithCells="1">
                  <from>
                    <xdr:col>1</xdr:col>
                    <xdr:colOff>66675</xdr:colOff>
                    <xdr:row>54</xdr:row>
                    <xdr:rowOff>276225</xdr:rowOff>
                  </from>
                  <to>
                    <xdr:col>2</xdr:col>
                    <xdr:colOff>57150</xdr:colOff>
                    <xdr:row>56</xdr:row>
                    <xdr:rowOff>85725</xdr:rowOff>
                  </to>
                </anchor>
              </controlPr>
            </control>
          </mc:Choice>
        </mc:AlternateContent>
        <mc:AlternateContent xmlns:mc="http://schemas.openxmlformats.org/markup-compatibility/2006">
          <mc:Choice Requires="x14">
            <control shapeId="6415" r:id="rId116" name="Check Box 271">
              <controlPr defaultSize="0" autoFill="0" autoLine="0" autoPict="0">
                <anchor moveWithCells="1">
                  <from>
                    <xdr:col>1</xdr:col>
                    <xdr:colOff>66675</xdr:colOff>
                    <xdr:row>55</xdr:row>
                    <xdr:rowOff>276225</xdr:rowOff>
                  </from>
                  <to>
                    <xdr:col>2</xdr:col>
                    <xdr:colOff>57150</xdr:colOff>
                    <xdr:row>57</xdr:row>
                    <xdr:rowOff>85725</xdr:rowOff>
                  </to>
                </anchor>
              </controlPr>
            </control>
          </mc:Choice>
        </mc:AlternateContent>
        <mc:AlternateContent xmlns:mc="http://schemas.openxmlformats.org/markup-compatibility/2006">
          <mc:Choice Requires="x14">
            <control shapeId="6416" r:id="rId117" name="Check Box 272">
              <controlPr defaultSize="0" autoFill="0" autoLine="0" autoPict="0">
                <anchor moveWithCells="1">
                  <from>
                    <xdr:col>1</xdr:col>
                    <xdr:colOff>66675</xdr:colOff>
                    <xdr:row>56</xdr:row>
                    <xdr:rowOff>276225</xdr:rowOff>
                  </from>
                  <to>
                    <xdr:col>2</xdr:col>
                    <xdr:colOff>57150</xdr:colOff>
                    <xdr:row>58</xdr:row>
                    <xdr:rowOff>85725</xdr:rowOff>
                  </to>
                </anchor>
              </controlPr>
            </control>
          </mc:Choice>
        </mc:AlternateContent>
        <mc:AlternateContent xmlns:mc="http://schemas.openxmlformats.org/markup-compatibility/2006">
          <mc:Choice Requires="x14">
            <control shapeId="6417" r:id="rId118" name="Check Box 273">
              <controlPr defaultSize="0" autoFill="0" autoLine="0" autoPict="0">
                <anchor moveWithCells="1">
                  <from>
                    <xdr:col>1</xdr:col>
                    <xdr:colOff>66675</xdr:colOff>
                    <xdr:row>57</xdr:row>
                    <xdr:rowOff>276225</xdr:rowOff>
                  </from>
                  <to>
                    <xdr:col>2</xdr:col>
                    <xdr:colOff>57150</xdr:colOff>
                    <xdr:row>59</xdr:row>
                    <xdr:rowOff>85725</xdr:rowOff>
                  </to>
                </anchor>
              </controlPr>
            </control>
          </mc:Choice>
        </mc:AlternateContent>
        <mc:AlternateContent xmlns:mc="http://schemas.openxmlformats.org/markup-compatibility/2006">
          <mc:Choice Requires="x14">
            <control shapeId="6418" r:id="rId119" name="Check Box 274">
              <controlPr defaultSize="0" autoFill="0" autoLine="0" autoPict="0">
                <anchor moveWithCells="1">
                  <from>
                    <xdr:col>1</xdr:col>
                    <xdr:colOff>66675</xdr:colOff>
                    <xdr:row>58</xdr:row>
                    <xdr:rowOff>276225</xdr:rowOff>
                  </from>
                  <to>
                    <xdr:col>2</xdr:col>
                    <xdr:colOff>57150</xdr:colOff>
                    <xdr:row>60</xdr:row>
                    <xdr:rowOff>85725</xdr:rowOff>
                  </to>
                </anchor>
              </controlPr>
            </control>
          </mc:Choice>
        </mc:AlternateContent>
        <mc:AlternateContent xmlns:mc="http://schemas.openxmlformats.org/markup-compatibility/2006">
          <mc:Choice Requires="x14">
            <control shapeId="6419" r:id="rId120" name="Check Box 275">
              <controlPr defaultSize="0" autoFill="0" autoLine="0" autoPict="0">
                <anchor moveWithCells="1">
                  <from>
                    <xdr:col>1</xdr:col>
                    <xdr:colOff>66675</xdr:colOff>
                    <xdr:row>59</xdr:row>
                    <xdr:rowOff>276225</xdr:rowOff>
                  </from>
                  <to>
                    <xdr:col>2</xdr:col>
                    <xdr:colOff>57150</xdr:colOff>
                    <xdr:row>61</xdr:row>
                    <xdr:rowOff>85725</xdr:rowOff>
                  </to>
                </anchor>
              </controlPr>
            </control>
          </mc:Choice>
        </mc:AlternateContent>
        <mc:AlternateContent xmlns:mc="http://schemas.openxmlformats.org/markup-compatibility/2006">
          <mc:Choice Requires="x14">
            <control shapeId="6420" r:id="rId121" name="Check Box 276">
              <controlPr defaultSize="0" autoFill="0" autoLine="0" autoPict="0">
                <anchor moveWithCells="1">
                  <from>
                    <xdr:col>1</xdr:col>
                    <xdr:colOff>66675</xdr:colOff>
                    <xdr:row>60</xdr:row>
                    <xdr:rowOff>276225</xdr:rowOff>
                  </from>
                  <to>
                    <xdr:col>2</xdr:col>
                    <xdr:colOff>57150</xdr:colOff>
                    <xdr:row>62</xdr:row>
                    <xdr:rowOff>85725</xdr:rowOff>
                  </to>
                </anchor>
              </controlPr>
            </control>
          </mc:Choice>
        </mc:AlternateContent>
        <mc:AlternateContent xmlns:mc="http://schemas.openxmlformats.org/markup-compatibility/2006">
          <mc:Choice Requires="x14">
            <control shapeId="6421" r:id="rId122" name="Check Box 277">
              <controlPr defaultSize="0" autoFill="0" autoLine="0" autoPict="0">
                <anchor moveWithCells="1">
                  <from>
                    <xdr:col>1</xdr:col>
                    <xdr:colOff>66675</xdr:colOff>
                    <xdr:row>61</xdr:row>
                    <xdr:rowOff>276225</xdr:rowOff>
                  </from>
                  <to>
                    <xdr:col>2</xdr:col>
                    <xdr:colOff>57150</xdr:colOff>
                    <xdr:row>63</xdr:row>
                    <xdr:rowOff>85725</xdr:rowOff>
                  </to>
                </anchor>
              </controlPr>
            </control>
          </mc:Choice>
        </mc:AlternateContent>
        <mc:AlternateContent xmlns:mc="http://schemas.openxmlformats.org/markup-compatibility/2006">
          <mc:Choice Requires="x14">
            <control shapeId="6422" r:id="rId123" name="Check Box 278">
              <controlPr defaultSize="0" autoFill="0" autoLine="0" autoPict="0">
                <anchor moveWithCells="1">
                  <from>
                    <xdr:col>1</xdr:col>
                    <xdr:colOff>66675</xdr:colOff>
                    <xdr:row>62</xdr:row>
                    <xdr:rowOff>276225</xdr:rowOff>
                  </from>
                  <to>
                    <xdr:col>2</xdr:col>
                    <xdr:colOff>57150</xdr:colOff>
                    <xdr:row>64</xdr:row>
                    <xdr:rowOff>85725</xdr:rowOff>
                  </to>
                </anchor>
              </controlPr>
            </control>
          </mc:Choice>
        </mc:AlternateContent>
        <mc:AlternateContent xmlns:mc="http://schemas.openxmlformats.org/markup-compatibility/2006">
          <mc:Choice Requires="x14">
            <control shapeId="6423" r:id="rId124" name="Check Box 279">
              <controlPr defaultSize="0" autoFill="0" autoLine="0" autoPict="0">
                <anchor moveWithCells="1">
                  <from>
                    <xdr:col>1</xdr:col>
                    <xdr:colOff>66675</xdr:colOff>
                    <xdr:row>63</xdr:row>
                    <xdr:rowOff>276225</xdr:rowOff>
                  </from>
                  <to>
                    <xdr:col>2</xdr:col>
                    <xdr:colOff>57150</xdr:colOff>
                    <xdr:row>65</xdr:row>
                    <xdr:rowOff>85725</xdr:rowOff>
                  </to>
                </anchor>
              </controlPr>
            </control>
          </mc:Choice>
        </mc:AlternateContent>
        <mc:AlternateContent xmlns:mc="http://schemas.openxmlformats.org/markup-compatibility/2006">
          <mc:Choice Requires="x14">
            <control shapeId="6424" r:id="rId125" name="Check Box 280">
              <controlPr defaultSize="0" autoFill="0" autoLine="0" autoPict="0">
                <anchor moveWithCells="1">
                  <from>
                    <xdr:col>1</xdr:col>
                    <xdr:colOff>66675</xdr:colOff>
                    <xdr:row>64</xdr:row>
                    <xdr:rowOff>276225</xdr:rowOff>
                  </from>
                  <to>
                    <xdr:col>2</xdr:col>
                    <xdr:colOff>57150</xdr:colOff>
                    <xdr:row>66</xdr:row>
                    <xdr:rowOff>85725</xdr:rowOff>
                  </to>
                </anchor>
              </controlPr>
            </control>
          </mc:Choice>
        </mc:AlternateContent>
        <mc:AlternateContent xmlns:mc="http://schemas.openxmlformats.org/markup-compatibility/2006">
          <mc:Choice Requires="x14">
            <control shapeId="6425" r:id="rId126" name="Check Box 281">
              <controlPr defaultSize="0" autoFill="0" autoLine="0" autoPict="0">
                <anchor moveWithCells="1">
                  <from>
                    <xdr:col>1</xdr:col>
                    <xdr:colOff>66675</xdr:colOff>
                    <xdr:row>65</xdr:row>
                    <xdr:rowOff>276225</xdr:rowOff>
                  </from>
                  <to>
                    <xdr:col>2</xdr:col>
                    <xdr:colOff>57150</xdr:colOff>
                    <xdr:row>67</xdr:row>
                    <xdr:rowOff>85725</xdr:rowOff>
                  </to>
                </anchor>
              </controlPr>
            </control>
          </mc:Choice>
        </mc:AlternateContent>
        <mc:AlternateContent xmlns:mc="http://schemas.openxmlformats.org/markup-compatibility/2006">
          <mc:Choice Requires="x14">
            <control shapeId="6426" r:id="rId127" name="Check Box 282">
              <controlPr defaultSize="0" autoFill="0" autoLine="0" autoPict="0">
                <anchor moveWithCells="1">
                  <from>
                    <xdr:col>1</xdr:col>
                    <xdr:colOff>66675</xdr:colOff>
                    <xdr:row>66</xdr:row>
                    <xdr:rowOff>276225</xdr:rowOff>
                  </from>
                  <to>
                    <xdr:col>2</xdr:col>
                    <xdr:colOff>57150</xdr:colOff>
                    <xdr:row>68</xdr:row>
                    <xdr:rowOff>85725</xdr:rowOff>
                  </to>
                </anchor>
              </controlPr>
            </control>
          </mc:Choice>
        </mc:AlternateContent>
        <mc:AlternateContent xmlns:mc="http://schemas.openxmlformats.org/markup-compatibility/2006">
          <mc:Choice Requires="x14">
            <control shapeId="6427" r:id="rId128" name="Check Box 283">
              <controlPr defaultSize="0" autoFill="0" autoLine="0" autoPict="0">
                <anchor moveWithCells="1">
                  <from>
                    <xdr:col>1</xdr:col>
                    <xdr:colOff>66675</xdr:colOff>
                    <xdr:row>67</xdr:row>
                    <xdr:rowOff>276225</xdr:rowOff>
                  </from>
                  <to>
                    <xdr:col>2</xdr:col>
                    <xdr:colOff>57150</xdr:colOff>
                    <xdr:row>69</xdr:row>
                    <xdr:rowOff>85725</xdr:rowOff>
                  </to>
                </anchor>
              </controlPr>
            </control>
          </mc:Choice>
        </mc:AlternateContent>
        <mc:AlternateContent xmlns:mc="http://schemas.openxmlformats.org/markup-compatibility/2006">
          <mc:Choice Requires="x14">
            <control shapeId="6428" r:id="rId129" name="Check Box 284">
              <controlPr defaultSize="0" autoFill="0" autoLine="0" autoPict="0">
                <anchor moveWithCells="1">
                  <from>
                    <xdr:col>1</xdr:col>
                    <xdr:colOff>66675</xdr:colOff>
                    <xdr:row>68</xdr:row>
                    <xdr:rowOff>276225</xdr:rowOff>
                  </from>
                  <to>
                    <xdr:col>2</xdr:col>
                    <xdr:colOff>57150</xdr:colOff>
                    <xdr:row>70</xdr:row>
                    <xdr:rowOff>85725</xdr:rowOff>
                  </to>
                </anchor>
              </controlPr>
            </control>
          </mc:Choice>
        </mc:AlternateContent>
        <mc:AlternateContent xmlns:mc="http://schemas.openxmlformats.org/markup-compatibility/2006">
          <mc:Choice Requires="x14">
            <control shapeId="6429" r:id="rId130" name="Check Box 285">
              <controlPr defaultSize="0" autoFill="0" autoLine="0" autoPict="0">
                <anchor moveWithCells="1">
                  <from>
                    <xdr:col>1</xdr:col>
                    <xdr:colOff>66675</xdr:colOff>
                    <xdr:row>69</xdr:row>
                    <xdr:rowOff>276225</xdr:rowOff>
                  </from>
                  <to>
                    <xdr:col>2</xdr:col>
                    <xdr:colOff>57150</xdr:colOff>
                    <xdr:row>71</xdr:row>
                    <xdr:rowOff>85725</xdr:rowOff>
                  </to>
                </anchor>
              </controlPr>
            </control>
          </mc:Choice>
        </mc:AlternateContent>
        <mc:AlternateContent xmlns:mc="http://schemas.openxmlformats.org/markup-compatibility/2006">
          <mc:Choice Requires="x14">
            <control shapeId="6430" r:id="rId131" name="Check Box 286">
              <controlPr defaultSize="0" autoFill="0" autoLine="0" autoPict="0">
                <anchor moveWithCells="1">
                  <from>
                    <xdr:col>1</xdr:col>
                    <xdr:colOff>66675</xdr:colOff>
                    <xdr:row>70</xdr:row>
                    <xdr:rowOff>276225</xdr:rowOff>
                  </from>
                  <to>
                    <xdr:col>2</xdr:col>
                    <xdr:colOff>57150</xdr:colOff>
                    <xdr:row>72</xdr:row>
                    <xdr:rowOff>85725</xdr:rowOff>
                  </to>
                </anchor>
              </controlPr>
            </control>
          </mc:Choice>
        </mc:AlternateContent>
        <mc:AlternateContent xmlns:mc="http://schemas.openxmlformats.org/markup-compatibility/2006">
          <mc:Choice Requires="x14">
            <control shapeId="6431" r:id="rId132" name="Check Box 287">
              <controlPr defaultSize="0" autoFill="0" autoLine="0" autoPict="0">
                <anchor moveWithCells="1">
                  <from>
                    <xdr:col>1</xdr:col>
                    <xdr:colOff>66675</xdr:colOff>
                    <xdr:row>71</xdr:row>
                    <xdr:rowOff>276225</xdr:rowOff>
                  </from>
                  <to>
                    <xdr:col>2</xdr:col>
                    <xdr:colOff>57150</xdr:colOff>
                    <xdr:row>73</xdr:row>
                    <xdr:rowOff>85725</xdr:rowOff>
                  </to>
                </anchor>
              </controlPr>
            </control>
          </mc:Choice>
        </mc:AlternateContent>
        <mc:AlternateContent xmlns:mc="http://schemas.openxmlformats.org/markup-compatibility/2006">
          <mc:Choice Requires="x14">
            <control shapeId="6432" r:id="rId133" name="Check Box 288">
              <controlPr defaultSize="0" autoFill="0" autoLine="0" autoPict="0">
                <anchor moveWithCells="1">
                  <from>
                    <xdr:col>1</xdr:col>
                    <xdr:colOff>66675</xdr:colOff>
                    <xdr:row>48</xdr:row>
                    <xdr:rowOff>276225</xdr:rowOff>
                  </from>
                  <to>
                    <xdr:col>2</xdr:col>
                    <xdr:colOff>57150</xdr:colOff>
                    <xdr:row>50</xdr:row>
                    <xdr:rowOff>85725</xdr:rowOff>
                  </to>
                </anchor>
              </controlPr>
            </control>
          </mc:Choice>
        </mc:AlternateContent>
        <mc:AlternateContent xmlns:mc="http://schemas.openxmlformats.org/markup-compatibility/2006">
          <mc:Choice Requires="x14">
            <control shapeId="6433" r:id="rId134" name="Check Box 289">
              <controlPr defaultSize="0" autoFill="0" autoLine="0" autoPict="0">
                <anchor moveWithCells="1">
                  <from>
                    <xdr:col>1</xdr:col>
                    <xdr:colOff>66675</xdr:colOff>
                    <xdr:row>49</xdr:row>
                    <xdr:rowOff>276225</xdr:rowOff>
                  </from>
                  <to>
                    <xdr:col>2</xdr:col>
                    <xdr:colOff>57150</xdr:colOff>
                    <xdr:row>51</xdr:row>
                    <xdr:rowOff>85725</xdr:rowOff>
                  </to>
                </anchor>
              </controlPr>
            </control>
          </mc:Choice>
        </mc:AlternateContent>
        <mc:AlternateContent xmlns:mc="http://schemas.openxmlformats.org/markup-compatibility/2006">
          <mc:Choice Requires="x14">
            <control shapeId="6434" r:id="rId135" name="Check Box 290">
              <controlPr defaultSize="0" autoFill="0" autoLine="0" autoPict="0">
                <anchor moveWithCells="1">
                  <from>
                    <xdr:col>1</xdr:col>
                    <xdr:colOff>66675</xdr:colOff>
                    <xdr:row>50</xdr:row>
                    <xdr:rowOff>276225</xdr:rowOff>
                  </from>
                  <to>
                    <xdr:col>2</xdr:col>
                    <xdr:colOff>57150</xdr:colOff>
                    <xdr:row>52</xdr:row>
                    <xdr:rowOff>85725</xdr:rowOff>
                  </to>
                </anchor>
              </controlPr>
            </control>
          </mc:Choice>
        </mc:AlternateContent>
        <mc:AlternateContent xmlns:mc="http://schemas.openxmlformats.org/markup-compatibility/2006">
          <mc:Choice Requires="x14">
            <control shapeId="6435" r:id="rId136" name="Check Box 291">
              <controlPr defaultSize="0" autoFill="0" autoLine="0" autoPict="0">
                <anchor moveWithCells="1">
                  <from>
                    <xdr:col>1</xdr:col>
                    <xdr:colOff>66675</xdr:colOff>
                    <xdr:row>51</xdr:row>
                    <xdr:rowOff>276225</xdr:rowOff>
                  </from>
                  <to>
                    <xdr:col>2</xdr:col>
                    <xdr:colOff>57150</xdr:colOff>
                    <xdr:row>53</xdr:row>
                    <xdr:rowOff>85725</xdr:rowOff>
                  </to>
                </anchor>
              </controlPr>
            </control>
          </mc:Choice>
        </mc:AlternateContent>
        <mc:AlternateContent xmlns:mc="http://schemas.openxmlformats.org/markup-compatibility/2006">
          <mc:Choice Requires="x14">
            <control shapeId="6436" r:id="rId137" name="Check Box 292">
              <controlPr defaultSize="0" autoFill="0" autoLine="0" autoPict="0">
                <anchor moveWithCells="1">
                  <from>
                    <xdr:col>1</xdr:col>
                    <xdr:colOff>66675</xdr:colOff>
                    <xdr:row>52</xdr:row>
                    <xdr:rowOff>276225</xdr:rowOff>
                  </from>
                  <to>
                    <xdr:col>2</xdr:col>
                    <xdr:colOff>57150</xdr:colOff>
                    <xdr:row>54</xdr:row>
                    <xdr:rowOff>85725</xdr:rowOff>
                  </to>
                </anchor>
              </controlPr>
            </control>
          </mc:Choice>
        </mc:AlternateContent>
        <mc:AlternateContent xmlns:mc="http://schemas.openxmlformats.org/markup-compatibility/2006">
          <mc:Choice Requires="x14">
            <control shapeId="6437" r:id="rId138" name="Check Box 293">
              <controlPr defaultSize="0" autoFill="0" autoLine="0" autoPict="0">
                <anchor moveWithCells="1">
                  <from>
                    <xdr:col>1</xdr:col>
                    <xdr:colOff>66675</xdr:colOff>
                    <xdr:row>53</xdr:row>
                    <xdr:rowOff>276225</xdr:rowOff>
                  </from>
                  <to>
                    <xdr:col>2</xdr:col>
                    <xdr:colOff>57150</xdr:colOff>
                    <xdr:row>55</xdr:row>
                    <xdr:rowOff>85725</xdr:rowOff>
                  </to>
                </anchor>
              </controlPr>
            </control>
          </mc:Choice>
        </mc:AlternateContent>
        <mc:AlternateContent xmlns:mc="http://schemas.openxmlformats.org/markup-compatibility/2006">
          <mc:Choice Requires="x14">
            <control shapeId="6438" r:id="rId139" name="Check Box 294">
              <controlPr defaultSize="0" autoFill="0" autoLine="0" autoPict="0">
                <anchor moveWithCells="1">
                  <from>
                    <xdr:col>1</xdr:col>
                    <xdr:colOff>66675</xdr:colOff>
                    <xdr:row>54</xdr:row>
                    <xdr:rowOff>276225</xdr:rowOff>
                  </from>
                  <to>
                    <xdr:col>2</xdr:col>
                    <xdr:colOff>57150</xdr:colOff>
                    <xdr:row>56</xdr:row>
                    <xdr:rowOff>85725</xdr:rowOff>
                  </to>
                </anchor>
              </controlPr>
            </control>
          </mc:Choice>
        </mc:AlternateContent>
        <mc:AlternateContent xmlns:mc="http://schemas.openxmlformats.org/markup-compatibility/2006">
          <mc:Choice Requires="x14">
            <control shapeId="6439" r:id="rId140" name="Check Box 295">
              <controlPr defaultSize="0" autoFill="0" autoLine="0" autoPict="0">
                <anchor moveWithCells="1">
                  <from>
                    <xdr:col>1</xdr:col>
                    <xdr:colOff>66675</xdr:colOff>
                    <xdr:row>55</xdr:row>
                    <xdr:rowOff>276225</xdr:rowOff>
                  </from>
                  <to>
                    <xdr:col>2</xdr:col>
                    <xdr:colOff>57150</xdr:colOff>
                    <xdr:row>57</xdr:row>
                    <xdr:rowOff>85725</xdr:rowOff>
                  </to>
                </anchor>
              </controlPr>
            </control>
          </mc:Choice>
        </mc:AlternateContent>
        <mc:AlternateContent xmlns:mc="http://schemas.openxmlformats.org/markup-compatibility/2006">
          <mc:Choice Requires="x14">
            <control shapeId="6440" r:id="rId141" name="Check Box 296">
              <controlPr defaultSize="0" autoFill="0" autoLine="0" autoPict="0">
                <anchor moveWithCells="1">
                  <from>
                    <xdr:col>1</xdr:col>
                    <xdr:colOff>66675</xdr:colOff>
                    <xdr:row>56</xdr:row>
                    <xdr:rowOff>276225</xdr:rowOff>
                  </from>
                  <to>
                    <xdr:col>2</xdr:col>
                    <xdr:colOff>57150</xdr:colOff>
                    <xdr:row>58</xdr:row>
                    <xdr:rowOff>85725</xdr:rowOff>
                  </to>
                </anchor>
              </controlPr>
            </control>
          </mc:Choice>
        </mc:AlternateContent>
        <mc:AlternateContent xmlns:mc="http://schemas.openxmlformats.org/markup-compatibility/2006">
          <mc:Choice Requires="x14">
            <control shapeId="6441" r:id="rId142" name="Check Box 297">
              <controlPr defaultSize="0" autoFill="0" autoLine="0" autoPict="0">
                <anchor moveWithCells="1">
                  <from>
                    <xdr:col>1</xdr:col>
                    <xdr:colOff>66675</xdr:colOff>
                    <xdr:row>57</xdr:row>
                    <xdr:rowOff>276225</xdr:rowOff>
                  </from>
                  <to>
                    <xdr:col>2</xdr:col>
                    <xdr:colOff>57150</xdr:colOff>
                    <xdr:row>59</xdr:row>
                    <xdr:rowOff>85725</xdr:rowOff>
                  </to>
                </anchor>
              </controlPr>
            </control>
          </mc:Choice>
        </mc:AlternateContent>
        <mc:AlternateContent xmlns:mc="http://schemas.openxmlformats.org/markup-compatibility/2006">
          <mc:Choice Requires="x14">
            <control shapeId="6442" r:id="rId143" name="Check Box 298">
              <controlPr defaultSize="0" autoFill="0" autoLine="0" autoPict="0">
                <anchor moveWithCells="1">
                  <from>
                    <xdr:col>1</xdr:col>
                    <xdr:colOff>66675</xdr:colOff>
                    <xdr:row>58</xdr:row>
                    <xdr:rowOff>276225</xdr:rowOff>
                  </from>
                  <to>
                    <xdr:col>2</xdr:col>
                    <xdr:colOff>57150</xdr:colOff>
                    <xdr:row>60</xdr:row>
                    <xdr:rowOff>85725</xdr:rowOff>
                  </to>
                </anchor>
              </controlPr>
            </control>
          </mc:Choice>
        </mc:AlternateContent>
        <mc:AlternateContent xmlns:mc="http://schemas.openxmlformats.org/markup-compatibility/2006">
          <mc:Choice Requires="x14">
            <control shapeId="6443" r:id="rId144" name="Check Box 299">
              <controlPr defaultSize="0" autoFill="0" autoLine="0" autoPict="0">
                <anchor moveWithCells="1">
                  <from>
                    <xdr:col>1</xdr:col>
                    <xdr:colOff>66675</xdr:colOff>
                    <xdr:row>59</xdr:row>
                    <xdr:rowOff>276225</xdr:rowOff>
                  </from>
                  <to>
                    <xdr:col>2</xdr:col>
                    <xdr:colOff>57150</xdr:colOff>
                    <xdr:row>61</xdr:row>
                    <xdr:rowOff>85725</xdr:rowOff>
                  </to>
                </anchor>
              </controlPr>
            </control>
          </mc:Choice>
        </mc:AlternateContent>
        <mc:AlternateContent xmlns:mc="http://schemas.openxmlformats.org/markup-compatibility/2006">
          <mc:Choice Requires="x14">
            <control shapeId="6444" r:id="rId145" name="Check Box 300">
              <controlPr defaultSize="0" autoFill="0" autoLine="0" autoPict="0">
                <anchor moveWithCells="1">
                  <from>
                    <xdr:col>1</xdr:col>
                    <xdr:colOff>66675</xdr:colOff>
                    <xdr:row>60</xdr:row>
                    <xdr:rowOff>276225</xdr:rowOff>
                  </from>
                  <to>
                    <xdr:col>2</xdr:col>
                    <xdr:colOff>57150</xdr:colOff>
                    <xdr:row>62</xdr:row>
                    <xdr:rowOff>85725</xdr:rowOff>
                  </to>
                </anchor>
              </controlPr>
            </control>
          </mc:Choice>
        </mc:AlternateContent>
        <mc:AlternateContent xmlns:mc="http://schemas.openxmlformats.org/markup-compatibility/2006">
          <mc:Choice Requires="x14">
            <control shapeId="6445" r:id="rId146" name="Check Box 301">
              <controlPr defaultSize="0" autoFill="0" autoLine="0" autoPict="0">
                <anchor moveWithCells="1">
                  <from>
                    <xdr:col>1</xdr:col>
                    <xdr:colOff>66675</xdr:colOff>
                    <xdr:row>61</xdr:row>
                    <xdr:rowOff>276225</xdr:rowOff>
                  </from>
                  <to>
                    <xdr:col>2</xdr:col>
                    <xdr:colOff>57150</xdr:colOff>
                    <xdr:row>63</xdr:row>
                    <xdr:rowOff>85725</xdr:rowOff>
                  </to>
                </anchor>
              </controlPr>
            </control>
          </mc:Choice>
        </mc:AlternateContent>
        <mc:AlternateContent xmlns:mc="http://schemas.openxmlformats.org/markup-compatibility/2006">
          <mc:Choice Requires="x14">
            <control shapeId="6446" r:id="rId147" name="Check Box 302">
              <controlPr defaultSize="0" autoFill="0" autoLine="0" autoPict="0">
                <anchor moveWithCells="1">
                  <from>
                    <xdr:col>1</xdr:col>
                    <xdr:colOff>66675</xdr:colOff>
                    <xdr:row>62</xdr:row>
                    <xdr:rowOff>276225</xdr:rowOff>
                  </from>
                  <to>
                    <xdr:col>2</xdr:col>
                    <xdr:colOff>57150</xdr:colOff>
                    <xdr:row>64</xdr:row>
                    <xdr:rowOff>85725</xdr:rowOff>
                  </to>
                </anchor>
              </controlPr>
            </control>
          </mc:Choice>
        </mc:AlternateContent>
        <mc:AlternateContent xmlns:mc="http://schemas.openxmlformats.org/markup-compatibility/2006">
          <mc:Choice Requires="x14">
            <control shapeId="6447" r:id="rId148" name="Check Box 303">
              <controlPr defaultSize="0" autoFill="0" autoLine="0" autoPict="0">
                <anchor moveWithCells="1">
                  <from>
                    <xdr:col>1</xdr:col>
                    <xdr:colOff>66675</xdr:colOff>
                    <xdr:row>63</xdr:row>
                    <xdr:rowOff>276225</xdr:rowOff>
                  </from>
                  <to>
                    <xdr:col>2</xdr:col>
                    <xdr:colOff>57150</xdr:colOff>
                    <xdr:row>65</xdr:row>
                    <xdr:rowOff>85725</xdr:rowOff>
                  </to>
                </anchor>
              </controlPr>
            </control>
          </mc:Choice>
        </mc:AlternateContent>
        <mc:AlternateContent xmlns:mc="http://schemas.openxmlformats.org/markup-compatibility/2006">
          <mc:Choice Requires="x14">
            <control shapeId="6448" r:id="rId149" name="Check Box 304">
              <controlPr defaultSize="0" autoFill="0" autoLine="0" autoPict="0">
                <anchor moveWithCells="1">
                  <from>
                    <xdr:col>1</xdr:col>
                    <xdr:colOff>66675</xdr:colOff>
                    <xdr:row>64</xdr:row>
                    <xdr:rowOff>276225</xdr:rowOff>
                  </from>
                  <to>
                    <xdr:col>2</xdr:col>
                    <xdr:colOff>57150</xdr:colOff>
                    <xdr:row>66</xdr:row>
                    <xdr:rowOff>85725</xdr:rowOff>
                  </to>
                </anchor>
              </controlPr>
            </control>
          </mc:Choice>
        </mc:AlternateContent>
        <mc:AlternateContent xmlns:mc="http://schemas.openxmlformats.org/markup-compatibility/2006">
          <mc:Choice Requires="x14">
            <control shapeId="6449" r:id="rId150" name="Check Box 305">
              <controlPr defaultSize="0" autoFill="0" autoLine="0" autoPict="0">
                <anchor moveWithCells="1">
                  <from>
                    <xdr:col>1</xdr:col>
                    <xdr:colOff>66675</xdr:colOff>
                    <xdr:row>65</xdr:row>
                    <xdr:rowOff>276225</xdr:rowOff>
                  </from>
                  <to>
                    <xdr:col>2</xdr:col>
                    <xdr:colOff>57150</xdr:colOff>
                    <xdr:row>67</xdr:row>
                    <xdr:rowOff>85725</xdr:rowOff>
                  </to>
                </anchor>
              </controlPr>
            </control>
          </mc:Choice>
        </mc:AlternateContent>
        <mc:AlternateContent xmlns:mc="http://schemas.openxmlformats.org/markup-compatibility/2006">
          <mc:Choice Requires="x14">
            <control shapeId="6450" r:id="rId151" name="Check Box 306">
              <controlPr defaultSize="0" autoFill="0" autoLine="0" autoPict="0">
                <anchor moveWithCells="1">
                  <from>
                    <xdr:col>1</xdr:col>
                    <xdr:colOff>66675</xdr:colOff>
                    <xdr:row>66</xdr:row>
                    <xdr:rowOff>276225</xdr:rowOff>
                  </from>
                  <to>
                    <xdr:col>2</xdr:col>
                    <xdr:colOff>57150</xdr:colOff>
                    <xdr:row>68</xdr:row>
                    <xdr:rowOff>85725</xdr:rowOff>
                  </to>
                </anchor>
              </controlPr>
            </control>
          </mc:Choice>
        </mc:AlternateContent>
        <mc:AlternateContent xmlns:mc="http://schemas.openxmlformats.org/markup-compatibility/2006">
          <mc:Choice Requires="x14">
            <control shapeId="6451" r:id="rId152" name="Check Box 307">
              <controlPr defaultSize="0" autoFill="0" autoLine="0" autoPict="0">
                <anchor moveWithCells="1">
                  <from>
                    <xdr:col>1</xdr:col>
                    <xdr:colOff>66675</xdr:colOff>
                    <xdr:row>67</xdr:row>
                    <xdr:rowOff>276225</xdr:rowOff>
                  </from>
                  <to>
                    <xdr:col>2</xdr:col>
                    <xdr:colOff>57150</xdr:colOff>
                    <xdr:row>69</xdr:row>
                    <xdr:rowOff>85725</xdr:rowOff>
                  </to>
                </anchor>
              </controlPr>
            </control>
          </mc:Choice>
        </mc:AlternateContent>
        <mc:AlternateContent xmlns:mc="http://schemas.openxmlformats.org/markup-compatibility/2006">
          <mc:Choice Requires="x14">
            <control shapeId="6452" r:id="rId153" name="Check Box 308">
              <controlPr defaultSize="0" autoFill="0" autoLine="0" autoPict="0">
                <anchor moveWithCells="1">
                  <from>
                    <xdr:col>1</xdr:col>
                    <xdr:colOff>66675</xdr:colOff>
                    <xdr:row>69</xdr:row>
                    <xdr:rowOff>276225</xdr:rowOff>
                  </from>
                  <to>
                    <xdr:col>2</xdr:col>
                    <xdr:colOff>57150</xdr:colOff>
                    <xdr:row>71</xdr:row>
                    <xdr:rowOff>85725</xdr:rowOff>
                  </to>
                </anchor>
              </controlPr>
            </control>
          </mc:Choice>
        </mc:AlternateContent>
        <mc:AlternateContent xmlns:mc="http://schemas.openxmlformats.org/markup-compatibility/2006">
          <mc:Choice Requires="x14">
            <control shapeId="6453" r:id="rId154" name="Check Box 309">
              <controlPr defaultSize="0" autoFill="0" autoLine="0" autoPict="0">
                <anchor moveWithCells="1">
                  <from>
                    <xdr:col>1</xdr:col>
                    <xdr:colOff>66675</xdr:colOff>
                    <xdr:row>70</xdr:row>
                    <xdr:rowOff>276225</xdr:rowOff>
                  </from>
                  <to>
                    <xdr:col>2</xdr:col>
                    <xdr:colOff>57150</xdr:colOff>
                    <xdr:row>72</xdr:row>
                    <xdr:rowOff>85725</xdr:rowOff>
                  </to>
                </anchor>
              </controlPr>
            </control>
          </mc:Choice>
        </mc:AlternateContent>
        <mc:AlternateContent xmlns:mc="http://schemas.openxmlformats.org/markup-compatibility/2006">
          <mc:Choice Requires="x14">
            <control shapeId="6454" r:id="rId155" name="Check Box 310">
              <controlPr defaultSize="0" autoFill="0" autoLine="0" autoPict="0">
                <anchor moveWithCells="1">
                  <from>
                    <xdr:col>1</xdr:col>
                    <xdr:colOff>66675</xdr:colOff>
                    <xdr:row>71</xdr:row>
                    <xdr:rowOff>276225</xdr:rowOff>
                  </from>
                  <to>
                    <xdr:col>2</xdr:col>
                    <xdr:colOff>57150</xdr:colOff>
                    <xdr:row>73</xdr:row>
                    <xdr:rowOff>85725</xdr:rowOff>
                  </to>
                </anchor>
              </controlPr>
            </control>
          </mc:Choice>
        </mc:AlternateContent>
        <mc:AlternateContent xmlns:mc="http://schemas.openxmlformats.org/markup-compatibility/2006">
          <mc:Choice Requires="x14">
            <control shapeId="6455" r:id="rId156" name="Check Box 311">
              <controlPr defaultSize="0" autoFill="0" autoLine="0" autoPict="0">
                <anchor moveWithCells="1">
                  <from>
                    <xdr:col>0</xdr:col>
                    <xdr:colOff>85725</xdr:colOff>
                    <xdr:row>72</xdr:row>
                    <xdr:rowOff>276225</xdr:rowOff>
                  </from>
                  <to>
                    <xdr:col>1</xdr:col>
                    <xdr:colOff>85725</xdr:colOff>
                    <xdr:row>74</xdr:row>
                    <xdr:rowOff>95250</xdr:rowOff>
                  </to>
                </anchor>
              </controlPr>
            </control>
          </mc:Choice>
        </mc:AlternateContent>
        <mc:AlternateContent xmlns:mc="http://schemas.openxmlformats.org/markup-compatibility/2006">
          <mc:Choice Requires="x14">
            <control shapeId="6456" r:id="rId157" name="Check Box 312">
              <controlPr defaultSize="0" autoFill="0" autoLine="0" autoPict="0">
                <anchor moveWithCells="1">
                  <from>
                    <xdr:col>1</xdr:col>
                    <xdr:colOff>66675</xdr:colOff>
                    <xdr:row>72</xdr:row>
                    <xdr:rowOff>276225</xdr:rowOff>
                  </from>
                  <to>
                    <xdr:col>2</xdr:col>
                    <xdr:colOff>57150</xdr:colOff>
                    <xdr:row>74</xdr:row>
                    <xdr:rowOff>95250</xdr:rowOff>
                  </to>
                </anchor>
              </controlPr>
            </control>
          </mc:Choice>
        </mc:AlternateContent>
        <mc:AlternateContent xmlns:mc="http://schemas.openxmlformats.org/markup-compatibility/2006">
          <mc:Choice Requires="x14">
            <control shapeId="6457" r:id="rId158" name="Check Box 313">
              <controlPr defaultSize="0" autoFill="0" autoLine="0" autoPict="0">
                <anchor moveWithCells="1">
                  <from>
                    <xdr:col>1</xdr:col>
                    <xdr:colOff>66675</xdr:colOff>
                    <xdr:row>72</xdr:row>
                    <xdr:rowOff>276225</xdr:rowOff>
                  </from>
                  <to>
                    <xdr:col>2</xdr:col>
                    <xdr:colOff>57150</xdr:colOff>
                    <xdr:row>74</xdr:row>
                    <xdr:rowOff>95250</xdr:rowOff>
                  </to>
                </anchor>
              </controlPr>
            </control>
          </mc:Choice>
        </mc:AlternateContent>
        <mc:AlternateContent xmlns:mc="http://schemas.openxmlformats.org/markup-compatibility/2006">
          <mc:Choice Requires="x14">
            <control shapeId="6458" r:id="rId159" name="Check Box 314">
              <controlPr defaultSize="0" autoFill="0" autoLine="0" autoPict="0">
                <anchor moveWithCells="1">
                  <from>
                    <xdr:col>1</xdr:col>
                    <xdr:colOff>66675</xdr:colOff>
                    <xdr:row>71</xdr:row>
                    <xdr:rowOff>276225</xdr:rowOff>
                  </from>
                  <to>
                    <xdr:col>2</xdr:col>
                    <xdr:colOff>57150</xdr:colOff>
                    <xdr:row>73</xdr:row>
                    <xdr:rowOff>85725</xdr:rowOff>
                  </to>
                </anchor>
              </controlPr>
            </control>
          </mc:Choice>
        </mc:AlternateContent>
        <mc:AlternateContent xmlns:mc="http://schemas.openxmlformats.org/markup-compatibility/2006">
          <mc:Choice Requires="x14">
            <control shapeId="6459" r:id="rId160" name="Check Box 315">
              <controlPr defaultSize="0" autoFill="0" autoLine="0" autoPict="0">
                <anchor moveWithCells="1">
                  <from>
                    <xdr:col>1</xdr:col>
                    <xdr:colOff>66675</xdr:colOff>
                    <xdr:row>71</xdr:row>
                    <xdr:rowOff>276225</xdr:rowOff>
                  </from>
                  <to>
                    <xdr:col>2</xdr:col>
                    <xdr:colOff>57150</xdr:colOff>
                    <xdr:row>73</xdr:row>
                    <xdr:rowOff>85725</xdr:rowOff>
                  </to>
                </anchor>
              </controlPr>
            </control>
          </mc:Choice>
        </mc:AlternateContent>
        <mc:AlternateContent xmlns:mc="http://schemas.openxmlformats.org/markup-compatibility/2006">
          <mc:Choice Requires="x14">
            <control shapeId="13790" r:id="rId161" name="Check Box 1502">
              <controlPr defaultSize="0" autoFill="0" autoLine="0" autoPict="0">
                <anchor moveWithCells="1">
                  <from>
                    <xdr:col>1</xdr:col>
                    <xdr:colOff>66675</xdr:colOff>
                    <xdr:row>47</xdr:row>
                    <xdr:rowOff>276225</xdr:rowOff>
                  </from>
                  <to>
                    <xdr:col>2</xdr:col>
                    <xdr:colOff>47625</xdr:colOff>
                    <xdr:row>49</xdr:row>
                    <xdr:rowOff>76200</xdr:rowOff>
                  </to>
                </anchor>
              </controlPr>
            </control>
          </mc:Choice>
        </mc:AlternateContent>
        <mc:AlternateContent xmlns:mc="http://schemas.openxmlformats.org/markup-compatibility/2006">
          <mc:Choice Requires="x14">
            <control shapeId="13791" r:id="rId162" name="Check Box 1503">
              <controlPr defaultSize="0" autoFill="0" autoLine="0" autoPict="0">
                <anchor moveWithCells="1">
                  <from>
                    <xdr:col>1</xdr:col>
                    <xdr:colOff>66675</xdr:colOff>
                    <xdr:row>48</xdr:row>
                    <xdr:rowOff>276225</xdr:rowOff>
                  </from>
                  <to>
                    <xdr:col>2</xdr:col>
                    <xdr:colOff>66675</xdr:colOff>
                    <xdr:row>50</xdr:row>
                    <xdr:rowOff>76200</xdr:rowOff>
                  </to>
                </anchor>
              </controlPr>
            </control>
          </mc:Choice>
        </mc:AlternateContent>
        <mc:AlternateContent xmlns:mc="http://schemas.openxmlformats.org/markup-compatibility/2006">
          <mc:Choice Requires="x14">
            <control shapeId="13792" r:id="rId163" name="Check Box 1504">
              <controlPr defaultSize="0" autoFill="0" autoLine="0" autoPict="0">
                <anchor moveWithCells="1">
                  <from>
                    <xdr:col>1</xdr:col>
                    <xdr:colOff>66675</xdr:colOff>
                    <xdr:row>49</xdr:row>
                    <xdr:rowOff>276225</xdr:rowOff>
                  </from>
                  <to>
                    <xdr:col>2</xdr:col>
                    <xdr:colOff>47625</xdr:colOff>
                    <xdr:row>51</xdr:row>
                    <xdr:rowOff>76200</xdr:rowOff>
                  </to>
                </anchor>
              </controlPr>
            </control>
          </mc:Choice>
        </mc:AlternateContent>
        <mc:AlternateContent xmlns:mc="http://schemas.openxmlformats.org/markup-compatibility/2006">
          <mc:Choice Requires="x14">
            <control shapeId="13793" r:id="rId164" name="Check Box 1505">
              <controlPr defaultSize="0" autoFill="0" autoLine="0" autoPict="0">
                <anchor moveWithCells="1">
                  <from>
                    <xdr:col>1</xdr:col>
                    <xdr:colOff>66675</xdr:colOff>
                    <xdr:row>50</xdr:row>
                    <xdr:rowOff>276225</xdr:rowOff>
                  </from>
                  <to>
                    <xdr:col>2</xdr:col>
                    <xdr:colOff>47625</xdr:colOff>
                    <xdr:row>52</xdr:row>
                    <xdr:rowOff>76200</xdr:rowOff>
                  </to>
                </anchor>
              </controlPr>
            </control>
          </mc:Choice>
        </mc:AlternateContent>
        <mc:AlternateContent xmlns:mc="http://schemas.openxmlformats.org/markup-compatibility/2006">
          <mc:Choice Requires="x14">
            <control shapeId="13794" r:id="rId165" name="Check Box 1506">
              <controlPr defaultSize="0" autoFill="0" autoLine="0" autoPict="0">
                <anchor moveWithCells="1">
                  <from>
                    <xdr:col>1</xdr:col>
                    <xdr:colOff>66675</xdr:colOff>
                    <xdr:row>51</xdr:row>
                    <xdr:rowOff>276225</xdr:rowOff>
                  </from>
                  <to>
                    <xdr:col>2</xdr:col>
                    <xdr:colOff>47625</xdr:colOff>
                    <xdr:row>53</xdr:row>
                    <xdr:rowOff>76200</xdr:rowOff>
                  </to>
                </anchor>
              </controlPr>
            </control>
          </mc:Choice>
        </mc:AlternateContent>
        <mc:AlternateContent xmlns:mc="http://schemas.openxmlformats.org/markup-compatibility/2006">
          <mc:Choice Requires="x14">
            <control shapeId="13795" r:id="rId166" name="Check Box 1507">
              <controlPr defaultSize="0" autoFill="0" autoLine="0" autoPict="0">
                <anchor moveWithCells="1">
                  <from>
                    <xdr:col>1</xdr:col>
                    <xdr:colOff>66675</xdr:colOff>
                    <xdr:row>52</xdr:row>
                    <xdr:rowOff>276225</xdr:rowOff>
                  </from>
                  <to>
                    <xdr:col>2</xdr:col>
                    <xdr:colOff>47625</xdr:colOff>
                    <xdr:row>54</xdr:row>
                    <xdr:rowOff>76200</xdr:rowOff>
                  </to>
                </anchor>
              </controlPr>
            </control>
          </mc:Choice>
        </mc:AlternateContent>
        <mc:AlternateContent xmlns:mc="http://schemas.openxmlformats.org/markup-compatibility/2006">
          <mc:Choice Requires="x14">
            <control shapeId="13796" r:id="rId167" name="Check Box 1508">
              <controlPr defaultSize="0" autoFill="0" autoLine="0" autoPict="0">
                <anchor moveWithCells="1">
                  <from>
                    <xdr:col>1</xdr:col>
                    <xdr:colOff>66675</xdr:colOff>
                    <xdr:row>53</xdr:row>
                    <xdr:rowOff>276225</xdr:rowOff>
                  </from>
                  <to>
                    <xdr:col>2</xdr:col>
                    <xdr:colOff>47625</xdr:colOff>
                    <xdr:row>55</xdr:row>
                    <xdr:rowOff>76200</xdr:rowOff>
                  </to>
                </anchor>
              </controlPr>
            </control>
          </mc:Choice>
        </mc:AlternateContent>
        <mc:AlternateContent xmlns:mc="http://schemas.openxmlformats.org/markup-compatibility/2006">
          <mc:Choice Requires="x14">
            <control shapeId="13797" r:id="rId168" name="Check Box 1509">
              <controlPr defaultSize="0" autoFill="0" autoLine="0" autoPict="0">
                <anchor moveWithCells="1">
                  <from>
                    <xdr:col>1</xdr:col>
                    <xdr:colOff>66675</xdr:colOff>
                    <xdr:row>54</xdr:row>
                    <xdr:rowOff>276225</xdr:rowOff>
                  </from>
                  <to>
                    <xdr:col>2</xdr:col>
                    <xdr:colOff>47625</xdr:colOff>
                    <xdr:row>56</xdr:row>
                    <xdr:rowOff>76200</xdr:rowOff>
                  </to>
                </anchor>
              </controlPr>
            </control>
          </mc:Choice>
        </mc:AlternateContent>
        <mc:AlternateContent xmlns:mc="http://schemas.openxmlformats.org/markup-compatibility/2006">
          <mc:Choice Requires="x14">
            <control shapeId="13798" r:id="rId169" name="Check Box 1510">
              <controlPr defaultSize="0" autoFill="0" autoLine="0" autoPict="0">
                <anchor moveWithCells="1">
                  <from>
                    <xdr:col>1</xdr:col>
                    <xdr:colOff>66675</xdr:colOff>
                    <xdr:row>55</xdr:row>
                    <xdr:rowOff>276225</xdr:rowOff>
                  </from>
                  <to>
                    <xdr:col>2</xdr:col>
                    <xdr:colOff>47625</xdr:colOff>
                    <xdr:row>57</xdr:row>
                    <xdr:rowOff>76200</xdr:rowOff>
                  </to>
                </anchor>
              </controlPr>
            </control>
          </mc:Choice>
        </mc:AlternateContent>
        <mc:AlternateContent xmlns:mc="http://schemas.openxmlformats.org/markup-compatibility/2006">
          <mc:Choice Requires="x14">
            <control shapeId="13799" r:id="rId170" name="Check Box 1511">
              <controlPr defaultSize="0" autoFill="0" autoLine="0" autoPict="0">
                <anchor moveWithCells="1">
                  <from>
                    <xdr:col>1</xdr:col>
                    <xdr:colOff>66675</xdr:colOff>
                    <xdr:row>56</xdr:row>
                    <xdr:rowOff>276225</xdr:rowOff>
                  </from>
                  <to>
                    <xdr:col>2</xdr:col>
                    <xdr:colOff>47625</xdr:colOff>
                    <xdr:row>58</xdr:row>
                    <xdr:rowOff>76200</xdr:rowOff>
                  </to>
                </anchor>
              </controlPr>
            </control>
          </mc:Choice>
        </mc:AlternateContent>
        <mc:AlternateContent xmlns:mc="http://schemas.openxmlformats.org/markup-compatibility/2006">
          <mc:Choice Requires="x14">
            <control shapeId="13800" r:id="rId171" name="Check Box 1512">
              <controlPr defaultSize="0" autoFill="0" autoLine="0" autoPict="0">
                <anchor moveWithCells="1">
                  <from>
                    <xdr:col>1</xdr:col>
                    <xdr:colOff>66675</xdr:colOff>
                    <xdr:row>57</xdr:row>
                    <xdr:rowOff>276225</xdr:rowOff>
                  </from>
                  <to>
                    <xdr:col>2</xdr:col>
                    <xdr:colOff>47625</xdr:colOff>
                    <xdr:row>59</xdr:row>
                    <xdr:rowOff>76200</xdr:rowOff>
                  </to>
                </anchor>
              </controlPr>
            </control>
          </mc:Choice>
        </mc:AlternateContent>
        <mc:AlternateContent xmlns:mc="http://schemas.openxmlformats.org/markup-compatibility/2006">
          <mc:Choice Requires="x14">
            <control shapeId="13801" r:id="rId172" name="Check Box 1513">
              <controlPr defaultSize="0" autoFill="0" autoLine="0" autoPict="0">
                <anchor moveWithCells="1">
                  <from>
                    <xdr:col>1</xdr:col>
                    <xdr:colOff>66675</xdr:colOff>
                    <xdr:row>58</xdr:row>
                    <xdr:rowOff>276225</xdr:rowOff>
                  </from>
                  <to>
                    <xdr:col>2</xdr:col>
                    <xdr:colOff>47625</xdr:colOff>
                    <xdr:row>60</xdr:row>
                    <xdr:rowOff>76200</xdr:rowOff>
                  </to>
                </anchor>
              </controlPr>
            </control>
          </mc:Choice>
        </mc:AlternateContent>
        <mc:AlternateContent xmlns:mc="http://schemas.openxmlformats.org/markup-compatibility/2006">
          <mc:Choice Requires="x14">
            <control shapeId="13802" r:id="rId173" name="Check Box 1514">
              <controlPr defaultSize="0" autoFill="0" autoLine="0" autoPict="0">
                <anchor moveWithCells="1">
                  <from>
                    <xdr:col>1</xdr:col>
                    <xdr:colOff>66675</xdr:colOff>
                    <xdr:row>59</xdr:row>
                    <xdr:rowOff>276225</xdr:rowOff>
                  </from>
                  <to>
                    <xdr:col>2</xdr:col>
                    <xdr:colOff>47625</xdr:colOff>
                    <xdr:row>61</xdr:row>
                    <xdr:rowOff>76200</xdr:rowOff>
                  </to>
                </anchor>
              </controlPr>
            </control>
          </mc:Choice>
        </mc:AlternateContent>
        <mc:AlternateContent xmlns:mc="http://schemas.openxmlformats.org/markup-compatibility/2006">
          <mc:Choice Requires="x14">
            <control shapeId="13803" r:id="rId174" name="Check Box 1515">
              <controlPr defaultSize="0" autoFill="0" autoLine="0" autoPict="0">
                <anchor moveWithCells="1">
                  <from>
                    <xdr:col>1</xdr:col>
                    <xdr:colOff>66675</xdr:colOff>
                    <xdr:row>60</xdr:row>
                    <xdr:rowOff>276225</xdr:rowOff>
                  </from>
                  <to>
                    <xdr:col>2</xdr:col>
                    <xdr:colOff>47625</xdr:colOff>
                    <xdr:row>62</xdr:row>
                    <xdr:rowOff>76200</xdr:rowOff>
                  </to>
                </anchor>
              </controlPr>
            </control>
          </mc:Choice>
        </mc:AlternateContent>
        <mc:AlternateContent xmlns:mc="http://schemas.openxmlformats.org/markup-compatibility/2006">
          <mc:Choice Requires="x14">
            <control shapeId="13804" r:id="rId175" name="Check Box 1516">
              <controlPr defaultSize="0" autoFill="0" autoLine="0" autoPict="0">
                <anchor moveWithCells="1">
                  <from>
                    <xdr:col>1</xdr:col>
                    <xdr:colOff>66675</xdr:colOff>
                    <xdr:row>61</xdr:row>
                    <xdr:rowOff>276225</xdr:rowOff>
                  </from>
                  <to>
                    <xdr:col>2</xdr:col>
                    <xdr:colOff>47625</xdr:colOff>
                    <xdr:row>63</xdr:row>
                    <xdr:rowOff>76200</xdr:rowOff>
                  </to>
                </anchor>
              </controlPr>
            </control>
          </mc:Choice>
        </mc:AlternateContent>
        <mc:AlternateContent xmlns:mc="http://schemas.openxmlformats.org/markup-compatibility/2006">
          <mc:Choice Requires="x14">
            <control shapeId="13805" r:id="rId176" name="Check Box 1517">
              <controlPr defaultSize="0" autoFill="0" autoLine="0" autoPict="0">
                <anchor moveWithCells="1">
                  <from>
                    <xdr:col>1</xdr:col>
                    <xdr:colOff>66675</xdr:colOff>
                    <xdr:row>62</xdr:row>
                    <xdr:rowOff>276225</xdr:rowOff>
                  </from>
                  <to>
                    <xdr:col>2</xdr:col>
                    <xdr:colOff>47625</xdr:colOff>
                    <xdr:row>64</xdr:row>
                    <xdr:rowOff>76200</xdr:rowOff>
                  </to>
                </anchor>
              </controlPr>
            </control>
          </mc:Choice>
        </mc:AlternateContent>
        <mc:AlternateContent xmlns:mc="http://schemas.openxmlformats.org/markup-compatibility/2006">
          <mc:Choice Requires="x14">
            <control shapeId="13806" r:id="rId177" name="Check Box 1518">
              <controlPr defaultSize="0" autoFill="0" autoLine="0" autoPict="0">
                <anchor moveWithCells="1">
                  <from>
                    <xdr:col>1</xdr:col>
                    <xdr:colOff>66675</xdr:colOff>
                    <xdr:row>63</xdr:row>
                    <xdr:rowOff>276225</xdr:rowOff>
                  </from>
                  <to>
                    <xdr:col>2</xdr:col>
                    <xdr:colOff>47625</xdr:colOff>
                    <xdr:row>65</xdr:row>
                    <xdr:rowOff>76200</xdr:rowOff>
                  </to>
                </anchor>
              </controlPr>
            </control>
          </mc:Choice>
        </mc:AlternateContent>
        <mc:AlternateContent xmlns:mc="http://schemas.openxmlformats.org/markup-compatibility/2006">
          <mc:Choice Requires="x14">
            <control shapeId="13807" r:id="rId178" name="Check Box 1519">
              <controlPr defaultSize="0" autoFill="0" autoLine="0" autoPict="0">
                <anchor moveWithCells="1">
                  <from>
                    <xdr:col>1</xdr:col>
                    <xdr:colOff>66675</xdr:colOff>
                    <xdr:row>64</xdr:row>
                    <xdr:rowOff>276225</xdr:rowOff>
                  </from>
                  <to>
                    <xdr:col>2</xdr:col>
                    <xdr:colOff>47625</xdr:colOff>
                    <xdr:row>66</xdr:row>
                    <xdr:rowOff>76200</xdr:rowOff>
                  </to>
                </anchor>
              </controlPr>
            </control>
          </mc:Choice>
        </mc:AlternateContent>
        <mc:AlternateContent xmlns:mc="http://schemas.openxmlformats.org/markup-compatibility/2006">
          <mc:Choice Requires="x14">
            <control shapeId="13808" r:id="rId179" name="Check Box 1520">
              <controlPr defaultSize="0" autoFill="0" autoLine="0" autoPict="0">
                <anchor moveWithCells="1">
                  <from>
                    <xdr:col>1</xdr:col>
                    <xdr:colOff>66675</xdr:colOff>
                    <xdr:row>65</xdr:row>
                    <xdr:rowOff>276225</xdr:rowOff>
                  </from>
                  <to>
                    <xdr:col>2</xdr:col>
                    <xdr:colOff>47625</xdr:colOff>
                    <xdr:row>67</xdr:row>
                    <xdr:rowOff>76200</xdr:rowOff>
                  </to>
                </anchor>
              </controlPr>
            </control>
          </mc:Choice>
        </mc:AlternateContent>
        <mc:AlternateContent xmlns:mc="http://schemas.openxmlformats.org/markup-compatibility/2006">
          <mc:Choice Requires="x14">
            <control shapeId="13809" r:id="rId180" name="Check Box 1521">
              <controlPr defaultSize="0" autoFill="0" autoLine="0" autoPict="0">
                <anchor moveWithCells="1">
                  <from>
                    <xdr:col>1</xdr:col>
                    <xdr:colOff>66675</xdr:colOff>
                    <xdr:row>66</xdr:row>
                    <xdr:rowOff>276225</xdr:rowOff>
                  </from>
                  <to>
                    <xdr:col>2</xdr:col>
                    <xdr:colOff>47625</xdr:colOff>
                    <xdr:row>68</xdr:row>
                    <xdr:rowOff>76200</xdr:rowOff>
                  </to>
                </anchor>
              </controlPr>
            </control>
          </mc:Choice>
        </mc:AlternateContent>
        <mc:AlternateContent xmlns:mc="http://schemas.openxmlformats.org/markup-compatibility/2006">
          <mc:Choice Requires="x14">
            <control shapeId="13810" r:id="rId181" name="Check Box 1522">
              <controlPr defaultSize="0" autoFill="0" autoLine="0" autoPict="0">
                <anchor moveWithCells="1">
                  <from>
                    <xdr:col>1</xdr:col>
                    <xdr:colOff>66675</xdr:colOff>
                    <xdr:row>67</xdr:row>
                    <xdr:rowOff>276225</xdr:rowOff>
                  </from>
                  <to>
                    <xdr:col>2</xdr:col>
                    <xdr:colOff>47625</xdr:colOff>
                    <xdr:row>69</xdr:row>
                    <xdr:rowOff>76200</xdr:rowOff>
                  </to>
                </anchor>
              </controlPr>
            </control>
          </mc:Choice>
        </mc:AlternateContent>
        <mc:AlternateContent xmlns:mc="http://schemas.openxmlformats.org/markup-compatibility/2006">
          <mc:Choice Requires="x14">
            <control shapeId="13811" r:id="rId182" name="Check Box 1523">
              <controlPr defaultSize="0" autoFill="0" autoLine="0" autoPict="0">
                <anchor moveWithCells="1">
                  <from>
                    <xdr:col>1</xdr:col>
                    <xdr:colOff>66675</xdr:colOff>
                    <xdr:row>68</xdr:row>
                    <xdr:rowOff>276225</xdr:rowOff>
                  </from>
                  <to>
                    <xdr:col>2</xdr:col>
                    <xdr:colOff>47625</xdr:colOff>
                    <xdr:row>70</xdr:row>
                    <xdr:rowOff>76200</xdr:rowOff>
                  </to>
                </anchor>
              </controlPr>
            </control>
          </mc:Choice>
        </mc:AlternateContent>
        <mc:AlternateContent xmlns:mc="http://schemas.openxmlformats.org/markup-compatibility/2006">
          <mc:Choice Requires="x14">
            <control shapeId="13812" r:id="rId183" name="Check Box 1524">
              <controlPr defaultSize="0" autoFill="0" autoLine="0" autoPict="0">
                <anchor moveWithCells="1">
                  <from>
                    <xdr:col>1</xdr:col>
                    <xdr:colOff>66675</xdr:colOff>
                    <xdr:row>69</xdr:row>
                    <xdr:rowOff>276225</xdr:rowOff>
                  </from>
                  <to>
                    <xdr:col>2</xdr:col>
                    <xdr:colOff>47625</xdr:colOff>
                    <xdr:row>71</xdr:row>
                    <xdr:rowOff>76200</xdr:rowOff>
                  </to>
                </anchor>
              </controlPr>
            </control>
          </mc:Choice>
        </mc:AlternateContent>
        <mc:AlternateContent xmlns:mc="http://schemas.openxmlformats.org/markup-compatibility/2006">
          <mc:Choice Requires="x14">
            <control shapeId="13813" r:id="rId184" name="Check Box 1525">
              <controlPr defaultSize="0" autoFill="0" autoLine="0" autoPict="0">
                <anchor moveWithCells="1">
                  <from>
                    <xdr:col>1</xdr:col>
                    <xdr:colOff>66675</xdr:colOff>
                    <xdr:row>70</xdr:row>
                    <xdr:rowOff>276225</xdr:rowOff>
                  </from>
                  <to>
                    <xdr:col>2</xdr:col>
                    <xdr:colOff>47625</xdr:colOff>
                    <xdr:row>72</xdr:row>
                    <xdr:rowOff>76200</xdr:rowOff>
                  </to>
                </anchor>
              </controlPr>
            </control>
          </mc:Choice>
        </mc:AlternateContent>
        <mc:AlternateContent xmlns:mc="http://schemas.openxmlformats.org/markup-compatibility/2006">
          <mc:Choice Requires="x14">
            <control shapeId="13814" r:id="rId185" name="Check Box 1526">
              <controlPr defaultSize="0" autoFill="0" autoLine="0" autoPict="0">
                <anchor moveWithCells="1">
                  <from>
                    <xdr:col>1</xdr:col>
                    <xdr:colOff>66675</xdr:colOff>
                    <xdr:row>71</xdr:row>
                    <xdr:rowOff>276225</xdr:rowOff>
                  </from>
                  <to>
                    <xdr:col>2</xdr:col>
                    <xdr:colOff>47625</xdr:colOff>
                    <xdr:row>73</xdr:row>
                    <xdr:rowOff>76200</xdr:rowOff>
                  </to>
                </anchor>
              </controlPr>
            </control>
          </mc:Choice>
        </mc:AlternateContent>
        <mc:AlternateContent xmlns:mc="http://schemas.openxmlformats.org/markup-compatibility/2006">
          <mc:Choice Requires="x14">
            <control shapeId="13815" r:id="rId186" name="Check Box 1527">
              <controlPr defaultSize="0" autoFill="0" autoLine="0" autoPict="0">
                <anchor moveWithCells="1">
                  <from>
                    <xdr:col>1</xdr:col>
                    <xdr:colOff>66675</xdr:colOff>
                    <xdr:row>48</xdr:row>
                    <xdr:rowOff>276225</xdr:rowOff>
                  </from>
                  <to>
                    <xdr:col>2</xdr:col>
                    <xdr:colOff>47625</xdr:colOff>
                    <xdr:row>50</xdr:row>
                    <xdr:rowOff>76200</xdr:rowOff>
                  </to>
                </anchor>
              </controlPr>
            </control>
          </mc:Choice>
        </mc:AlternateContent>
        <mc:AlternateContent xmlns:mc="http://schemas.openxmlformats.org/markup-compatibility/2006">
          <mc:Choice Requires="x14">
            <control shapeId="13816" r:id="rId187" name="Check Box 1528">
              <controlPr defaultSize="0" autoFill="0" autoLine="0" autoPict="0">
                <anchor moveWithCells="1">
                  <from>
                    <xdr:col>1</xdr:col>
                    <xdr:colOff>66675</xdr:colOff>
                    <xdr:row>49</xdr:row>
                    <xdr:rowOff>276225</xdr:rowOff>
                  </from>
                  <to>
                    <xdr:col>2</xdr:col>
                    <xdr:colOff>47625</xdr:colOff>
                    <xdr:row>51</xdr:row>
                    <xdr:rowOff>76200</xdr:rowOff>
                  </to>
                </anchor>
              </controlPr>
            </control>
          </mc:Choice>
        </mc:AlternateContent>
        <mc:AlternateContent xmlns:mc="http://schemas.openxmlformats.org/markup-compatibility/2006">
          <mc:Choice Requires="x14">
            <control shapeId="13817" r:id="rId188" name="Check Box 1529">
              <controlPr defaultSize="0" autoFill="0" autoLine="0" autoPict="0">
                <anchor moveWithCells="1">
                  <from>
                    <xdr:col>1</xdr:col>
                    <xdr:colOff>66675</xdr:colOff>
                    <xdr:row>50</xdr:row>
                    <xdr:rowOff>276225</xdr:rowOff>
                  </from>
                  <to>
                    <xdr:col>2</xdr:col>
                    <xdr:colOff>47625</xdr:colOff>
                    <xdr:row>52</xdr:row>
                    <xdr:rowOff>76200</xdr:rowOff>
                  </to>
                </anchor>
              </controlPr>
            </control>
          </mc:Choice>
        </mc:AlternateContent>
        <mc:AlternateContent xmlns:mc="http://schemas.openxmlformats.org/markup-compatibility/2006">
          <mc:Choice Requires="x14">
            <control shapeId="13818" r:id="rId189" name="Check Box 1530">
              <controlPr defaultSize="0" autoFill="0" autoLine="0" autoPict="0">
                <anchor moveWithCells="1">
                  <from>
                    <xdr:col>1</xdr:col>
                    <xdr:colOff>66675</xdr:colOff>
                    <xdr:row>51</xdr:row>
                    <xdr:rowOff>276225</xdr:rowOff>
                  </from>
                  <to>
                    <xdr:col>2</xdr:col>
                    <xdr:colOff>47625</xdr:colOff>
                    <xdr:row>53</xdr:row>
                    <xdr:rowOff>76200</xdr:rowOff>
                  </to>
                </anchor>
              </controlPr>
            </control>
          </mc:Choice>
        </mc:AlternateContent>
        <mc:AlternateContent xmlns:mc="http://schemas.openxmlformats.org/markup-compatibility/2006">
          <mc:Choice Requires="x14">
            <control shapeId="13819" r:id="rId190" name="Check Box 1531">
              <controlPr defaultSize="0" autoFill="0" autoLine="0" autoPict="0">
                <anchor moveWithCells="1">
                  <from>
                    <xdr:col>1</xdr:col>
                    <xdr:colOff>66675</xdr:colOff>
                    <xdr:row>52</xdr:row>
                    <xdr:rowOff>276225</xdr:rowOff>
                  </from>
                  <to>
                    <xdr:col>2</xdr:col>
                    <xdr:colOff>47625</xdr:colOff>
                    <xdr:row>54</xdr:row>
                    <xdr:rowOff>76200</xdr:rowOff>
                  </to>
                </anchor>
              </controlPr>
            </control>
          </mc:Choice>
        </mc:AlternateContent>
        <mc:AlternateContent xmlns:mc="http://schemas.openxmlformats.org/markup-compatibility/2006">
          <mc:Choice Requires="x14">
            <control shapeId="13820" r:id="rId191" name="Check Box 1532">
              <controlPr defaultSize="0" autoFill="0" autoLine="0" autoPict="0">
                <anchor moveWithCells="1">
                  <from>
                    <xdr:col>1</xdr:col>
                    <xdr:colOff>66675</xdr:colOff>
                    <xdr:row>53</xdr:row>
                    <xdr:rowOff>276225</xdr:rowOff>
                  </from>
                  <to>
                    <xdr:col>2</xdr:col>
                    <xdr:colOff>47625</xdr:colOff>
                    <xdr:row>55</xdr:row>
                    <xdr:rowOff>76200</xdr:rowOff>
                  </to>
                </anchor>
              </controlPr>
            </control>
          </mc:Choice>
        </mc:AlternateContent>
        <mc:AlternateContent xmlns:mc="http://schemas.openxmlformats.org/markup-compatibility/2006">
          <mc:Choice Requires="x14">
            <control shapeId="13821" r:id="rId192" name="Check Box 1533">
              <controlPr defaultSize="0" autoFill="0" autoLine="0" autoPict="0">
                <anchor moveWithCells="1">
                  <from>
                    <xdr:col>1</xdr:col>
                    <xdr:colOff>66675</xdr:colOff>
                    <xdr:row>54</xdr:row>
                    <xdr:rowOff>276225</xdr:rowOff>
                  </from>
                  <to>
                    <xdr:col>2</xdr:col>
                    <xdr:colOff>47625</xdr:colOff>
                    <xdr:row>56</xdr:row>
                    <xdr:rowOff>76200</xdr:rowOff>
                  </to>
                </anchor>
              </controlPr>
            </control>
          </mc:Choice>
        </mc:AlternateContent>
        <mc:AlternateContent xmlns:mc="http://schemas.openxmlformats.org/markup-compatibility/2006">
          <mc:Choice Requires="x14">
            <control shapeId="13822" r:id="rId193" name="Check Box 1534">
              <controlPr defaultSize="0" autoFill="0" autoLine="0" autoPict="0">
                <anchor moveWithCells="1">
                  <from>
                    <xdr:col>1</xdr:col>
                    <xdr:colOff>66675</xdr:colOff>
                    <xdr:row>55</xdr:row>
                    <xdr:rowOff>276225</xdr:rowOff>
                  </from>
                  <to>
                    <xdr:col>2</xdr:col>
                    <xdr:colOff>47625</xdr:colOff>
                    <xdr:row>57</xdr:row>
                    <xdr:rowOff>76200</xdr:rowOff>
                  </to>
                </anchor>
              </controlPr>
            </control>
          </mc:Choice>
        </mc:AlternateContent>
        <mc:AlternateContent xmlns:mc="http://schemas.openxmlformats.org/markup-compatibility/2006">
          <mc:Choice Requires="x14">
            <control shapeId="13823" r:id="rId194" name="Check Box 1535">
              <controlPr defaultSize="0" autoFill="0" autoLine="0" autoPict="0">
                <anchor moveWithCells="1">
                  <from>
                    <xdr:col>1</xdr:col>
                    <xdr:colOff>66675</xdr:colOff>
                    <xdr:row>56</xdr:row>
                    <xdr:rowOff>276225</xdr:rowOff>
                  </from>
                  <to>
                    <xdr:col>2</xdr:col>
                    <xdr:colOff>47625</xdr:colOff>
                    <xdr:row>58</xdr:row>
                    <xdr:rowOff>76200</xdr:rowOff>
                  </to>
                </anchor>
              </controlPr>
            </control>
          </mc:Choice>
        </mc:AlternateContent>
        <mc:AlternateContent xmlns:mc="http://schemas.openxmlformats.org/markup-compatibility/2006">
          <mc:Choice Requires="x14">
            <control shapeId="13824" r:id="rId195" name="Check Box 1536">
              <controlPr defaultSize="0" autoFill="0" autoLine="0" autoPict="0">
                <anchor moveWithCells="1">
                  <from>
                    <xdr:col>1</xdr:col>
                    <xdr:colOff>66675</xdr:colOff>
                    <xdr:row>57</xdr:row>
                    <xdr:rowOff>276225</xdr:rowOff>
                  </from>
                  <to>
                    <xdr:col>2</xdr:col>
                    <xdr:colOff>47625</xdr:colOff>
                    <xdr:row>59</xdr:row>
                    <xdr:rowOff>76200</xdr:rowOff>
                  </to>
                </anchor>
              </controlPr>
            </control>
          </mc:Choice>
        </mc:AlternateContent>
        <mc:AlternateContent xmlns:mc="http://schemas.openxmlformats.org/markup-compatibility/2006">
          <mc:Choice Requires="x14">
            <control shapeId="13825" r:id="rId196" name="Check Box 1537">
              <controlPr defaultSize="0" autoFill="0" autoLine="0" autoPict="0">
                <anchor moveWithCells="1">
                  <from>
                    <xdr:col>1</xdr:col>
                    <xdr:colOff>66675</xdr:colOff>
                    <xdr:row>58</xdr:row>
                    <xdr:rowOff>276225</xdr:rowOff>
                  </from>
                  <to>
                    <xdr:col>2</xdr:col>
                    <xdr:colOff>47625</xdr:colOff>
                    <xdr:row>60</xdr:row>
                    <xdr:rowOff>76200</xdr:rowOff>
                  </to>
                </anchor>
              </controlPr>
            </control>
          </mc:Choice>
        </mc:AlternateContent>
        <mc:AlternateContent xmlns:mc="http://schemas.openxmlformats.org/markup-compatibility/2006">
          <mc:Choice Requires="x14">
            <control shapeId="13826" r:id="rId197" name="Check Box 1538">
              <controlPr defaultSize="0" autoFill="0" autoLine="0" autoPict="0">
                <anchor moveWithCells="1">
                  <from>
                    <xdr:col>1</xdr:col>
                    <xdr:colOff>66675</xdr:colOff>
                    <xdr:row>59</xdr:row>
                    <xdr:rowOff>276225</xdr:rowOff>
                  </from>
                  <to>
                    <xdr:col>2</xdr:col>
                    <xdr:colOff>47625</xdr:colOff>
                    <xdr:row>61</xdr:row>
                    <xdr:rowOff>76200</xdr:rowOff>
                  </to>
                </anchor>
              </controlPr>
            </control>
          </mc:Choice>
        </mc:AlternateContent>
        <mc:AlternateContent xmlns:mc="http://schemas.openxmlformats.org/markup-compatibility/2006">
          <mc:Choice Requires="x14">
            <control shapeId="13827" r:id="rId198" name="Check Box 1539">
              <controlPr defaultSize="0" autoFill="0" autoLine="0" autoPict="0">
                <anchor moveWithCells="1">
                  <from>
                    <xdr:col>1</xdr:col>
                    <xdr:colOff>66675</xdr:colOff>
                    <xdr:row>60</xdr:row>
                    <xdr:rowOff>276225</xdr:rowOff>
                  </from>
                  <to>
                    <xdr:col>2</xdr:col>
                    <xdr:colOff>47625</xdr:colOff>
                    <xdr:row>62</xdr:row>
                    <xdr:rowOff>76200</xdr:rowOff>
                  </to>
                </anchor>
              </controlPr>
            </control>
          </mc:Choice>
        </mc:AlternateContent>
        <mc:AlternateContent xmlns:mc="http://schemas.openxmlformats.org/markup-compatibility/2006">
          <mc:Choice Requires="x14">
            <control shapeId="13828" r:id="rId199" name="Check Box 1540">
              <controlPr defaultSize="0" autoFill="0" autoLine="0" autoPict="0">
                <anchor moveWithCells="1">
                  <from>
                    <xdr:col>1</xdr:col>
                    <xdr:colOff>66675</xdr:colOff>
                    <xdr:row>61</xdr:row>
                    <xdr:rowOff>276225</xdr:rowOff>
                  </from>
                  <to>
                    <xdr:col>2</xdr:col>
                    <xdr:colOff>47625</xdr:colOff>
                    <xdr:row>63</xdr:row>
                    <xdr:rowOff>76200</xdr:rowOff>
                  </to>
                </anchor>
              </controlPr>
            </control>
          </mc:Choice>
        </mc:AlternateContent>
        <mc:AlternateContent xmlns:mc="http://schemas.openxmlformats.org/markup-compatibility/2006">
          <mc:Choice Requires="x14">
            <control shapeId="13829" r:id="rId200" name="Check Box 1541">
              <controlPr defaultSize="0" autoFill="0" autoLine="0" autoPict="0">
                <anchor moveWithCells="1">
                  <from>
                    <xdr:col>1</xdr:col>
                    <xdr:colOff>66675</xdr:colOff>
                    <xdr:row>62</xdr:row>
                    <xdr:rowOff>276225</xdr:rowOff>
                  </from>
                  <to>
                    <xdr:col>2</xdr:col>
                    <xdr:colOff>47625</xdr:colOff>
                    <xdr:row>64</xdr:row>
                    <xdr:rowOff>76200</xdr:rowOff>
                  </to>
                </anchor>
              </controlPr>
            </control>
          </mc:Choice>
        </mc:AlternateContent>
        <mc:AlternateContent xmlns:mc="http://schemas.openxmlformats.org/markup-compatibility/2006">
          <mc:Choice Requires="x14">
            <control shapeId="13830" r:id="rId201" name="Check Box 1542">
              <controlPr defaultSize="0" autoFill="0" autoLine="0" autoPict="0">
                <anchor moveWithCells="1">
                  <from>
                    <xdr:col>1</xdr:col>
                    <xdr:colOff>66675</xdr:colOff>
                    <xdr:row>63</xdr:row>
                    <xdr:rowOff>276225</xdr:rowOff>
                  </from>
                  <to>
                    <xdr:col>2</xdr:col>
                    <xdr:colOff>47625</xdr:colOff>
                    <xdr:row>65</xdr:row>
                    <xdr:rowOff>76200</xdr:rowOff>
                  </to>
                </anchor>
              </controlPr>
            </control>
          </mc:Choice>
        </mc:AlternateContent>
        <mc:AlternateContent xmlns:mc="http://schemas.openxmlformats.org/markup-compatibility/2006">
          <mc:Choice Requires="x14">
            <control shapeId="13831" r:id="rId202" name="Check Box 1543">
              <controlPr defaultSize="0" autoFill="0" autoLine="0" autoPict="0">
                <anchor moveWithCells="1">
                  <from>
                    <xdr:col>1</xdr:col>
                    <xdr:colOff>66675</xdr:colOff>
                    <xdr:row>64</xdr:row>
                    <xdr:rowOff>276225</xdr:rowOff>
                  </from>
                  <to>
                    <xdr:col>2</xdr:col>
                    <xdr:colOff>47625</xdr:colOff>
                    <xdr:row>66</xdr:row>
                    <xdr:rowOff>76200</xdr:rowOff>
                  </to>
                </anchor>
              </controlPr>
            </control>
          </mc:Choice>
        </mc:AlternateContent>
        <mc:AlternateContent xmlns:mc="http://schemas.openxmlformats.org/markup-compatibility/2006">
          <mc:Choice Requires="x14">
            <control shapeId="13832" r:id="rId203" name="Check Box 1544">
              <controlPr defaultSize="0" autoFill="0" autoLine="0" autoPict="0">
                <anchor moveWithCells="1">
                  <from>
                    <xdr:col>1</xdr:col>
                    <xdr:colOff>66675</xdr:colOff>
                    <xdr:row>65</xdr:row>
                    <xdr:rowOff>276225</xdr:rowOff>
                  </from>
                  <to>
                    <xdr:col>2</xdr:col>
                    <xdr:colOff>47625</xdr:colOff>
                    <xdr:row>67</xdr:row>
                    <xdr:rowOff>76200</xdr:rowOff>
                  </to>
                </anchor>
              </controlPr>
            </control>
          </mc:Choice>
        </mc:AlternateContent>
        <mc:AlternateContent xmlns:mc="http://schemas.openxmlformats.org/markup-compatibility/2006">
          <mc:Choice Requires="x14">
            <control shapeId="13833" r:id="rId204" name="Check Box 1545">
              <controlPr defaultSize="0" autoFill="0" autoLine="0" autoPict="0">
                <anchor moveWithCells="1">
                  <from>
                    <xdr:col>1</xdr:col>
                    <xdr:colOff>66675</xdr:colOff>
                    <xdr:row>66</xdr:row>
                    <xdr:rowOff>276225</xdr:rowOff>
                  </from>
                  <to>
                    <xdr:col>2</xdr:col>
                    <xdr:colOff>47625</xdr:colOff>
                    <xdr:row>68</xdr:row>
                    <xdr:rowOff>76200</xdr:rowOff>
                  </to>
                </anchor>
              </controlPr>
            </control>
          </mc:Choice>
        </mc:AlternateContent>
        <mc:AlternateContent xmlns:mc="http://schemas.openxmlformats.org/markup-compatibility/2006">
          <mc:Choice Requires="x14">
            <control shapeId="13834" r:id="rId205" name="Check Box 1546">
              <controlPr defaultSize="0" autoFill="0" autoLine="0" autoPict="0">
                <anchor moveWithCells="1">
                  <from>
                    <xdr:col>1</xdr:col>
                    <xdr:colOff>66675</xdr:colOff>
                    <xdr:row>67</xdr:row>
                    <xdr:rowOff>276225</xdr:rowOff>
                  </from>
                  <to>
                    <xdr:col>2</xdr:col>
                    <xdr:colOff>47625</xdr:colOff>
                    <xdr:row>69</xdr:row>
                    <xdr:rowOff>76200</xdr:rowOff>
                  </to>
                </anchor>
              </controlPr>
            </control>
          </mc:Choice>
        </mc:AlternateContent>
        <mc:AlternateContent xmlns:mc="http://schemas.openxmlformats.org/markup-compatibility/2006">
          <mc:Choice Requires="x14">
            <control shapeId="13835" r:id="rId206" name="Check Box 1547">
              <controlPr defaultSize="0" autoFill="0" autoLine="0" autoPict="0">
                <anchor moveWithCells="1">
                  <from>
                    <xdr:col>1</xdr:col>
                    <xdr:colOff>66675</xdr:colOff>
                    <xdr:row>69</xdr:row>
                    <xdr:rowOff>276225</xdr:rowOff>
                  </from>
                  <to>
                    <xdr:col>2</xdr:col>
                    <xdr:colOff>47625</xdr:colOff>
                    <xdr:row>71</xdr:row>
                    <xdr:rowOff>76200</xdr:rowOff>
                  </to>
                </anchor>
              </controlPr>
            </control>
          </mc:Choice>
        </mc:AlternateContent>
        <mc:AlternateContent xmlns:mc="http://schemas.openxmlformats.org/markup-compatibility/2006">
          <mc:Choice Requires="x14">
            <control shapeId="13836" r:id="rId207" name="Check Box 1548">
              <controlPr defaultSize="0" autoFill="0" autoLine="0" autoPict="0">
                <anchor moveWithCells="1">
                  <from>
                    <xdr:col>1</xdr:col>
                    <xdr:colOff>66675</xdr:colOff>
                    <xdr:row>70</xdr:row>
                    <xdr:rowOff>276225</xdr:rowOff>
                  </from>
                  <to>
                    <xdr:col>2</xdr:col>
                    <xdr:colOff>47625</xdr:colOff>
                    <xdr:row>72</xdr:row>
                    <xdr:rowOff>76200</xdr:rowOff>
                  </to>
                </anchor>
              </controlPr>
            </control>
          </mc:Choice>
        </mc:AlternateContent>
        <mc:AlternateContent xmlns:mc="http://schemas.openxmlformats.org/markup-compatibility/2006">
          <mc:Choice Requires="x14">
            <control shapeId="13837" r:id="rId208" name="Check Box 1549">
              <controlPr defaultSize="0" autoFill="0" autoLine="0" autoPict="0">
                <anchor moveWithCells="1">
                  <from>
                    <xdr:col>1</xdr:col>
                    <xdr:colOff>66675</xdr:colOff>
                    <xdr:row>71</xdr:row>
                    <xdr:rowOff>276225</xdr:rowOff>
                  </from>
                  <to>
                    <xdr:col>2</xdr:col>
                    <xdr:colOff>47625</xdr:colOff>
                    <xdr:row>73</xdr:row>
                    <xdr:rowOff>76200</xdr:rowOff>
                  </to>
                </anchor>
              </controlPr>
            </control>
          </mc:Choice>
        </mc:AlternateContent>
        <mc:AlternateContent xmlns:mc="http://schemas.openxmlformats.org/markup-compatibility/2006">
          <mc:Choice Requires="x14">
            <control shapeId="13838" r:id="rId209" name="Check Box 1550">
              <controlPr defaultSize="0" autoFill="0" autoLine="0" autoPict="0">
                <anchor moveWithCells="1">
                  <from>
                    <xdr:col>1</xdr:col>
                    <xdr:colOff>66675</xdr:colOff>
                    <xdr:row>72</xdr:row>
                    <xdr:rowOff>276225</xdr:rowOff>
                  </from>
                  <to>
                    <xdr:col>2</xdr:col>
                    <xdr:colOff>47625</xdr:colOff>
                    <xdr:row>74</xdr:row>
                    <xdr:rowOff>76200</xdr:rowOff>
                  </to>
                </anchor>
              </controlPr>
            </control>
          </mc:Choice>
        </mc:AlternateContent>
        <mc:AlternateContent xmlns:mc="http://schemas.openxmlformats.org/markup-compatibility/2006">
          <mc:Choice Requires="x14">
            <control shapeId="13839" r:id="rId210" name="Check Box 1551">
              <controlPr defaultSize="0" autoFill="0" autoLine="0" autoPict="0">
                <anchor moveWithCells="1">
                  <from>
                    <xdr:col>1</xdr:col>
                    <xdr:colOff>66675</xdr:colOff>
                    <xdr:row>72</xdr:row>
                    <xdr:rowOff>276225</xdr:rowOff>
                  </from>
                  <to>
                    <xdr:col>2</xdr:col>
                    <xdr:colOff>47625</xdr:colOff>
                    <xdr:row>74</xdr:row>
                    <xdr:rowOff>76200</xdr:rowOff>
                  </to>
                </anchor>
              </controlPr>
            </control>
          </mc:Choice>
        </mc:AlternateContent>
        <mc:AlternateContent xmlns:mc="http://schemas.openxmlformats.org/markup-compatibility/2006">
          <mc:Choice Requires="x14">
            <control shapeId="13840" r:id="rId211" name="Check Box 1552">
              <controlPr defaultSize="0" autoFill="0" autoLine="0" autoPict="0">
                <anchor moveWithCells="1">
                  <from>
                    <xdr:col>1</xdr:col>
                    <xdr:colOff>66675</xdr:colOff>
                    <xdr:row>71</xdr:row>
                    <xdr:rowOff>276225</xdr:rowOff>
                  </from>
                  <to>
                    <xdr:col>2</xdr:col>
                    <xdr:colOff>47625</xdr:colOff>
                    <xdr:row>73</xdr:row>
                    <xdr:rowOff>76200</xdr:rowOff>
                  </to>
                </anchor>
              </controlPr>
            </control>
          </mc:Choice>
        </mc:AlternateContent>
        <mc:AlternateContent xmlns:mc="http://schemas.openxmlformats.org/markup-compatibility/2006">
          <mc:Choice Requires="x14">
            <control shapeId="13841" r:id="rId212" name="Check Box 1553">
              <controlPr defaultSize="0" autoFill="0" autoLine="0" autoPict="0">
                <anchor moveWithCells="1">
                  <from>
                    <xdr:col>1</xdr:col>
                    <xdr:colOff>66675</xdr:colOff>
                    <xdr:row>71</xdr:row>
                    <xdr:rowOff>276225</xdr:rowOff>
                  </from>
                  <to>
                    <xdr:col>2</xdr:col>
                    <xdr:colOff>47625</xdr:colOff>
                    <xdr:row>73</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014E3-7470-4CCB-8904-17F816D89330}">
  <sheetPr codeName="Sheet7">
    <tabColor indexed="61"/>
  </sheetPr>
  <dimension ref="A1:BT1096"/>
  <sheetViews>
    <sheetView showGridLines="0" showZeros="0" zoomScaleNormal="100" zoomScaleSheetLayoutView="75" workbookViewId="0">
      <selection activeCell="AN18" sqref="AN18"/>
    </sheetView>
  </sheetViews>
  <sheetFormatPr defaultRowHeight="12.75" x14ac:dyDescent="0.2"/>
  <cols>
    <col min="1" max="3" width="3.7109375" customWidth="1"/>
    <col min="4" max="8" width="6" customWidth="1"/>
    <col min="9" max="9" width="6.5703125" customWidth="1"/>
    <col min="10" max="25" width="5.28515625" customWidth="1"/>
    <col min="26" max="26" width="14.28515625" hidden="1" customWidth="1"/>
    <col min="27" max="49" width="3.7109375" customWidth="1"/>
  </cols>
  <sheetData>
    <row r="1" spans="1:72" ht="23.25" x14ac:dyDescent="0.35">
      <c r="A1" s="200" t="s">
        <v>262</v>
      </c>
      <c r="B1" s="154"/>
      <c r="C1" s="154"/>
      <c r="D1" s="154"/>
      <c r="E1" s="154"/>
      <c r="F1" s="154"/>
      <c r="G1" s="154"/>
      <c r="H1" s="154"/>
      <c r="I1" s="154"/>
      <c r="J1" s="154"/>
      <c r="K1" s="154"/>
      <c r="L1" s="154"/>
      <c r="M1" s="154"/>
      <c r="N1" s="154"/>
      <c r="O1" s="154"/>
      <c r="P1" s="154"/>
      <c r="Q1" s="154"/>
      <c r="R1" s="154"/>
      <c r="S1" s="154"/>
      <c r="T1" s="154"/>
      <c r="U1" s="154"/>
      <c r="V1" s="154"/>
      <c r="W1" s="154"/>
      <c r="X1" s="154"/>
      <c r="Y1" s="154"/>
      <c r="Z1" s="9" t="s">
        <v>111</v>
      </c>
    </row>
    <row r="2" spans="1:72" ht="16.5" thickBot="1" x14ac:dyDescent="0.3">
      <c r="A2" s="7" t="s">
        <v>230</v>
      </c>
      <c r="B2" s="37"/>
      <c r="C2" s="37"/>
      <c r="D2" s="37"/>
      <c r="E2" s="37"/>
      <c r="F2" s="37"/>
      <c r="G2" s="37"/>
      <c r="H2" s="37"/>
      <c r="I2" s="37"/>
      <c r="J2" s="37"/>
      <c r="K2" s="37"/>
      <c r="L2" s="37"/>
      <c r="M2" s="205"/>
      <c r="N2" s="205"/>
      <c r="O2" s="205"/>
      <c r="P2" s="205"/>
      <c r="Q2" s="205"/>
      <c r="R2" s="205"/>
      <c r="S2" s="205"/>
      <c r="T2" s="1"/>
      <c r="U2" s="1"/>
      <c r="V2" s="1"/>
      <c r="W2" s="1"/>
      <c r="X2" s="1"/>
      <c r="Y2" s="202"/>
    </row>
    <row r="3" spans="1:72" ht="9.7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row>
    <row r="4" spans="1:72" ht="17.45" customHeight="1" thickBot="1" x14ac:dyDescent="0.3">
      <c r="A4" t="s">
        <v>64</v>
      </c>
      <c r="E4" s="290">
        <f>ContractorName</f>
        <v>0</v>
      </c>
      <c r="F4" s="290"/>
      <c r="G4" s="290"/>
      <c r="H4" s="290"/>
      <c r="I4" s="290"/>
      <c r="K4" t="s">
        <v>229</v>
      </c>
      <c r="N4" s="320">
        <f>ContractNumber</f>
        <v>0</v>
      </c>
      <c r="O4" s="320"/>
      <c r="P4" s="320"/>
      <c r="Q4" s="320"/>
      <c r="R4" s="320"/>
      <c r="T4" s="19"/>
      <c r="U4" s="435" t="s">
        <v>236</v>
      </c>
      <c r="V4" s="435"/>
      <c r="W4" s="435"/>
      <c r="X4" s="435"/>
      <c r="Y4" s="435"/>
    </row>
    <row r="5" spans="1:72" ht="17.45" customHeight="1" x14ac:dyDescent="0.2">
      <c r="A5" t="s">
        <v>38</v>
      </c>
      <c r="E5" s="290">
        <f>ProjectName1</f>
        <v>0</v>
      </c>
      <c r="F5" s="290"/>
      <c r="G5" s="290"/>
      <c r="H5" s="290"/>
      <c r="I5" s="290"/>
    </row>
    <row r="6" spans="1:72" ht="17.45" customHeight="1" x14ac:dyDescent="0.2">
      <c r="A6" s="318"/>
      <c r="B6" s="318"/>
      <c r="C6" s="318"/>
      <c r="D6" s="318"/>
      <c r="E6" s="324">
        <f>ProjectName2</f>
        <v>0</v>
      </c>
      <c r="F6" s="324"/>
      <c r="G6" s="324"/>
      <c r="H6" s="324"/>
      <c r="I6" s="324"/>
      <c r="K6" t="s">
        <v>114</v>
      </c>
      <c r="N6" s="320">
        <f>AlternateNumber</f>
        <v>0</v>
      </c>
      <c r="O6" s="320"/>
      <c r="P6" s="320"/>
      <c r="Q6" s="320"/>
      <c r="R6" s="320"/>
      <c r="T6" s="3"/>
      <c r="U6" s="473" t="s">
        <v>21</v>
      </c>
      <c r="V6" s="473"/>
      <c r="W6" s="223">
        <f>RequestNumber</f>
        <v>0</v>
      </c>
      <c r="X6" s="223"/>
      <c r="Y6" s="223"/>
    </row>
    <row r="7" spans="1:72" ht="17.45" customHeight="1" x14ac:dyDescent="0.2">
      <c r="A7" t="s">
        <v>70</v>
      </c>
      <c r="E7" s="349">
        <f>ProjectLocation</f>
        <v>0</v>
      </c>
      <c r="F7" s="349"/>
      <c r="G7" s="349"/>
      <c r="H7" s="349"/>
      <c r="I7" s="349"/>
      <c r="T7" s="2"/>
      <c r="U7" s="28" t="s">
        <v>23</v>
      </c>
      <c r="V7" s="11">
        <f>SUMLastPage + SVSLastPage + SVSLastPage + COSLastPage + COSLastPage + MATLastPage + 1</f>
        <v>2</v>
      </c>
      <c r="W7" s="9" t="s">
        <v>46</v>
      </c>
      <c r="X7" s="381">
        <f>LastPage</f>
        <v>1</v>
      </c>
      <c r="Y7" s="381"/>
      <c r="Z7">
        <v>1</v>
      </c>
    </row>
    <row r="8" spans="1:72" ht="12" customHeight="1" thickBot="1" x14ac:dyDescent="0.25">
      <c r="A8" s="1"/>
      <c r="B8" s="1"/>
      <c r="C8" s="1"/>
      <c r="D8" s="1"/>
      <c r="E8" s="1"/>
      <c r="F8" s="1"/>
      <c r="G8" s="1"/>
      <c r="H8" s="1"/>
      <c r="I8" s="1"/>
      <c r="J8" s="1"/>
      <c r="K8" s="1"/>
      <c r="L8" s="1"/>
      <c r="M8" s="1"/>
      <c r="N8" s="1"/>
      <c r="O8" s="1"/>
      <c r="P8" s="1"/>
      <c r="Q8" s="1"/>
      <c r="R8" s="1"/>
      <c r="S8" s="1"/>
      <c r="T8" s="1"/>
      <c r="U8" s="1"/>
      <c r="V8" s="1"/>
      <c r="W8" s="1"/>
      <c r="X8" s="1"/>
      <c r="Y8" s="1"/>
    </row>
    <row r="9" spans="1:72" s="5" customFormat="1" ht="15" customHeight="1" x14ac:dyDescent="0.2">
      <c r="A9" s="458" t="s">
        <v>44</v>
      </c>
      <c r="B9" s="459"/>
      <c r="C9" s="459"/>
      <c r="D9" s="459"/>
      <c r="E9" s="459"/>
      <c r="F9" s="459"/>
      <c r="G9" s="459"/>
      <c r="H9" s="459"/>
      <c r="I9" s="459"/>
      <c r="J9" s="458" t="s">
        <v>112</v>
      </c>
      <c r="K9" s="459"/>
      <c r="L9" s="459"/>
      <c r="M9" s="460"/>
      <c r="N9" s="476" t="s">
        <v>119</v>
      </c>
      <c r="O9" s="321"/>
      <c r="P9" s="321"/>
      <c r="Q9" s="477"/>
      <c r="R9" s="476" t="s">
        <v>143</v>
      </c>
      <c r="S9" s="321"/>
      <c r="T9" s="321"/>
      <c r="U9" s="477"/>
      <c r="V9" s="459" t="s">
        <v>152</v>
      </c>
      <c r="W9" s="459"/>
      <c r="X9" s="459"/>
      <c r="Y9" s="460"/>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s="5" customFormat="1" ht="12" x14ac:dyDescent="0.2">
      <c r="A10" s="122"/>
      <c r="B10" s="123"/>
      <c r="C10" s="2"/>
      <c r="D10" s="2"/>
      <c r="E10" s="2"/>
      <c r="F10" s="2"/>
      <c r="G10" s="2"/>
      <c r="H10" s="2"/>
      <c r="I10" s="119"/>
      <c r="J10" s="131"/>
      <c r="K10" s="132" t="s">
        <v>133</v>
      </c>
      <c r="L10" s="132" t="s">
        <v>134</v>
      </c>
      <c r="M10" s="133"/>
      <c r="N10" s="131"/>
      <c r="O10" s="132" t="s">
        <v>133</v>
      </c>
      <c r="P10" s="132" t="s">
        <v>134</v>
      </c>
      <c r="Q10" s="133"/>
      <c r="R10" s="131"/>
      <c r="S10" s="132" t="s">
        <v>133</v>
      </c>
      <c r="T10" s="132" t="s">
        <v>134</v>
      </c>
      <c r="U10" s="133"/>
      <c r="V10" s="131"/>
      <c r="W10" s="132" t="s">
        <v>133</v>
      </c>
      <c r="X10" s="132" t="s">
        <v>134</v>
      </c>
      <c r="Y10" s="133"/>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s="2" customFormat="1" ht="15" customHeight="1" x14ac:dyDescent="0.2">
      <c r="A11" s="474">
        <v>1</v>
      </c>
      <c r="B11" s="475"/>
      <c r="C11" s="470"/>
      <c r="D11" s="471"/>
      <c r="E11" s="471"/>
      <c r="F11" s="471"/>
      <c r="G11" s="471"/>
      <c r="H11" s="471"/>
      <c r="I11" s="472"/>
      <c r="J11" s="57"/>
      <c r="K11" s="74"/>
      <c r="L11" s="75"/>
      <c r="M11" s="63"/>
      <c r="N11" s="64"/>
      <c r="O11" s="81"/>
      <c r="P11" s="81"/>
      <c r="Q11" s="63"/>
      <c r="R11" s="64"/>
      <c r="S11" s="81"/>
      <c r="T11" s="81"/>
      <c r="U11" s="65"/>
      <c r="V11" s="69"/>
      <c r="W11" s="83"/>
      <c r="X11" s="83"/>
      <c r="Y11" s="65"/>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row>
    <row r="12" spans="1:72" s="2" customFormat="1" ht="15" customHeight="1" x14ac:dyDescent="0.2">
      <c r="A12" s="468">
        <f t="shared" ref="A12:A35" si="0">A11+1</f>
        <v>2</v>
      </c>
      <c r="B12" s="469"/>
      <c r="C12" s="466"/>
      <c r="D12" s="242"/>
      <c r="E12" s="242"/>
      <c r="F12" s="242"/>
      <c r="G12" s="242"/>
      <c r="H12" s="242"/>
      <c r="I12" s="467"/>
      <c r="J12" s="58"/>
      <c r="K12" s="76"/>
      <c r="L12" s="77"/>
      <c r="M12" s="66"/>
      <c r="N12" s="67"/>
      <c r="O12" s="78"/>
      <c r="P12" s="78"/>
      <c r="Q12" s="66"/>
      <c r="R12" s="67"/>
      <c r="S12" s="78"/>
      <c r="T12" s="78"/>
      <c r="U12" s="68"/>
      <c r="V12" s="55"/>
      <c r="W12" s="78"/>
      <c r="X12" s="78"/>
      <c r="Y12" s="68"/>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row>
    <row r="13" spans="1:72" s="2" customFormat="1" ht="15" customHeight="1" x14ac:dyDescent="0.2">
      <c r="A13" s="468">
        <f t="shared" si="0"/>
        <v>3</v>
      </c>
      <c r="B13" s="469"/>
      <c r="C13" s="466"/>
      <c r="D13" s="242"/>
      <c r="E13" s="242"/>
      <c r="F13" s="242"/>
      <c r="G13" s="242"/>
      <c r="H13" s="242"/>
      <c r="I13" s="467"/>
      <c r="J13" s="58"/>
      <c r="K13" s="76"/>
      <c r="L13" s="78"/>
      <c r="M13" s="66"/>
      <c r="N13" s="67"/>
      <c r="O13" s="78"/>
      <c r="P13" s="78"/>
      <c r="Q13" s="66"/>
      <c r="R13" s="67"/>
      <c r="S13" s="78"/>
      <c r="T13" s="78"/>
      <c r="U13" s="66"/>
      <c r="V13" s="55"/>
      <c r="W13" s="78"/>
      <c r="X13" s="78"/>
      <c r="Y13" s="68"/>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row>
    <row r="14" spans="1:72" s="2" customFormat="1" ht="15" customHeight="1" x14ac:dyDescent="0.2">
      <c r="A14" s="468">
        <f t="shared" si="0"/>
        <v>4</v>
      </c>
      <c r="B14" s="469"/>
      <c r="C14" s="466"/>
      <c r="D14" s="242"/>
      <c r="E14" s="242"/>
      <c r="F14" s="242"/>
      <c r="G14" s="242"/>
      <c r="H14" s="242"/>
      <c r="I14" s="467"/>
      <c r="J14" s="58"/>
      <c r="K14" s="76"/>
      <c r="L14" s="78"/>
      <c r="M14" s="66"/>
      <c r="N14" s="67"/>
      <c r="O14" s="78"/>
      <c r="P14" s="78"/>
      <c r="Q14" s="66"/>
      <c r="R14" s="67"/>
      <c r="S14" s="78"/>
      <c r="T14" s="78"/>
      <c r="U14" s="66"/>
      <c r="V14" s="55"/>
      <c r="W14" s="78"/>
      <c r="X14" s="78"/>
      <c r="Y14" s="68"/>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row>
    <row r="15" spans="1:72" s="2" customFormat="1" ht="15" customHeight="1" x14ac:dyDescent="0.2">
      <c r="A15" s="468">
        <f t="shared" si="0"/>
        <v>5</v>
      </c>
      <c r="B15" s="469"/>
      <c r="C15" s="466"/>
      <c r="D15" s="242"/>
      <c r="E15" s="242"/>
      <c r="F15" s="242"/>
      <c r="G15" s="242"/>
      <c r="H15" s="242"/>
      <c r="I15" s="467"/>
      <c r="J15" s="58"/>
      <c r="K15" s="76"/>
      <c r="L15" s="78"/>
      <c r="M15" s="66"/>
      <c r="N15" s="67"/>
      <c r="O15" s="78"/>
      <c r="P15" s="78"/>
      <c r="Q15" s="66"/>
      <c r="R15" s="67"/>
      <c r="S15" s="78"/>
      <c r="T15" s="78"/>
      <c r="U15" s="66"/>
      <c r="V15" s="55"/>
      <c r="W15" s="78"/>
      <c r="X15" s="78"/>
      <c r="Y15" s="68"/>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row>
    <row r="16" spans="1:72" s="2" customFormat="1" ht="15" customHeight="1" x14ac:dyDescent="0.2">
      <c r="A16" s="468">
        <f t="shared" si="0"/>
        <v>6</v>
      </c>
      <c r="B16" s="469"/>
      <c r="C16" s="466"/>
      <c r="D16" s="242"/>
      <c r="E16" s="242"/>
      <c r="F16" s="242"/>
      <c r="G16" s="242"/>
      <c r="H16" s="242"/>
      <c r="I16" s="467"/>
      <c r="J16" s="58"/>
      <c r="K16" s="76"/>
      <c r="L16" s="78"/>
      <c r="M16" s="66"/>
      <c r="N16" s="67"/>
      <c r="O16" s="78"/>
      <c r="P16" s="78"/>
      <c r="Q16" s="66"/>
      <c r="R16" s="67"/>
      <c r="S16" s="78"/>
      <c r="T16" s="78"/>
      <c r="U16" s="66"/>
      <c r="V16" s="55"/>
      <c r="W16" s="78"/>
      <c r="X16" s="78"/>
      <c r="Y16" s="68"/>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row>
    <row r="17" spans="1:72" s="2" customFormat="1" ht="15" customHeight="1" x14ac:dyDescent="0.2">
      <c r="A17" s="468">
        <f t="shared" si="0"/>
        <v>7</v>
      </c>
      <c r="B17" s="469"/>
      <c r="C17" s="466"/>
      <c r="D17" s="242"/>
      <c r="E17" s="242"/>
      <c r="F17" s="242"/>
      <c r="G17" s="242"/>
      <c r="H17" s="242"/>
      <c r="I17" s="467"/>
      <c r="J17" s="58"/>
      <c r="K17" s="76"/>
      <c r="L17" s="78"/>
      <c r="M17" s="66"/>
      <c r="N17" s="67"/>
      <c r="O17" s="78"/>
      <c r="P17" s="78"/>
      <c r="Q17" s="66"/>
      <c r="R17" s="67"/>
      <c r="S17" s="78"/>
      <c r="T17" s="78"/>
      <c r="U17" s="66"/>
      <c r="V17" s="55"/>
      <c r="W17" s="78"/>
      <c r="X17" s="78"/>
      <c r="Y17" s="68"/>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row>
    <row r="18" spans="1:72" s="2" customFormat="1" ht="15" customHeight="1" x14ac:dyDescent="0.2">
      <c r="A18" s="468">
        <f t="shared" si="0"/>
        <v>8</v>
      </c>
      <c r="B18" s="469"/>
      <c r="C18" s="466"/>
      <c r="D18" s="242"/>
      <c r="E18" s="242"/>
      <c r="F18" s="242"/>
      <c r="G18" s="242"/>
      <c r="H18" s="242"/>
      <c r="I18" s="467"/>
      <c r="J18" s="58"/>
      <c r="K18" s="76"/>
      <c r="L18" s="78"/>
      <c r="M18" s="66"/>
      <c r="N18" s="67"/>
      <c r="O18" s="78"/>
      <c r="P18" s="78"/>
      <c r="Q18" s="66"/>
      <c r="R18" s="67"/>
      <c r="S18" s="78"/>
      <c r="T18" s="78"/>
      <c r="U18" s="66"/>
      <c r="V18" s="55"/>
      <c r="W18" s="78"/>
      <c r="X18" s="78"/>
      <c r="Y18" s="6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row>
    <row r="19" spans="1:72" s="2" customFormat="1" ht="15" customHeight="1" x14ac:dyDescent="0.2">
      <c r="A19" s="468">
        <f t="shared" si="0"/>
        <v>9</v>
      </c>
      <c r="B19" s="469"/>
      <c r="C19" s="466"/>
      <c r="D19" s="242"/>
      <c r="E19" s="242"/>
      <c r="F19" s="242"/>
      <c r="G19" s="242"/>
      <c r="H19" s="242"/>
      <c r="I19" s="467"/>
      <c r="J19" s="58"/>
      <c r="K19" s="76"/>
      <c r="L19" s="78"/>
      <c r="M19" s="66"/>
      <c r="N19" s="67"/>
      <c r="O19" s="78"/>
      <c r="P19" s="78"/>
      <c r="Q19" s="66"/>
      <c r="R19" s="67"/>
      <c r="S19" s="78"/>
      <c r="T19" s="78"/>
      <c r="U19" s="66"/>
      <c r="V19" s="55"/>
      <c r="W19" s="78"/>
      <c r="X19" s="78"/>
      <c r="Y19" s="68"/>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row>
    <row r="20" spans="1:72" s="2" customFormat="1" ht="15" customHeight="1" x14ac:dyDescent="0.2">
      <c r="A20" s="468">
        <f t="shared" si="0"/>
        <v>10</v>
      </c>
      <c r="B20" s="469"/>
      <c r="C20" s="466"/>
      <c r="D20" s="242"/>
      <c r="E20" s="242"/>
      <c r="F20" s="242"/>
      <c r="G20" s="242"/>
      <c r="H20" s="242"/>
      <c r="I20" s="467"/>
      <c r="J20" s="58"/>
      <c r="K20" s="76"/>
      <c r="L20" s="78"/>
      <c r="M20" s="66"/>
      <c r="N20" s="67"/>
      <c r="O20" s="78"/>
      <c r="P20" s="78"/>
      <c r="Q20" s="66"/>
      <c r="R20" s="67"/>
      <c r="S20" s="78"/>
      <c r="T20" s="78"/>
      <c r="U20" s="66"/>
      <c r="V20" s="55"/>
      <c r="W20" s="78"/>
      <c r="X20" s="78"/>
      <c r="Y20" s="68"/>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row>
    <row r="21" spans="1:72" s="2" customFormat="1" ht="15" customHeight="1" x14ac:dyDescent="0.2">
      <c r="A21" s="468">
        <f t="shared" si="0"/>
        <v>11</v>
      </c>
      <c r="B21" s="469"/>
      <c r="C21" s="466"/>
      <c r="D21" s="242"/>
      <c r="E21" s="242"/>
      <c r="F21" s="242"/>
      <c r="G21" s="242"/>
      <c r="H21" s="242"/>
      <c r="I21" s="467"/>
      <c r="J21" s="58"/>
      <c r="K21" s="76"/>
      <c r="L21" s="78"/>
      <c r="M21" s="66"/>
      <c r="N21" s="67"/>
      <c r="O21" s="78"/>
      <c r="P21" s="78"/>
      <c r="Q21" s="66"/>
      <c r="R21" s="67"/>
      <c r="S21" s="78"/>
      <c r="T21" s="78"/>
      <c r="U21" s="66"/>
      <c r="V21" s="55"/>
      <c r="W21" s="78"/>
      <c r="X21" s="78"/>
      <c r="Y21" s="68"/>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row>
    <row r="22" spans="1:72" s="2" customFormat="1" ht="15" customHeight="1" x14ac:dyDescent="0.2">
      <c r="A22" s="468">
        <f t="shared" si="0"/>
        <v>12</v>
      </c>
      <c r="B22" s="469"/>
      <c r="C22" s="466"/>
      <c r="D22" s="242"/>
      <c r="E22" s="242"/>
      <c r="F22" s="242"/>
      <c r="G22" s="242"/>
      <c r="H22" s="242"/>
      <c r="I22" s="467"/>
      <c r="J22" s="58"/>
      <c r="K22" s="76"/>
      <c r="L22" s="78"/>
      <c r="M22" s="66"/>
      <c r="N22" s="67"/>
      <c r="O22" s="78"/>
      <c r="P22" s="78"/>
      <c r="Q22" s="66"/>
      <c r="R22" s="67"/>
      <c r="S22" s="78"/>
      <c r="T22" s="78"/>
      <c r="U22" s="66"/>
      <c r="V22" s="55"/>
      <c r="W22" s="78"/>
      <c r="X22" s="78"/>
      <c r="Y22" s="68"/>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row>
    <row r="23" spans="1:72" s="2" customFormat="1" ht="15" customHeight="1" x14ac:dyDescent="0.2">
      <c r="A23" s="468">
        <f t="shared" si="0"/>
        <v>13</v>
      </c>
      <c r="B23" s="469"/>
      <c r="C23" s="466"/>
      <c r="D23" s="242"/>
      <c r="E23" s="242"/>
      <c r="F23" s="242"/>
      <c r="G23" s="242"/>
      <c r="H23" s="242"/>
      <c r="I23" s="467"/>
      <c r="J23" s="58"/>
      <c r="K23" s="76"/>
      <c r="L23" s="78"/>
      <c r="M23" s="66"/>
      <c r="N23" s="67"/>
      <c r="O23" s="78"/>
      <c r="P23" s="78"/>
      <c r="Q23" s="66"/>
      <c r="R23" s="67"/>
      <c r="S23" s="78"/>
      <c r="T23" s="78"/>
      <c r="U23" s="66"/>
      <c r="V23" s="55"/>
      <c r="W23" s="78"/>
      <c r="X23" s="78"/>
      <c r="Y23" s="68"/>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row>
    <row r="24" spans="1:72" s="2" customFormat="1" ht="15" customHeight="1" x14ac:dyDescent="0.2">
      <c r="A24" s="468">
        <f t="shared" si="0"/>
        <v>14</v>
      </c>
      <c r="B24" s="469"/>
      <c r="C24" s="466"/>
      <c r="D24" s="242"/>
      <c r="E24" s="242"/>
      <c r="F24" s="242"/>
      <c r="G24" s="242"/>
      <c r="H24" s="242"/>
      <c r="I24" s="467"/>
      <c r="J24" s="58"/>
      <c r="K24" s="76"/>
      <c r="L24" s="78"/>
      <c r="M24" s="66"/>
      <c r="N24" s="67"/>
      <c r="O24" s="78"/>
      <c r="P24" s="78"/>
      <c r="Q24" s="66"/>
      <c r="R24" s="67"/>
      <c r="S24" s="78"/>
      <c r="T24" s="78"/>
      <c r="U24" s="66"/>
      <c r="V24" s="55"/>
      <c r="W24" s="78"/>
      <c r="X24" s="78"/>
      <c r="Y24" s="68"/>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row>
    <row r="25" spans="1:72" s="2" customFormat="1" ht="15" customHeight="1" x14ac:dyDescent="0.2">
      <c r="A25" s="468">
        <f t="shared" si="0"/>
        <v>15</v>
      </c>
      <c r="B25" s="469"/>
      <c r="C25" s="466"/>
      <c r="D25" s="242"/>
      <c r="E25" s="242"/>
      <c r="F25" s="242"/>
      <c r="G25" s="242"/>
      <c r="H25" s="242"/>
      <c r="I25" s="467"/>
      <c r="J25" s="58"/>
      <c r="K25" s="76"/>
      <c r="L25" s="78"/>
      <c r="M25" s="66"/>
      <c r="N25" s="67"/>
      <c r="O25" s="78"/>
      <c r="P25" s="78"/>
      <c r="Q25" s="66"/>
      <c r="R25" s="67"/>
      <c r="S25" s="78"/>
      <c r="T25" s="78"/>
      <c r="U25" s="66"/>
      <c r="V25" s="55"/>
      <c r="W25" s="78"/>
      <c r="X25" s="78"/>
      <c r="Y25" s="68"/>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row>
    <row r="26" spans="1:72" s="2" customFormat="1" ht="15" customHeight="1" x14ac:dyDescent="0.2">
      <c r="A26" s="468">
        <f t="shared" si="0"/>
        <v>16</v>
      </c>
      <c r="B26" s="469"/>
      <c r="C26" s="466"/>
      <c r="D26" s="242"/>
      <c r="E26" s="242"/>
      <c r="F26" s="242"/>
      <c r="G26" s="242"/>
      <c r="H26" s="242"/>
      <c r="I26" s="467"/>
      <c r="J26" s="58"/>
      <c r="K26" s="76"/>
      <c r="L26" s="78"/>
      <c r="M26" s="66"/>
      <c r="N26" s="67"/>
      <c r="O26" s="78"/>
      <c r="P26" s="78"/>
      <c r="Q26" s="66"/>
      <c r="R26" s="67"/>
      <c r="S26" s="78"/>
      <c r="T26" s="78"/>
      <c r="U26" s="66"/>
      <c r="V26" s="55"/>
      <c r="W26" s="78"/>
      <c r="X26" s="78"/>
      <c r="Y26" s="68"/>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row>
    <row r="27" spans="1:72" s="2" customFormat="1" ht="15" customHeight="1" x14ac:dyDescent="0.2">
      <c r="A27" s="468">
        <f t="shared" si="0"/>
        <v>17</v>
      </c>
      <c r="B27" s="469"/>
      <c r="C27" s="466"/>
      <c r="D27" s="242"/>
      <c r="E27" s="242"/>
      <c r="F27" s="242"/>
      <c r="G27" s="242"/>
      <c r="H27" s="242"/>
      <c r="I27" s="467"/>
      <c r="J27" s="58"/>
      <c r="K27" s="76"/>
      <c r="L27" s="78"/>
      <c r="M27" s="66"/>
      <c r="N27" s="67"/>
      <c r="O27" s="78"/>
      <c r="P27" s="78"/>
      <c r="Q27" s="66"/>
      <c r="R27" s="67"/>
      <c r="S27" s="78"/>
      <c r="T27" s="78"/>
      <c r="U27" s="66"/>
      <c r="V27" s="55"/>
      <c r="W27" s="78"/>
      <c r="X27" s="78"/>
      <c r="Y27" s="68"/>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row>
    <row r="28" spans="1:72" s="2" customFormat="1" ht="15" customHeight="1" x14ac:dyDescent="0.2">
      <c r="A28" s="468">
        <f t="shared" si="0"/>
        <v>18</v>
      </c>
      <c r="B28" s="469"/>
      <c r="C28" s="466"/>
      <c r="D28" s="242"/>
      <c r="E28" s="242"/>
      <c r="F28" s="242"/>
      <c r="G28" s="242"/>
      <c r="H28" s="242"/>
      <c r="I28" s="467"/>
      <c r="J28" s="58"/>
      <c r="K28" s="76"/>
      <c r="L28" s="78"/>
      <c r="M28" s="66"/>
      <c r="N28" s="67"/>
      <c r="O28" s="78"/>
      <c r="P28" s="78"/>
      <c r="Q28" s="66"/>
      <c r="R28" s="67"/>
      <c r="S28" s="78"/>
      <c r="T28" s="78"/>
      <c r="U28" s="66"/>
      <c r="V28" s="55"/>
      <c r="W28" s="78"/>
      <c r="X28" s="78"/>
      <c r="Y28" s="6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row>
    <row r="29" spans="1:72" s="2" customFormat="1" ht="15" customHeight="1" x14ac:dyDescent="0.2">
      <c r="A29" s="468">
        <f t="shared" si="0"/>
        <v>19</v>
      </c>
      <c r="B29" s="469"/>
      <c r="C29" s="466"/>
      <c r="D29" s="242"/>
      <c r="E29" s="242"/>
      <c r="F29" s="242"/>
      <c r="G29" s="242"/>
      <c r="H29" s="242"/>
      <c r="I29" s="467"/>
      <c r="J29" s="58"/>
      <c r="K29" s="76"/>
      <c r="L29" s="78"/>
      <c r="M29" s="66"/>
      <c r="N29" s="67"/>
      <c r="O29" s="78"/>
      <c r="P29" s="78"/>
      <c r="Q29" s="66"/>
      <c r="R29" s="67"/>
      <c r="S29" s="78"/>
      <c r="T29" s="78"/>
      <c r="U29" s="66"/>
      <c r="V29" s="55"/>
      <c r="W29" s="78"/>
      <c r="X29" s="78"/>
      <c r="Y29" s="68"/>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row>
    <row r="30" spans="1:72" s="2" customFormat="1" ht="15" customHeight="1" x14ac:dyDescent="0.2">
      <c r="A30" s="468">
        <f t="shared" si="0"/>
        <v>20</v>
      </c>
      <c r="B30" s="469"/>
      <c r="C30" s="466"/>
      <c r="D30" s="242"/>
      <c r="E30" s="242"/>
      <c r="F30" s="242"/>
      <c r="G30" s="242"/>
      <c r="H30" s="242"/>
      <c r="I30" s="467"/>
      <c r="J30" s="58"/>
      <c r="K30" s="76"/>
      <c r="L30" s="78"/>
      <c r="M30" s="66"/>
      <c r="N30" s="67"/>
      <c r="O30" s="78"/>
      <c r="P30" s="78"/>
      <c r="Q30" s="66"/>
      <c r="R30" s="67"/>
      <c r="S30" s="78"/>
      <c r="T30" s="78"/>
      <c r="U30" s="66"/>
      <c r="V30" s="55"/>
      <c r="W30" s="78"/>
      <c r="X30" s="78"/>
      <c r="Y30" s="68"/>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row>
    <row r="31" spans="1:72" s="2" customFormat="1" ht="15" customHeight="1" x14ac:dyDescent="0.2">
      <c r="A31" s="468">
        <f t="shared" si="0"/>
        <v>21</v>
      </c>
      <c r="B31" s="469"/>
      <c r="C31" s="466"/>
      <c r="D31" s="242"/>
      <c r="E31" s="242"/>
      <c r="F31" s="242"/>
      <c r="G31" s="242"/>
      <c r="H31" s="242"/>
      <c r="I31" s="467"/>
      <c r="J31" s="58"/>
      <c r="K31" s="76"/>
      <c r="L31" s="78"/>
      <c r="M31" s="66"/>
      <c r="N31" s="67"/>
      <c r="O31" s="78"/>
      <c r="P31" s="78"/>
      <c r="Q31" s="66"/>
      <c r="R31" s="67"/>
      <c r="S31" s="78"/>
      <c r="T31" s="78"/>
      <c r="U31" s="66"/>
      <c r="V31" s="55"/>
      <c r="W31" s="78"/>
      <c r="X31" s="78"/>
      <c r="Y31" s="68"/>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row>
    <row r="32" spans="1:72" s="2" customFormat="1" ht="15" customHeight="1" x14ac:dyDescent="0.2">
      <c r="A32" s="468">
        <f t="shared" si="0"/>
        <v>22</v>
      </c>
      <c r="B32" s="469"/>
      <c r="C32" s="466"/>
      <c r="D32" s="242"/>
      <c r="E32" s="242"/>
      <c r="F32" s="242"/>
      <c r="G32" s="242"/>
      <c r="H32" s="242"/>
      <c r="I32" s="467"/>
      <c r="J32" s="58"/>
      <c r="K32" s="76"/>
      <c r="L32" s="78"/>
      <c r="M32" s="66"/>
      <c r="N32" s="67"/>
      <c r="O32" s="78"/>
      <c r="P32" s="78"/>
      <c r="Q32" s="66"/>
      <c r="R32" s="67"/>
      <c r="S32" s="78"/>
      <c r="T32" s="78"/>
      <c r="U32" s="66"/>
      <c r="V32" s="55"/>
      <c r="W32" s="78"/>
      <c r="X32" s="78"/>
      <c r="Y32" s="68"/>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row>
    <row r="33" spans="1:72" s="2" customFormat="1" ht="15" customHeight="1" x14ac:dyDescent="0.2">
      <c r="A33" s="468">
        <f t="shared" si="0"/>
        <v>23</v>
      </c>
      <c r="B33" s="469"/>
      <c r="C33" s="466"/>
      <c r="D33" s="242"/>
      <c r="E33" s="242"/>
      <c r="F33" s="242"/>
      <c r="G33" s="242"/>
      <c r="H33" s="242"/>
      <c r="I33" s="467"/>
      <c r="J33" s="58"/>
      <c r="K33" s="76"/>
      <c r="L33" s="78"/>
      <c r="M33" s="66"/>
      <c r="N33" s="67"/>
      <c r="O33" s="78"/>
      <c r="P33" s="78"/>
      <c r="Q33" s="66"/>
      <c r="R33" s="67"/>
      <c r="S33" s="78"/>
      <c r="T33" s="78"/>
      <c r="U33" s="66"/>
      <c r="V33" s="55"/>
      <c r="W33" s="78"/>
      <c r="X33" s="78"/>
      <c r="Y33" s="68"/>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row>
    <row r="34" spans="1:72" s="2" customFormat="1" ht="15" customHeight="1" x14ac:dyDescent="0.2">
      <c r="A34" s="468">
        <f t="shared" si="0"/>
        <v>24</v>
      </c>
      <c r="B34" s="469"/>
      <c r="C34" s="466"/>
      <c r="D34" s="242"/>
      <c r="E34" s="242"/>
      <c r="F34" s="242"/>
      <c r="G34" s="242"/>
      <c r="H34" s="242"/>
      <c r="I34" s="467"/>
      <c r="J34" s="58"/>
      <c r="K34" s="76"/>
      <c r="L34" s="78"/>
      <c r="M34" s="66"/>
      <c r="N34" s="67"/>
      <c r="O34" s="78"/>
      <c r="P34" s="78"/>
      <c r="Q34" s="66"/>
      <c r="R34" s="67"/>
      <c r="S34" s="78"/>
      <c r="T34" s="78"/>
      <c r="U34" s="66"/>
      <c r="V34" s="55"/>
      <c r="W34" s="78"/>
      <c r="X34" s="78"/>
      <c r="Y34" s="68"/>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row>
    <row r="35" spans="1:72" s="2" customFormat="1" ht="15" customHeight="1" x14ac:dyDescent="0.2">
      <c r="A35" s="478">
        <f t="shared" si="0"/>
        <v>25</v>
      </c>
      <c r="B35" s="479"/>
      <c r="C35" s="480"/>
      <c r="D35" s="481"/>
      <c r="E35" s="481"/>
      <c r="F35" s="481"/>
      <c r="G35" s="481"/>
      <c r="H35" s="481"/>
      <c r="I35" s="482"/>
      <c r="J35" s="59"/>
      <c r="K35" s="79"/>
      <c r="L35" s="80"/>
      <c r="M35" s="61"/>
      <c r="N35" s="62"/>
      <c r="O35" s="82"/>
      <c r="P35" s="82"/>
      <c r="Q35" s="61"/>
      <c r="R35" s="62"/>
      <c r="S35" s="82"/>
      <c r="T35" s="82"/>
      <c r="U35" s="61"/>
      <c r="V35"/>
      <c r="W35" s="82"/>
      <c r="X35" s="82"/>
      <c r="Y35" s="60"/>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row>
    <row r="36" spans="1:72" s="2" customFormat="1" ht="12" customHeight="1" thickBot="1" x14ac:dyDescent="0.25">
      <c r="A36" s="124"/>
      <c r="B36" s="125"/>
      <c r="C36" s="1"/>
      <c r="D36" s="1"/>
      <c r="E36" s="1"/>
      <c r="F36" s="1"/>
      <c r="G36" s="1"/>
      <c r="H36" s="1"/>
      <c r="I36" s="1"/>
      <c r="J36" s="125"/>
      <c r="K36" s="125"/>
      <c r="L36" s="125"/>
      <c r="M36" s="125"/>
      <c r="N36" s="125"/>
      <c r="O36" s="125"/>
      <c r="P36" s="125"/>
      <c r="Q36" s="125"/>
      <c r="R36" s="125"/>
      <c r="S36" s="125"/>
      <c r="T36" s="125"/>
      <c r="U36" s="125"/>
      <c r="V36" s="125"/>
      <c r="W36" s="125"/>
      <c r="X36" s="125"/>
      <c r="Y36" s="125"/>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row>
    <row r="37" spans="1:72" s="2" customFormat="1" ht="12" customHeight="1" x14ac:dyDescent="0.2">
      <c r="A37" s="191" t="str">
        <f>FormNumber</f>
        <v>F330-02</v>
      </c>
      <c r="L37" s="277" t="str">
        <f>FormVersion</f>
        <v xml:space="preserve">2025-OCT  </v>
      </c>
      <c r="M37" s="277"/>
      <c r="N37" s="277"/>
      <c r="Y37" s="192" t="str">
        <f>"Section G - Subcontractors, Page " &amp; Z7 &amp; " of " &amp; SUBLastpage</f>
        <v>Section G - Subcontractors, Page 1 of 0</v>
      </c>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row>
    <row r="38" spans="1:72" ht="17.45" customHeight="1" thickBot="1" x14ac:dyDescent="0.3">
      <c r="A38" t="s">
        <v>64</v>
      </c>
      <c r="E38" s="290">
        <f>ContractorName</f>
        <v>0</v>
      </c>
      <c r="F38" s="290"/>
      <c r="G38" s="290"/>
      <c r="H38" s="290"/>
      <c r="I38" s="290"/>
      <c r="K38" t="s">
        <v>229</v>
      </c>
      <c r="N38" s="320">
        <f>ContractNumber</f>
        <v>0</v>
      </c>
      <c r="O38" s="320"/>
      <c r="P38" s="320"/>
      <c r="Q38" s="320"/>
      <c r="R38" s="320"/>
      <c r="T38" s="19"/>
      <c r="U38" s="435" t="s">
        <v>237</v>
      </c>
      <c r="V38" s="435"/>
      <c r="W38" s="435"/>
      <c r="X38" s="435"/>
      <c r="Y38" s="435"/>
    </row>
    <row r="39" spans="1:72" ht="17.45" customHeight="1" x14ac:dyDescent="0.2">
      <c r="A39" t="s">
        <v>38</v>
      </c>
      <c r="E39" s="290">
        <f>ProjectName1</f>
        <v>0</v>
      </c>
      <c r="F39" s="290"/>
      <c r="G39" s="290"/>
      <c r="H39" s="290"/>
      <c r="I39" s="290"/>
    </row>
    <row r="40" spans="1:72" ht="17.45" customHeight="1" x14ac:dyDescent="0.2">
      <c r="A40" s="318"/>
      <c r="B40" s="318"/>
      <c r="C40" s="318"/>
      <c r="D40" s="318"/>
      <c r="E40" s="324">
        <f>ProjectName2</f>
        <v>0</v>
      </c>
      <c r="F40" s="324"/>
      <c r="G40" s="324"/>
      <c r="H40" s="324"/>
      <c r="I40" s="324"/>
      <c r="K40" t="s">
        <v>114</v>
      </c>
      <c r="N40" s="320">
        <f>AlternateNumber</f>
        <v>0</v>
      </c>
      <c r="O40" s="320"/>
      <c r="P40" s="320"/>
      <c r="Q40" s="320"/>
      <c r="R40" s="320"/>
      <c r="T40" s="3"/>
      <c r="U40" s="473" t="s">
        <v>21</v>
      </c>
      <c r="V40" s="473"/>
      <c r="W40" s="223">
        <f>RequestNumber</f>
        <v>0</v>
      </c>
      <c r="X40" s="223"/>
      <c r="Y40" s="223"/>
    </row>
    <row r="41" spans="1:72" ht="17.45" customHeight="1" x14ac:dyDescent="0.2">
      <c r="A41" t="s">
        <v>70</v>
      </c>
      <c r="E41" s="349">
        <f>ProjectLocation</f>
        <v>0</v>
      </c>
      <c r="F41" s="349"/>
      <c r="G41" s="349"/>
      <c r="H41" s="349"/>
      <c r="I41" s="349"/>
      <c r="T41" s="2"/>
      <c r="U41" s="28" t="s">
        <v>23</v>
      </c>
      <c r="V41" s="11">
        <f>V7+1</f>
        <v>3</v>
      </c>
      <c r="W41" s="9" t="s">
        <v>46</v>
      </c>
      <c r="X41" s="381">
        <f>LastPage</f>
        <v>1</v>
      </c>
      <c r="Y41" s="381"/>
      <c r="Z41">
        <f>Z7+1</f>
        <v>2</v>
      </c>
    </row>
    <row r="42" spans="1:72" ht="12" customHeight="1" thickBot="1" x14ac:dyDescent="0.25">
      <c r="A42" s="193"/>
      <c r="B42" s="1"/>
      <c r="C42" s="1"/>
      <c r="D42" s="1"/>
      <c r="E42" s="1"/>
      <c r="F42" s="1"/>
      <c r="G42" s="1"/>
      <c r="H42" s="1"/>
      <c r="I42" s="1"/>
      <c r="J42" s="1"/>
      <c r="K42" s="1"/>
      <c r="L42" s="1"/>
      <c r="M42" s="1"/>
      <c r="N42" s="1"/>
      <c r="O42" s="1"/>
      <c r="P42" s="1"/>
      <c r="Q42" s="1"/>
      <c r="R42" s="1"/>
      <c r="S42" s="1"/>
      <c r="T42" s="1"/>
      <c r="U42" s="1"/>
      <c r="V42" s="1"/>
      <c r="W42" s="1"/>
      <c r="X42" s="1"/>
      <c r="Y42" s="1"/>
    </row>
    <row r="43" spans="1:72" s="5" customFormat="1" ht="15" customHeight="1" x14ac:dyDescent="0.2">
      <c r="A43" s="458" t="s">
        <v>44</v>
      </c>
      <c r="B43" s="459"/>
      <c r="C43" s="459"/>
      <c r="D43" s="459"/>
      <c r="E43" s="459"/>
      <c r="F43" s="459"/>
      <c r="G43" s="459"/>
      <c r="H43" s="459"/>
      <c r="I43" s="459"/>
      <c r="J43" s="458" t="s">
        <v>112</v>
      </c>
      <c r="K43" s="459"/>
      <c r="L43" s="459"/>
      <c r="M43" s="460"/>
      <c r="N43" s="476" t="s">
        <v>119</v>
      </c>
      <c r="O43" s="321"/>
      <c r="P43" s="321"/>
      <c r="Q43" s="477"/>
      <c r="R43" s="476" t="s">
        <v>143</v>
      </c>
      <c r="S43" s="321"/>
      <c r="T43" s="321"/>
      <c r="U43" s="477"/>
      <c r="V43" s="459" t="s">
        <v>152</v>
      </c>
      <c r="W43" s="459"/>
      <c r="X43" s="459"/>
      <c r="Y43" s="460"/>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2" s="5" customFormat="1" ht="12" x14ac:dyDescent="0.2">
      <c r="A44" s="122"/>
      <c r="B44" s="123"/>
      <c r="C44" s="123"/>
      <c r="D44" s="123"/>
      <c r="E44" s="123"/>
      <c r="F44" s="123"/>
      <c r="G44" s="123"/>
      <c r="H44" s="123"/>
      <c r="I44" s="61"/>
      <c r="J44" s="131"/>
      <c r="K44" s="132" t="s">
        <v>133</v>
      </c>
      <c r="L44" s="132" t="s">
        <v>134</v>
      </c>
      <c r="M44" s="133"/>
      <c r="N44" s="131"/>
      <c r="O44" s="132" t="s">
        <v>133</v>
      </c>
      <c r="P44" s="132" t="s">
        <v>134</v>
      </c>
      <c r="Q44" s="133"/>
      <c r="R44" s="131"/>
      <c r="S44" s="132" t="s">
        <v>133</v>
      </c>
      <c r="T44" s="132" t="s">
        <v>134</v>
      </c>
      <c r="U44" s="133"/>
      <c r="V44" s="131"/>
      <c r="W44" s="132" t="s">
        <v>133</v>
      </c>
      <c r="X44" s="132" t="s">
        <v>134</v>
      </c>
      <c r="Y44" s="133"/>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row>
    <row r="45" spans="1:72" s="2" customFormat="1" ht="15" customHeight="1" x14ac:dyDescent="0.2">
      <c r="A45" s="474">
        <f>A35+1</f>
        <v>26</v>
      </c>
      <c r="B45" s="475"/>
      <c r="C45" s="470"/>
      <c r="D45" s="471"/>
      <c r="E45" s="471"/>
      <c r="F45" s="471"/>
      <c r="G45" s="471"/>
      <c r="H45" s="471"/>
      <c r="I45" s="472"/>
      <c r="J45" s="57"/>
      <c r="K45" s="74"/>
      <c r="L45" s="75"/>
      <c r="M45" s="63"/>
      <c r="N45" s="64"/>
      <c r="O45" s="81"/>
      <c r="P45" s="81"/>
      <c r="Q45" s="63"/>
      <c r="R45" s="64"/>
      <c r="S45" s="81"/>
      <c r="T45" s="81"/>
      <c r="U45" s="65"/>
      <c r="V45" s="69"/>
      <c r="W45" s="83"/>
      <c r="X45" s="83"/>
      <c r="Y45" s="6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1:72" s="2" customFormat="1" ht="15" customHeight="1" x14ac:dyDescent="0.2">
      <c r="A46" s="468">
        <f t="shared" ref="A46:A69" si="1">A45+1</f>
        <v>27</v>
      </c>
      <c r="B46" s="469"/>
      <c r="C46" s="466"/>
      <c r="D46" s="242"/>
      <c r="E46" s="242"/>
      <c r="F46" s="242"/>
      <c r="G46" s="242"/>
      <c r="H46" s="242"/>
      <c r="I46" s="467"/>
      <c r="J46" s="58"/>
      <c r="K46" s="76"/>
      <c r="L46" s="77"/>
      <c r="M46" s="66"/>
      <c r="N46" s="67"/>
      <c r="O46" s="78"/>
      <c r="P46" s="78"/>
      <c r="Q46" s="66"/>
      <c r="R46" s="67"/>
      <c r="S46" s="78"/>
      <c r="T46" s="78"/>
      <c r="U46" s="68"/>
      <c r="V46" s="55"/>
      <c r="W46" s="78"/>
      <c r="X46" s="78"/>
      <c r="Y46" s="68"/>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row>
    <row r="47" spans="1:72" s="2" customFormat="1" ht="15" customHeight="1" x14ac:dyDescent="0.2">
      <c r="A47" s="468">
        <f t="shared" si="1"/>
        <v>28</v>
      </c>
      <c r="B47" s="469"/>
      <c r="C47" s="466"/>
      <c r="D47" s="242"/>
      <c r="E47" s="242"/>
      <c r="F47" s="242"/>
      <c r="G47" s="242"/>
      <c r="H47" s="242"/>
      <c r="I47" s="467"/>
      <c r="J47" s="58"/>
      <c r="K47" s="76"/>
      <c r="L47" s="78"/>
      <c r="M47" s="66"/>
      <c r="N47" s="67"/>
      <c r="O47" s="78"/>
      <c r="P47" s="78"/>
      <c r="Q47" s="66"/>
      <c r="R47" s="67"/>
      <c r="S47" s="78"/>
      <c r="T47" s="78"/>
      <c r="U47" s="66"/>
      <c r="V47" s="55"/>
      <c r="W47" s="78"/>
      <c r="X47" s="78"/>
      <c r="Y47" s="68"/>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row>
    <row r="48" spans="1:72" s="2" customFormat="1" ht="15" customHeight="1" x14ac:dyDescent="0.2">
      <c r="A48" s="468">
        <f t="shared" si="1"/>
        <v>29</v>
      </c>
      <c r="B48" s="469"/>
      <c r="C48" s="466"/>
      <c r="D48" s="242"/>
      <c r="E48" s="242"/>
      <c r="F48" s="242"/>
      <c r="G48" s="242"/>
      <c r="H48" s="242"/>
      <c r="I48" s="467"/>
      <c r="J48" s="58"/>
      <c r="K48" s="76"/>
      <c r="L48" s="78"/>
      <c r="M48" s="66"/>
      <c r="N48" s="67"/>
      <c r="O48" s="78"/>
      <c r="P48" s="78"/>
      <c r="Q48" s="66"/>
      <c r="R48" s="67"/>
      <c r="S48" s="78"/>
      <c r="T48" s="78"/>
      <c r="U48" s="66"/>
      <c r="V48" s="55"/>
      <c r="W48" s="78"/>
      <c r="X48" s="78"/>
      <c r="Y48" s="6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row>
    <row r="49" spans="1:72" s="2" customFormat="1" ht="15" customHeight="1" x14ac:dyDescent="0.2">
      <c r="A49" s="468">
        <f t="shared" si="1"/>
        <v>30</v>
      </c>
      <c r="B49" s="469"/>
      <c r="C49" s="466"/>
      <c r="D49" s="242"/>
      <c r="E49" s="242"/>
      <c r="F49" s="242"/>
      <c r="G49" s="242"/>
      <c r="H49" s="242"/>
      <c r="I49" s="467"/>
      <c r="J49" s="58"/>
      <c r="K49" s="76"/>
      <c r="L49" s="78"/>
      <c r="M49" s="66"/>
      <c r="N49" s="67"/>
      <c r="O49" s="78"/>
      <c r="P49" s="78"/>
      <c r="Q49" s="66"/>
      <c r="R49" s="67"/>
      <c r="S49" s="78"/>
      <c r="T49" s="78"/>
      <c r="U49" s="66"/>
      <c r="V49" s="55"/>
      <c r="W49" s="78"/>
      <c r="X49" s="78"/>
      <c r="Y49" s="68"/>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row>
    <row r="50" spans="1:72" s="2" customFormat="1" ht="15" customHeight="1" x14ac:dyDescent="0.2">
      <c r="A50" s="468">
        <f t="shared" si="1"/>
        <v>31</v>
      </c>
      <c r="B50" s="469"/>
      <c r="C50" s="466"/>
      <c r="D50" s="242"/>
      <c r="E50" s="242"/>
      <c r="F50" s="242"/>
      <c r="G50" s="242"/>
      <c r="H50" s="242"/>
      <c r="I50" s="467"/>
      <c r="J50" s="58"/>
      <c r="K50" s="76"/>
      <c r="L50" s="78"/>
      <c r="M50" s="66"/>
      <c r="N50" s="67"/>
      <c r="O50" s="78"/>
      <c r="P50" s="78"/>
      <c r="Q50" s="66"/>
      <c r="R50" s="67"/>
      <c r="S50" s="78"/>
      <c r="T50" s="78"/>
      <c r="U50" s="66"/>
      <c r="V50" s="55"/>
      <c r="W50" s="78"/>
      <c r="X50" s="78"/>
      <c r="Y50" s="68"/>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row>
    <row r="51" spans="1:72" s="2" customFormat="1" ht="15" customHeight="1" x14ac:dyDescent="0.2">
      <c r="A51" s="468">
        <f t="shared" si="1"/>
        <v>32</v>
      </c>
      <c r="B51" s="469"/>
      <c r="C51" s="466"/>
      <c r="D51" s="242"/>
      <c r="E51" s="242"/>
      <c r="F51" s="242"/>
      <c r="G51" s="242"/>
      <c r="H51" s="242"/>
      <c r="I51" s="467"/>
      <c r="J51" s="58"/>
      <c r="K51" s="76"/>
      <c r="L51" s="78"/>
      <c r="M51" s="66"/>
      <c r="N51" s="67"/>
      <c r="O51" s="78"/>
      <c r="P51" s="78"/>
      <c r="Q51" s="66"/>
      <c r="R51" s="67"/>
      <c r="S51" s="78"/>
      <c r="T51" s="78"/>
      <c r="U51" s="66"/>
      <c r="V51" s="55"/>
      <c r="W51" s="78"/>
      <c r="X51" s="78"/>
      <c r="Y51" s="68"/>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row>
    <row r="52" spans="1:72" s="2" customFormat="1" ht="15" customHeight="1" x14ac:dyDescent="0.2">
      <c r="A52" s="468">
        <f t="shared" si="1"/>
        <v>33</v>
      </c>
      <c r="B52" s="469"/>
      <c r="C52" s="466"/>
      <c r="D52" s="242"/>
      <c r="E52" s="242"/>
      <c r="F52" s="242"/>
      <c r="G52" s="242"/>
      <c r="H52" s="242"/>
      <c r="I52" s="467"/>
      <c r="J52" s="58"/>
      <c r="K52" s="76"/>
      <c r="L52" s="78"/>
      <c r="M52" s="66"/>
      <c r="N52" s="67"/>
      <c r="O52" s="78"/>
      <c r="P52" s="78"/>
      <c r="Q52" s="66"/>
      <c r="R52" s="67"/>
      <c r="S52" s="78"/>
      <c r="T52" s="78"/>
      <c r="U52" s="66"/>
      <c r="V52" s="55"/>
      <c r="W52" s="78"/>
      <c r="X52" s="78"/>
      <c r="Y52" s="68"/>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row>
    <row r="53" spans="1:72" s="2" customFormat="1" ht="15" customHeight="1" x14ac:dyDescent="0.2">
      <c r="A53" s="468">
        <f t="shared" si="1"/>
        <v>34</v>
      </c>
      <c r="B53" s="469"/>
      <c r="C53" s="466"/>
      <c r="D53" s="242"/>
      <c r="E53" s="242"/>
      <c r="F53" s="242"/>
      <c r="G53" s="242"/>
      <c r="H53" s="242"/>
      <c r="I53" s="467"/>
      <c r="J53" s="58"/>
      <c r="K53" s="76"/>
      <c r="L53" s="78"/>
      <c r="M53" s="66"/>
      <c r="N53" s="67"/>
      <c r="O53" s="78"/>
      <c r="P53" s="78"/>
      <c r="Q53" s="66"/>
      <c r="R53" s="67"/>
      <c r="S53" s="78"/>
      <c r="T53" s="78"/>
      <c r="U53" s="66"/>
      <c r="V53" s="55"/>
      <c r="W53" s="78"/>
      <c r="X53" s="78"/>
      <c r="Y53" s="68"/>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row>
    <row r="54" spans="1:72" s="2" customFormat="1" ht="15" customHeight="1" x14ac:dyDescent="0.2">
      <c r="A54" s="468">
        <f t="shared" si="1"/>
        <v>35</v>
      </c>
      <c r="B54" s="469"/>
      <c r="C54" s="466"/>
      <c r="D54" s="242"/>
      <c r="E54" s="242"/>
      <c r="F54" s="242"/>
      <c r="G54" s="242"/>
      <c r="H54" s="242"/>
      <c r="I54" s="467"/>
      <c r="J54" s="58"/>
      <c r="K54" s="76"/>
      <c r="L54" s="78"/>
      <c r="M54" s="66"/>
      <c r="N54" s="67"/>
      <c r="O54" s="78"/>
      <c r="P54" s="78"/>
      <c r="Q54" s="66"/>
      <c r="R54" s="67"/>
      <c r="S54" s="78"/>
      <c r="T54" s="78"/>
      <c r="U54" s="66"/>
      <c r="V54" s="55"/>
      <c r="W54" s="78"/>
      <c r="X54" s="78"/>
      <c r="Y54" s="68"/>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row>
    <row r="55" spans="1:72" s="2" customFormat="1" ht="15" customHeight="1" x14ac:dyDescent="0.2">
      <c r="A55" s="468">
        <f t="shared" si="1"/>
        <v>36</v>
      </c>
      <c r="B55" s="469"/>
      <c r="C55" s="466"/>
      <c r="D55" s="242"/>
      <c r="E55" s="242"/>
      <c r="F55" s="242"/>
      <c r="G55" s="242"/>
      <c r="H55" s="242"/>
      <c r="I55" s="467"/>
      <c r="J55" s="58"/>
      <c r="K55" s="76"/>
      <c r="L55" s="78"/>
      <c r="M55" s="66"/>
      <c r="N55" s="67"/>
      <c r="O55" s="78"/>
      <c r="P55" s="78"/>
      <c r="Q55" s="66"/>
      <c r="R55" s="67"/>
      <c r="S55" s="78"/>
      <c r="T55" s="78"/>
      <c r="U55" s="66"/>
      <c r="V55" s="55"/>
      <c r="W55" s="78"/>
      <c r="X55" s="78"/>
      <c r="Y55" s="68"/>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row>
    <row r="56" spans="1:72" s="2" customFormat="1" ht="15" customHeight="1" x14ac:dyDescent="0.2">
      <c r="A56" s="468">
        <f t="shared" si="1"/>
        <v>37</v>
      </c>
      <c r="B56" s="469"/>
      <c r="C56" s="466"/>
      <c r="D56" s="242"/>
      <c r="E56" s="242"/>
      <c r="F56" s="242"/>
      <c r="G56" s="242"/>
      <c r="H56" s="242"/>
      <c r="I56" s="467"/>
      <c r="J56" s="58"/>
      <c r="K56" s="76"/>
      <c r="L56" s="78"/>
      <c r="M56" s="66"/>
      <c r="N56" s="67"/>
      <c r="O56" s="78"/>
      <c r="P56" s="78"/>
      <c r="Q56" s="66"/>
      <c r="R56" s="67"/>
      <c r="S56" s="78"/>
      <c r="T56" s="78"/>
      <c r="U56" s="66"/>
      <c r="V56" s="55"/>
      <c r="W56" s="78"/>
      <c r="X56" s="78"/>
      <c r="Y56" s="68"/>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row>
    <row r="57" spans="1:72" s="2" customFormat="1" ht="15" customHeight="1" x14ac:dyDescent="0.2">
      <c r="A57" s="468">
        <f t="shared" si="1"/>
        <v>38</v>
      </c>
      <c r="B57" s="469"/>
      <c r="C57" s="466"/>
      <c r="D57" s="242"/>
      <c r="E57" s="242"/>
      <c r="F57" s="242"/>
      <c r="G57" s="242"/>
      <c r="H57" s="242"/>
      <c r="I57" s="467"/>
      <c r="J57" s="58"/>
      <c r="K57" s="76"/>
      <c r="L57" s="78"/>
      <c r="M57" s="66"/>
      <c r="N57" s="67"/>
      <c r="O57" s="78"/>
      <c r="P57" s="78"/>
      <c r="Q57" s="66"/>
      <c r="R57" s="67"/>
      <c r="S57" s="78"/>
      <c r="T57" s="78"/>
      <c r="U57" s="66"/>
      <c r="V57" s="55"/>
      <c r="W57" s="78"/>
      <c r="X57" s="78"/>
      <c r="Y57" s="68"/>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row>
    <row r="58" spans="1:72" s="2" customFormat="1" ht="15" customHeight="1" x14ac:dyDescent="0.2">
      <c r="A58" s="468">
        <f t="shared" si="1"/>
        <v>39</v>
      </c>
      <c r="B58" s="469"/>
      <c r="C58" s="466"/>
      <c r="D58" s="242"/>
      <c r="E58" s="242"/>
      <c r="F58" s="242"/>
      <c r="G58" s="242"/>
      <c r="H58" s="242"/>
      <c r="I58" s="467"/>
      <c r="J58" s="58"/>
      <c r="K58" s="76"/>
      <c r="L58" s="78"/>
      <c r="M58" s="66"/>
      <c r="N58" s="67"/>
      <c r="O58" s="78"/>
      <c r="P58" s="78"/>
      <c r="Q58" s="66"/>
      <c r="R58" s="67"/>
      <c r="S58" s="78"/>
      <c r="T58" s="78"/>
      <c r="U58" s="66"/>
      <c r="V58" s="55"/>
      <c r="W58" s="78"/>
      <c r="X58" s="78"/>
      <c r="Y58" s="6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row>
    <row r="59" spans="1:72" s="2" customFormat="1" ht="15" customHeight="1" x14ac:dyDescent="0.2">
      <c r="A59" s="468">
        <f t="shared" si="1"/>
        <v>40</v>
      </c>
      <c r="B59" s="469"/>
      <c r="C59" s="466"/>
      <c r="D59" s="242"/>
      <c r="E59" s="242"/>
      <c r="F59" s="242"/>
      <c r="G59" s="242"/>
      <c r="H59" s="242"/>
      <c r="I59" s="467"/>
      <c r="J59" s="58"/>
      <c r="K59" s="76"/>
      <c r="L59" s="78"/>
      <c r="M59" s="66"/>
      <c r="N59" s="67"/>
      <c r="O59" s="78"/>
      <c r="P59" s="78"/>
      <c r="Q59" s="66"/>
      <c r="R59" s="67"/>
      <c r="S59" s="78"/>
      <c r="T59" s="78"/>
      <c r="U59" s="66"/>
      <c r="V59" s="55"/>
      <c r="W59" s="78"/>
      <c r="X59" s="78"/>
      <c r="Y59" s="68"/>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row>
    <row r="60" spans="1:72" s="2" customFormat="1" ht="15" customHeight="1" x14ac:dyDescent="0.2">
      <c r="A60" s="468">
        <f t="shared" si="1"/>
        <v>41</v>
      </c>
      <c r="B60" s="469"/>
      <c r="C60" s="466"/>
      <c r="D60" s="242"/>
      <c r="E60" s="242"/>
      <c r="F60" s="242"/>
      <c r="G60" s="242"/>
      <c r="H60" s="242"/>
      <c r="I60" s="467"/>
      <c r="J60" s="58"/>
      <c r="K60" s="76"/>
      <c r="L60" s="78"/>
      <c r="M60" s="66"/>
      <c r="N60" s="67"/>
      <c r="O60" s="78"/>
      <c r="P60" s="78"/>
      <c r="Q60" s="66"/>
      <c r="R60" s="67"/>
      <c r="S60" s="78"/>
      <c r="T60" s="78"/>
      <c r="U60" s="66"/>
      <c r="V60" s="55"/>
      <c r="W60" s="78"/>
      <c r="X60" s="78"/>
      <c r="Y60" s="68"/>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row>
    <row r="61" spans="1:72" s="2" customFormat="1" ht="15" customHeight="1" x14ac:dyDescent="0.2">
      <c r="A61" s="468">
        <f t="shared" si="1"/>
        <v>42</v>
      </c>
      <c r="B61" s="469"/>
      <c r="C61" s="466"/>
      <c r="D61" s="242"/>
      <c r="E61" s="242"/>
      <c r="F61" s="242"/>
      <c r="G61" s="242"/>
      <c r="H61" s="242"/>
      <c r="I61" s="467"/>
      <c r="J61" s="58"/>
      <c r="K61" s="76"/>
      <c r="L61" s="78"/>
      <c r="M61" s="66"/>
      <c r="N61" s="67"/>
      <c r="O61" s="78"/>
      <c r="P61" s="78"/>
      <c r="Q61" s="66"/>
      <c r="R61" s="67"/>
      <c r="S61" s="78"/>
      <c r="T61" s="78"/>
      <c r="U61" s="66"/>
      <c r="V61" s="55"/>
      <c r="W61" s="78"/>
      <c r="X61" s="78"/>
      <c r="Y61" s="68"/>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row>
    <row r="62" spans="1:72" s="2" customFormat="1" ht="15" customHeight="1" x14ac:dyDescent="0.2">
      <c r="A62" s="468">
        <f t="shared" si="1"/>
        <v>43</v>
      </c>
      <c r="B62" s="469"/>
      <c r="C62" s="466"/>
      <c r="D62" s="242"/>
      <c r="E62" s="242"/>
      <c r="F62" s="242"/>
      <c r="G62" s="242"/>
      <c r="H62" s="242"/>
      <c r="I62" s="467"/>
      <c r="J62" s="58"/>
      <c r="K62" s="76"/>
      <c r="L62" s="78"/>
      <c r="M62" s="66"/>
      <c r="N62" s="67"/>
      <c r="O62" s="78"/>
      <c r="P62" s="78"/>
      <c r="Q62" s="66"/>
      <c r="R62" s="67"/>
      <c r="S62" s="78"/>
      <c r="T62" s="78"/>
      <c r="U62" s="66"/>
      <c r="V62" s="55"/>
      <c r="W62" s="78"/>
      <c r="X62" s="78"/>
      <c r="Y62" s="68"/>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row>
    <row r="63" spans="1:72" s="2" customFormat="1" ht="15" customHeight="1" x14ac:dyDescent="0.2">
      <c r="A63" s="468">
        <f t="shared" si="1"/>
        <v>44</v>
      </c>
      <c r="B63" s="469"/>
      <c r="C63" s="466"/>
      <c r="D63" s="242"/>
      <c r="E63" s="242"/>
      <c r="F63" s="242"/>
      <c r="G63" s="242"/>
      <c r="H63" s="242"/>
      <c r="I63" s="467"/>
      <c r="J63" s="58"/>
      <c r="K63" s="76"/>
      <c r="L63" s="78"/>
      <c r="M63" s="66"/>
      <c r="N63" s="67"/>
      <c r="O63" s="78"/>
      <c r="P63" s="78"/>
      <c r="Q63" s="66"/>
      <c r="R63" s="67"/>
      <c r="S63" s="78"/>
      <c r="T63" s="78"/>
      <c r="U63" s="66"/>
      <c r="V63" s="55"/>
      <c r="W63" s="78"/>
      <c r="X63" s="78"/>
      <c r="Y63" s="68"/>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row>
    <row r="64" spans="1:72" s="2" customFormat="1" ht="15" customHeight="1" x14ac:dyDescent="0.2">
      <c r="A64" s="468">
        <f t="shared" si="1"/>
        <v>45</v>
      </c>
      <c r="B64" s="469"/>
      <c r="C64" s="466"/>
      <c r="D64" s="242"/>
      <c r="E64" s="242"/>
      <c r="F64" s="242"/>
      <c r="G64" s="242"/>
      <c r="H64" s="242"/>
      <c r="I64" s="467"/>
      <c r="J64" s="58"/>
      <c r="K64" s="76"/>
      <c r="L64" s="78"/>
      <c r="M64" s="66"/>
      <c r="N64" s="67"/>
      <c r="O64" s="78"/>
      <c r="P64" s="78"/>
      <c r="Q64" s="66"/>
      <c r="R64" s="67"/>
      <c r="S64" s="78"/>
      <c r="T64" s="78"/>
      <c r="U64" s="66"/>
      <c r="V64" s="55"/>
      <c r="W64" s="78"/>
      <c r="X64" s="78"/>
      <c r="Y64" s="68"/>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row>
    <row r="65" spans="1:72" s="2" customFormat="1" ht="15" customHeight="1" x14ac:dyDescent="0.2">
      <c r="A65" s="468">
        <f t="shared" si="1"/>
        <v>46</v>
      </c>
      <c r="B65" s="469"/>
      <c r="C65" s="466"/>
      <c r="D65" s="242"/>
      <c r="E65" s="242"/>
      <c r="F65" s="242"/>
      <c r="G65" s="242"/>
      <c r="H65" s="242"/>
      <c r="I65" s="467"/>
      <c r="J65" s="58"/>
      <c r="K65" s="76"/>
      <c r="L65" s="78"/>
      <c r="M65" s="66"/>
      <c r="N65" s="67"/>
      <c r="O65" s="78"/>
      <c r="P65" s="78"/>
      <c r="Q65" s="66"/>
      <c r="R65" s="67"/>
      <c r="S65" s="78"/>
      <c r="T65" s="78"/>
      <c r="U65" s="66"/>
      <c r="V65" s="55"/>
      <c r="W65" s="78"/>
      <c r="X65" s="78"/>
      <c r="Y65" s="68"/>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1:72" s="2" customFormat="1" ht="15" customHeight="1" x14ac:dyDescent="0.2">
      <c r="A66" s="468">
        <f t="shared" si="1"/>
        <v>47</v>
      </c>
      <c r="B66" s="469"/>
      <c r="C66" s="466"/>
      <c r="D66" s="242"/>
      <c r="E66" s="242"/>
      <c r="F66" s="242"/>
      <c r="G66" s="242"/>
      <c r="H66" s="242"/>
      <c r="I66" s="467"/>
      <c r="J66" s="58"/>
      <c r="K66" s="76"/>
      <c r="L66" s="78"/>
      <c r="M66" s="66"/>
      <c r="N66" s="67"/>
      <c r="O66" s="78"/>
      <c r="P66" s="78"/>
      <c r="Q66" s="66"/>
      <c r="R66" s="67"/>
      <c r="S66" s="78"/>
      <c r="T66" s="78"/>
      <c r="U66" s="66"/>
      <c r="V66" s="55"/>
      <c r="W66" s="78"/>
      <c r="X66" s="78"/>
      <c r="Y66" s="68"/>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row>
    <row r="67" spans="1:72" s="2" customFormat="1" ht="15" customHeight="1" x14ac:dyDescent="0.2">
      <c r="A67" s="468">
        <f t="shared" si="1"/>
        <v>48</v>
      </c>
      <c r="B67" s="469"/>
      <c r="C67" s="466"/>
      <c r="D67" s="242"/>
      <c r="E67" s="242"/>
      <c r="F67" s="242"/>
      <c r="G67" s="242"/>
      <c r="H67" s="242"/>
      <c r="I67" s="467"/>
      <c r="J67" s="58"/>
      <c r="K67" s="76"/>
      <c r="L67" s="78"/>
      <c r="M67" s="66"/>
      <c r="N67" s="67"/>
      <c r="O67" s="78"/>
      <c r="P67" s="78"/>
      <c r="Q67" s="66"/>
      <c r="R67" s="67"/>
      <c r="S67" s="78"/>
      <c r="T67" s="78"/>
      <c r="U67" s="66"/>
      <c r="V67" s="55"/>
      <c r="W67" s="78"/>
      <c r="X67" s="78"/>
      <c r="Y67" s="68"/>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1:72" s="2" customFormat="1" ht="15" customHeight="1" x14ac:dyDescent="0.2">
      <c r="A68" s="468">
        <f t="shared" si="1"/>
        <v>49</v>
      </c>
      <c r="B68" s="469"/>
      <c r="C68" s="466"/>
      <c r="D68" s="242"/>
      <c r="E68" s="242"/>
      <c r="F68" s="242"/>
      <c r="G68" s="242"/>
      <c r="H68" s="242"/>
      <c r="I68" s="467"/>
      <c r="J68" s="58"/>
      <c r="K68" s="76"/>
      <c r="L68" s="78"/>
      <c r="M68" s="66"/>
      <c r="N68" s="67"/>
      <c r="O68" s="78"/>
      <c r="P68" s="78"/>
      <c r="Q68" s="66"/>
      <c r="R68" s="67"/>
      <c r="S68" s="78"/>
      <c r="T68" s="78"/>
      <c r="U68" s="66"/>
      <c r="V68" s="55"/>
      <c r="W68" s="78"/>
      <c r="X68" s="78"/>
      <c r="Y68" s="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1:72" s="2" customFormat="1" ht="15" customHeight="1" x14ac:dyDescent="0.2">
      <c r="A69" s="478">
        <f t="shared" si="1"/>
        <v>50</v>
      </c>
      <c r="B69" s="479"/>
      <c r="C69" s="480"/>
      <c r="D69" s="481"/>
      <c r="E69" s="481"/>
      <c r="F69" s="481"/>
      <c r="G69" s="481"/>
      <c r="H69" s="481"/>
      <c r="I69" s="482"/>
      <c r="J69" s="59"/>
      <c r="K69" s="79"/>
      <c r="L69" s="80"/>
      <c r="M69" s="61"/>
      <c r="N69" s="62"/>
      <c r="O69" s="82"/>
      <c r="P69" s="82"/>
      <c r="Q69" s="61"/>
      <c r="R69" s="62"/>
      <c r="S69" s="82"/>
      <c r="T69" s="82"/>
      <c r="U69" s="61"/>
      <c r="V69"/>
      <c r="W69" s="82"/>
      <c r="X69" s="82"/>
      <c r="Y69" s="60"/>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1:72" s="2" customFormat="1" ht="12" customHeight="1" thickBot="1" x14ac:dyDescent="0.25">
      <c r="A70" s="124"/>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72" s="2" customFormat="1" ht="12" customHeight="1" x14ac:dyDescent="0.2">
      <c r="A71" s="191" t="str">
        <f>FormNumber</f>
        <v>F330-02</v>
      </c>
      <c r="L71" s="277" t="str">
        <f>FormVersion</f>
        <v xml:space="preserve">2025-OCT  </v>
      </c>
      <c r="M71" s="277"/>
      <c r="N71" s="277"/>
      <c r="Y71" s="192" t="str">
        <f>"Section G - Subcontractors, Page " &amp; Z41 &amp; " of " &amp; SUBLastpage</f>
        <v>Section G - Subcontractors, Page 2 of 0</v>
      </c>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1:72" s="137" customFormat="1" x14ac:dyDescent="0.2"/>
    <row r="73" spans="1:72" s="137" customFormat="1" x14ac:dyDescent="0.2"/>
    <row r="74" spans="1:72" s="137" customFormat="1" x14ac:dyDescent="0.2"/>
    <row r="75" spans="1:72" s="137" customFormat="1" x14ac:dyDescent="0.2"/>
    <row r="76" spans="1:72" s="137" customFormat="1" x14ac:dyDescent="0.2"/>
    <row r="77" spans="1:72" s="137" customFormat="1" x14ac:dyDescent="0.2"/>
    <row r="78" spans="1:72" s="137" customFormat="1" x14ac:dyDescent="0.2"/>
    <row r="79" spans="1:72" s="137" customFormat="1" x14ac:dyDescent="0.2"/>
    <row r="80" spans="1:72" s="137" customFormat="1" x14ac:dyDescent="0.2"/>
    <row r="81" s="137" customFormat="1" x14ac:dyDescent="0.2"/>
    <row r="82" s="137" customFormat="1" x14ac:dyDescent="0.2"/>
    <row r="83" s="137" customFormat="1" x14ac:dyDescent="0.2"/>
    <row r="84" s="137" customFormat="1" x14ac:dyDescent="0.2"/>
    <row r="85" s="137" customFormat="1" x14ac:dyDescent="0.2"/>
    <row r="86" s="137" customFormat="1" x14ac:dyDescent="0.2"/>
    <row r="87" s="137" customFormat="1" x14ac:dyDescent="0.2"/>
    <row r="88" s="137" customFormat="1" x14ac:dyDescent="0.2"/>
    <row r="89" s="137" customFormat="1" x14ac:dyDescent="0.2"/>
    <row r="90" s="137" customFormat="1" x14ac:dyDescent="0.2"/>
    <row r="91" s="137" customFormat="1" x14ac:dyDescent="0.2"/>
    <row r="92" s="137" customFormat="1" x14ac:dyDescent="0.2"/>
    <row r="93" s="137" customFormat="1" x14ac:dyDescent="0.2"/>
    <row r="94" s="137" customFormat="1" x14ac:dyDescent="0.2"/>
    <row r="95" s="137" customFormat="1" x14ac:dyDescent="0.2"/>
    <row r="96" s="137" customFormat="1" x14ac:dyDescent="0.2"/>
    <row r="97" s="137" customFormat="1" x14ac:dyDescent="0.2"/>
    <row r="98" s="137" customFormat="1" x14ac:dyDescent="0.2"/>
    <row r="99" s="137" customFormat="1" x14ac:dyDescent="0.2"/>
    <row r="100" s="137" customFormat="1" x14ac:dyDescent="0.2"/>
    <row r="101" s="137" customFormat="1" x14ac:dyDescent="0.2"/>
    <row r="102" s="137" customFormat="1" x14ac:dyDescent="0.2"/>
    <row r="103" s="137" customFormat="1" x14ac:dyDescent="0.2"/>
    <row r="104" s="137" customFormat="1" x14ac:dyDescent="0.2"/>
    <row r="105" s="137" customFormat="1" x14ac:dyDescent="0.2"/>
    <row r="106" s="137" customFormat="1" x14ac:dyDescent="0.2"/>
    <row r="107" s="137" customFormat="1" x14ac:dyDescent="0.2"/>
    <row r="108" s="137" customFormat="1" x14ac:dyDescent="0.2"/>
    <row r="109" s="137" customFormat="1" x14ac:dyDescent="0.2"/>
    <row r="110" s="137" customFormat="1" x14ac:dyDescent="0.2"/>
    <row r="111" s="137" customFormat="1" x14ac:dyDescent="0.2"/>
    <row r="112" s="137" customFormat="1" x14ac:dyDescent="0.2"/>
    <row r="113" s="137" customFormat="1" x14ac:dyDescent="0.2"/>
    <row r="114" s="137" customFormat="1" x14ac:dyDescent="0.2"/>
    <row r="115" s="137" customFormat="1" x14ac:dyDescent="0.2"/>
    <row r="116" s="137" customFormat="1" x14ac:dyDescent="0.2"/>
    <row r="117" s="137" customFormat="1" x14ac:dyDescent="0.2"/>
    <row r="118" s="137" customFormat="1" x14ac:dyDescent="0.2"/>
    <row r="119" s="137" customFormat="1" x14ac:dyDescent="0.2"/>
    <row r="120" s="137" customFormat="1" x14ac:dyDescent="0.2"/>
    <row r="121" s="137" customFormat="1" x14ac:dyDescent="0.2"/>
    <row r="122" s="137" customFormat="1" x14ac:dyDescent="0.2"/>
    <row r="123" s="137" customFormat="1" x14ac:dyDescent="0.2"/>
    <row r="124" s="137" customFormat="1" x14ac:dyDescent="0.2"/>
    <row r="125" s="137" customFormat="1" x14ac:dyDescent="0.2"/>
    <row r="126" s="137" customFormat="1" x14ac:dyDescent="0.2"/>
    <row r="127" s="137" customFormat="1" x14ac:dyDescent="0.2"/>
    <row r="128" s="137" customFormat="1" x14ac:dyDescent="0.2"/>
    <row r="129" s="137" customFormat="1" x14ac:dyDescent="0.2"/>
    <row r="130" s="137" customFormat="1" x14ac:dyDescent="0.2"/>
    <row r="131" s="137" customFormat="1" x14ac:dyDescent="0.2"/>
    <row r="132" s="137" customFormat="1" x14ac:dyDescent="0.2"/>
    <row r="133" s="137" customFormat="1" x14ac:dyDescent="0.2"/>
    <row r="134" s="137" customFormat="1" x14ac:dyDescent="0.2"/>
    <row r="135" s="137" customFormat="1" x14ac:dyDescent="0.2"/>
    <row r="136" s="137" customFormat="1" x14ac:dyDescent="0.2"/>
    <row r="137" s="137" customFormat="1" x14ac:dyDescent="0.2"/>
    <row r="138" s="137" customFormat="1" x14ac:dyDescent="0.2"/>
    <row r="139" s="137" customFormat="1" x14ac:dyDescent="0.2"/>
    <row r="140" s="137" customFormat="1" x14ac:dyDescent="0.2"/>
    <row r="141" s="137" customFormat="1" x14ac:dyDescent="0.2"/>
    <row r="142" s="137" customFormat="1" x14ac:dyDescent="0.2"/>
    <row r="143" s="137" customFormat="1" x14ac:dyDescent="0.2"/>
    <row r="144" s="137" customFormat="1" x14ac:dyDescent="0.2"/>
    <row r="145" s="137" customFormat="1" x14ac:dyDescent="0.2"/>
    <row r="146" s="137" customFormat="1" x14ac:dyDescent="0.2"/>
    <row r="147" s="137" customFormat="1" x14ac:dyDescent="0.2"/>
    <row r="148" s="137" customFormat="1" x14ac:dyDescent="0.2"/>
    <row r="149" s="137" customFormat="1" x14ac:dyDescent="0.2"/>
    <row r="150" s="137" customFormat="1" x14ac:dyDescent="0.2"/>
    <row r="151" s="137" customFormat="1" x14ac:dyDescent="0.2"/>
    <row r="152" s="137" customFormat="1" x14ac:dyDescent="0.2"/>
    <row r="153" s="137" customFormat="1" x14ac:dyDescent="0.2"/>
    <row r="154" s="137" customFormat="1" x14ac:dyDescent="0.2"/>
    <row r="155" s="137" customFormat="1" x14ac:dyDescent="0.2"/>
    <row r="156" s="137" customFormat="1" x14ac:dyDescent="0.2"/>
    <row r="157" s="137" customFormat="1" x14ac:dyDescent="0.2"/>
    <row r="158" s="137" customFormat="1" x14ac:dyDescent="0.2"/>
    <row r="159" s="137" customFormat="1" x14ac:dyDescent="0.2"/>
    <row r="160" s="137" customFormat="1" x14ac:dyDescent="0.2"/>
    <row r="161" s="137" customFormat="1" x14ac:dyDescent="0.2"/>
    <row r="162" s="137" customFormat="1" x14ac:dyDescent="0.2"/>
    <row r="163" s="137" customFormat="1" x14ac:dyDescent="0.2"/>
    <row r="164" s="137" customFormat="1" x14ac:dyDescent="0.2"/>
    <row r="165" s="137" customFormat="1" x14ac:dyDescent="0.2"/>
    <row r="166" s="137" customFormat="1" x14ac:dyDescent="0.2"/>
    <row r="167" s="137" customFormat="1" x14ac:dyDescent="0.2"/>
    <row r="168" s="137" customFormat="1" x14ac:dyDescent="0.2"/>
    <row r="169" s="137" customFormat="1" x14ac:dyDescent="0.2"/>
    <row r="170" s="137" customFormat="1" x14ac:dyDescent="0.2"/>
    <row r="171" s="137" customFormat="1" x14ac:dyDescent="0.2"/>
    <row r="172" s="137" customFormat="1" x14ac:dyDescent="0.2"/>
    <row r="173" s="137" customFormat="1" x14ac:dyDescent="0.2"/>
    <row r="174" s="137" customFormat="1" x14ac:dyDescent="0.2"/>
    <row r="175" s="137" customFormat="1" x14ac:dyDescent="0.2"/>
    <row r="176" s="137" customFormat="1" x14ac:dyDescent="0.2"/>
    <row r="177" s="137" customFormat="1" x14ac:dyDescent="0.2"/>
    <row r="178" s="137" customFormat="1" x14ac:dyDescent="0.2"/>
    <row r="179" s="137" customFormat="1" x14ac:dyDescent="0.2"/>
    <row r="180" s="137" customFormat="1" x14ac:dyDescent="0.2"/>
    <row r="181" s="137" customFormat="1" x14ac:dyDescent="0.2"/>
    <row r="182" s="137" customFormat="1" x14ac:dyDescent="0.2"/>
    <row r="183" s="137" customFormat="1" x14ac:dyDescent="0.2"/>
    <row r="184" s="137" customFormat="1" x14ac:dyDescent="0.2"/>
    <row r="185" s="137" customFormat="1" x14ac:dyDescent="0.2"/>
    <row r="186" s="137" customFormat="1" x14ac:dyDescent="0.2"/>
    <row r="187" s="137" customFormat="1" x14ac:dyDescent="0.2"/>
    <row r="188" s="137" customFormat="1" x14ac:dyDescent="0.2"/>
    <row r="189" s="137" customFormat="1" x14ac:dyDescent="0.2"/>
    <row r="190" s="137" customFormat="1" x14ac:dyDescent="0.2"/>
    <row r="191" s="137" customFormat="1" x14ac:dyDescent="0.2"/>
    <row r="192" s="137" customFormat="1" x14ac:dyDescent="0.2"/>
    <row r="193" s="137" customFormat="1" x14ac:dyDescent="0.2"/>
    <row r="194" s="137" customFormat="1" x14ac:dyDescent="0.2"/>
    <row r="195" s="137" customFormat="1" x14ac:dyDescent="0.2"/>
    <row r="196" s="137" customFormat="1" x14ac:dyDescent="0.2"/>
    <row r="197" s="137" customFormat="1" x14ac:dyDescent="0.2"/>
    <row r="198" s="137" customFormat="1" x14ac:dyDescent="0.2"/>
    <row r="199" s="137" customFormat="1" x14ac:dyDescent="0.2"/>
    <row r="200" s="137" customFormat="1" x14ac:dyDescent="0.2"/>
    <row r="201" s="137" customFormat="1" x14ac:dyDescent="0.2"/>
    <row r="202" s="137" customFormat="1" x14ac:dyDescent="0.2"/>
    <row r="203" s="137" customFormat="1" x14ac:dyDescent="0.2"/>
    <row r="204" s="137" customFormat="1" x14ac:dyDescent="0.2"/>
    <row r="205" s="137" customFormat="1" x14ac:dyDescent="0.2"/>
    <row r="206" s="137" customFormat="1" x14ac:dyDescent="0.2"/>
    <row r="207" s="137" customFormat="1" x14ac:dyDescent="0.2"/>
    <row r="208" s="137" customFormat="1" x14ac:dyDescent="0.2"/>
    <row r="209" s="137" customFormat="1" x14ac:dyDescent="0.2"/>
    <row r="210" s="137" customFormat="1" x14ac:dyDescent="0.2"/>
    <row r="211" s="137" customFormat="1" x14ac:dyDescent="0.2"/>
    <row r="212" s="137" customFormat="1" x14ac:dyDescent="0.2"/>
    <row r="213" s="137" customFormat="1" x14ac:dyDescent="0.2"/>
    <row r="214" s="137" customFormat="1" x14ac:dyDescent="0.2"/>
    <row r="215" s="137" customFormat="1" x14ac:dyDescent="0.2"/>
    <row r="216" s="137" customFormat="1" x14ac:dyDescent="0.2"/>
    <row r="217" s="137" customFormat="1" x14ac:dyDescent="0.2"/>
    <row r="218" s="137" customFormat="1" x14ac:dyDescent="0.2"/>
    <row r="219" s="137" customFormat="1" x14ac:dyDescent="0.2"/>
    <row r="220" s="137" customFormat="1" x14ac:dyDescent="0.2"/>
    <row r="221" s="137" customFormat="1" x14ac:dyDescent="0.2"/>
    <row r="222" s="137" customFormat="1" x14ac:dyDescent="0.2"/>
    <row r="223" s="137" customFormat="1" x14ac:dyDescent="0.2"/>
    <row r="224" s="137" customFormat="1" x14ac:dyDescent="0.2"/>
    <row r="225" s="137" customFormat="1" x14ac:dyDescent="0.2"/>
    <row r="226" s="137" customFormat="1" x14ac:dyDescent="0.2"/>
    <row r="227" s="137" customFormat="1" x14ac:dyDescent="0.2"/>
    <row r="228" s="137" customFormat="1" x14ac:dyDescent="0.2"/>
    <row r="229" s="137" customFormat="1" x14ac:dyDescent="0.2"/>
    <row r="230" s="137" customFormat="1" x14ac:dyDescent="0.2"/>
    <row r="231" s="137" customFormat="1" x14ac:dyDescent="0.2"/>
    <row r="232" s="137" customFormat="1" x14ac:dyDescent="0.2"/>
    <row r="233" s="137" customFormat="1" x14ac:dyDescent="0.2"/>
    <row r="234" s="137" customFormat="1" x14ac:dyDescent="0.2"/>
    <row r="235" s="137" customFormat="1" x14ac:dyDescent="0.2"/>
    <row r="236" s="137" customFormat="1" x14ac:dyDescent="0.2"/>
    <row r="237" s="137" customFormat="1" x14ac:dyDescent="0.2"/>
    <row r="238" s="137" customFormat="1" x14ac:dyDescent="0.2"/>
    <row r="239" s="137" customFormat="1" x14ac:dyDescent="0.2"/>
    <row r="240" s="137" customFormat="1" x14ac:dyDescent="0.2"/>
    <row r="241" s="137" customFormat="1" x14ac:dyDescent="0.2"/>
    <row r="242" s="137" customFormat="1" x14ac:dyDescent="0.2"/>
    <row r="243" s="137" customFormat="1" x14ac:dyDescent="0.2"/>
    <row r="244" s="137" customFormat="1" x14ac:dyDescent="0.2"/>
    <row r="245" s="137" customFormat="1" x14ac:dyDescent="0.2"/>
    <row r="246" s="137" customFormat="1" x14ac:dyDescent="0.2"/>
    <row r="247" s="137" customFormat="1" x14ac:dyDescent="0.2"/>
    <row r="248" s="137" customFormat="1" x14ac:dyDescent="0.2"/>
    <row r="249" s="137" customFormat="1" x14ac:dyDescent="0.2"/>
    <row r="250" s="137" customFormat="1" x14ac:dyDescent="0.2"/>
    <row r="251" s="137" customFormat="1" x14ac:dyDescent="0.2"/>
    <row r="252" s="137" customFormat="1" x14ac:dyDescent="0.2"/>
    <row r="253" s="137" customFormat="1" x14ac:dyDescent="0.2"/>
    <row r="254" s="137" customFormat="1" x14ac:dyDescent="0.2"/>
    <row r="255" s="137" customFormat="1" x14ac:dyDescent="0.2"/>
    <row r="256" s="137" customFormat="1" x14ac:dyDescent="0.2"/>
    <row r="257" s="137" customFormat="1" x14ac:dyDescent="0.2"/>
    <row r="258" s="137" customFormat="1" x14ac:dyDescent="0.2"/>
    <row r="259" s="137" customFormat="1" x14ac:dyDescent="0.2"/>
    <row r="260" s="137" customFormat="1" x14ac:dyDescent="0.2"/>
    <row r="261" s="137" customFormat="1" x14ac:dyDescent="0.2"/>
    <row r="262" s="137" customFormat="1" x14ac:dyDescent="0.2"/>
    <row r="263" s="137" customFormat="1" x14ac:dyDescent="0.2"/>
    <row r="264" s="137" customFormat="1" x14ac:dyDescent="0.2"/>
    <row r="265" s="137" customFormat="1" x14ac:dyDescent="0.2"/>
    <row r="266" s="137" customFormat="1" x14ac:dyDescent="0.2"/>
    <row r="267" s="137" customFormat="1" x14ac:dyDescent="0.2"/>
    <row r="268" s="137" customFormat="1" x14ac:dyDescent="0.2"/>
    <row r="269" s="137" customFormat="1" x14ac:dyDescent="0.2"/>
    <row r="270" s="137" customFormat="1" x14ac:dyDescent="0.2"/>
    <row r="271" s="137" customFormat="1" x14ac:dyDescent="0.2"/>
    <row r="272" s="137" customFormat="1" x14ac:dyDescent="0.2"/>
    <row r="273" s="137" customFormat="1" x14ac:dyDescent="0.2"/>
    <row r="274" s="137" customFormat="1" x14ac:dyDescent="0.2"/>
    <row r="275" s="137" customFormat="1" x14ac:dyDescent="0.2"/>
    <row r="276" s="137" customFormat="1" x14ac:dyDescent="0.2"/>
    <row r="277" s="137" customFormat="1" x14ac:dyDescent="0.2"/>
    <row r="278" s="137" customFormat="1" x14ac:dyDescent="0.2"/>
    <row r="279" s="137" customFormat="1" x14ac:dyDescent="0.2"/>
    <row r="280" s="137" customFormat="1" x14ac:dyDescent="0.2"/>
    <row r="281" s="137" customFormat="1" x14ac:dyDescent="0.2"/>
    <row r="282" s="137" customFormat="1" x14ac:dyDescent="0.2"/>
    <row r="283" s="137" customFormat="1" x14ac:dyDescent="0.2"/>
    <row r="284" s="137" customFormat="1" x14ac:dyDescent="0.2"/>
    <row r="285" s="137" customFormat="1" x14ac:dyDescent="0.2"/>
    <row r="286" s="137" customFormat="1" x14ac:dyDescent="0.2"/>
    <row r="287" s="137" customFormat="1" x14ac:dyDescent="0.2"/>
    <row r="288" s="137" customFormat="1" x14ac:dyDescent="0.2"/>
    <row r="289" s="137" customFormat="1" x14ac:dyDescent="0.2"/>
    <row r="290" s="137" customFormat="1" x14ac:dyDescent="0.2"/>
    <row r="291" s="137" customFormat="1" x14ac:dyDescent="0.2"/>
    <row r="292" s="137" customFormat="1" x14ac:dyDescent="0.2"/>
    <row r="293" s="137" customFormat="1" x14ac:dyDescent="0.2"/>
    <row r="294" s="137" customFormat="1" x14ac:dyDescent="0.2"/>
    <row r="295" s="137" customFormat="1" x14ac:dyDescent="0.2"/>
    <row r="296" s="137" customFormat="1" x14ac:dyDescent="0.2"/>
    <row r="297" s="137" customFormat="1" x14ac:dyDescent="0.2"/>
    <row r="298" s="137" customFormat="1" x14ac:dyDescent="0.2"/>
    <row r="299" s="137" customFormat="1" x14ac:dyDescent="0.2"/>
    <row r="300" s="137" customFormat="1" x14ac:dyDescent="0.2"/>
    <row r="301" s="137" customFormat="1" x14ac:dyDescent="0.2"/>
    <row r="302" s="137" customFormat="1" x14ac:dyDescent="0.2"/>
    <row r="303" s="137" customFormat="1" x14ac:dyDescent="0.2"/>
    <row r="304" s="137" customFormat="1" x14ac:dyDescent="0.2"/>
    <row r="305" s="137" customFormat="1" x14ac:dyDescent="0.2"/>
    <row r="306" s="137" customFormat="1" x14ac:dyDescent="0.2"/>
    <row r="307" s="137" customFormat="1" x14ac:dyDescent="0.2"/>
    <row r="308" s="137" customFormat="1" x14ac:dyDescent="0.2"/>
    <row r="309" s="137" customFormat="1" x14ac:dyDescent="0.2"/>
    <row r="310" s="137" customFormat="1" x14ac:dyDescent="0.2"/>
    <row r="311" s="137" customFormat="1" x14ac:dyDescent="0.2"/>
    <row r="312" s="137" customFormat="1" x14ac:dyDescent="0.2"/>
    <row r="313" s="137" customFormat="1" x14ac:dyDescent="0.2"/>
    <row r="314" s="137" customFormat="1" x14ac:dyDescent="0.2"/>
    <row r="315" s="137" customFormat="1" x14ac:dyDescent="0.2"/>
    <row r="316" s="137" customFormat="1" x14ac:dyDescent="0.2"/>
    <row r="317" s="137" customFormat="1" x14ac:dyDescent="0.2"/>
    <row r="318" s="137" customFormat="1" x14ac:dyDescent="0.2"/>
    <row r="319" s="137" customFormat="1" x14ac:dyDescent="0.2"/>
    <row r="320" s="137" customFormat="1" x14ac:dyDescent="0.2"/>
    <row r="321" s="137" customFormat="1" x14ac:dyDescent="0.2"/>
    <row r="322" s="137" customFormat="1" x14ac:dyDescent="0.2"/>
    <row r="323" s="137" customFormat="1" x14ac:dyDescent="0.2"/>
    <row r="324" s="137" customFormat="1" x14ac:dyDescent="0.2"/>
    <row r="325" s="137" customFormat="1" x14ac:dyDescent="0.2"/>
    <row r="326" s="137" customFormat="1" x14ac:dyDescent="0.2"/>
    <row r="327" s="137" customFormat="1" x14ac:dyDescent="0.2"/>
    <row r="328" s="137" customFormat="1" x14ac:dyDescent="0.2"/>
    <row r="329" s="137" customFormat="1" x14ac:dyDescent="0.2"/>
    <row r="330" s="137" customFormat="1" x14ac:dyDescent="0.2"/>
    <row r="331" s="137" customFormat="1" x14ac:dyDescent="0.2"/>
    <row r="332" s="137" customFormat="1" x14ac:dyDescent="0.2"/>
    <row r="333" s="137" customFormat="1" x14ac:dyDescent="0.2"/>
    <row r="334" s="137" customFormat="1" x14ac:dyDescent="0.2"/>
    <row r="335" s="137" customFormat="1" x14ac:dyDescent="0.2"/>
    <row r="336" s="137" customFormat="1" x14ac:dyDescent="0.2"/>
    <row r="337" s="137" customFormat="1" x14ac:dyDescent="0.2"/>
    <row r="338" s="137" customFormat="1" x14ac:dyDescent="0.2"/>
    <row r="339" s="137" customFormat="1" x14ac:dyDescent="0.2"/>
    <row r="340" s="137" customFormat="1" x14ac:dyDescent="0.2"/>
    <row r="341" s="137" customFormat="1" x14ac:dyDescent="0.2"/>
    <row r="342" s="137" customFormat="1" x14ac:dyDescent="0.2"/>
    <row r="343" s="137" customFormat="1" x14ac:dyDescent="0.2"/>
    <row r="344" s="137" customFormat="1" x14ac:dyDescent="0.2"/>
    <row r="345" s="137" customFormat="1" x14ac:dyDescent="0.2"/>
    <row r="346" s="137" customFormat="1" x14ac:dyDescent="0.2"/>
    <row r="347" s="137" customFormat="1" x14ac:dyDescent="0.2"/>
    <row r="348" s="137" customFormat="1" x14ac:dyDescent="0.2"/>
    <row r="349" s="137" customFormat="1" x14ac:dyDescent="0.2"/>
    <row r="350" s="137" customFormat="1" x14ac:dyDescent="0.2"/>
    <row r="351" s="137" customFormat="1" x14ac:dyDescent="0.2"/>
    <row r="352" s="137" customFormat="1" x14ac:dyDescent="0.2"/>
    <row r="353" s="137" customFormat="1" x14ac:dyDescent="0.2"/>
    <row r="354" s="137" customFormat="1" x14ac:dyDescent="0.2"/>
    <row r="355" s="137" customFormat="1" x14ac:dyDescent="0.2"/>
    <row r="356" s="137" customFormat="1" x14ac:dyDescent="0.2"/>
    <row r="357" s="137" customFormat="1" x14ac:dyDescent="0.2"/>
    <row r="358" s="137" customFormat="1" x14ac:dyDescent="0.2"/>
    <row r="359" s="137" customFormat="1" x14ac:dyDescent="0.2"/>
    <row r="360" s="137" customFormat="1" x14ac:dyDescent="0.2"/>
    <row r="361" s="137" customFormat="1" x14ac:dyDescent="0.2"/>
    <row r="362" s="137" customFormat="1" x14ac:dyDescent="0.2"/>
    <row r="363" s="137" customFormat="1" x14ac:dyDescent="0.2"/>
    <row r="364" s="137" customFormat="1" x14ac:dyDescent="0.2"/>
    <row r="365" s="137" customFormat="1" x14ac:dyDescent="0.2"/>
    <row r="366" s="137" customFormat="1" x14ac:dyDescent="0.2"/>
    <row r="367" s="137" customFormat="1" x14ac:dyDescent="0.2"/>
    <row r="368" s="137" customFormat="1" x14ac:dyDescent="0.2"/>
    <row r="369" s="137" customFormat="1" x14ac:dyDescent="0.2"/>
    <row r="370" s="137" customFormat="1" x14ac:dyDescent="0.2"/>
    <row r="371" s="137" customFormat="1" x14ac:dyDescent="0.2"/>
    <row r="372" s="137" customFormat="1" x14ac:dyDescent="0.2"/>
    <row r="373" s="137" customFormat="1" x14ac:dyDescent="0.2"/>
    <row r="374" s="137" customFormat="1" x14ac:dyDescent="0.2"/>
    <row r="375" s="137" customFormat="1" x14ac:dyDescent="0.2"/>
    <row r="376" s="137" customFormat="1" x14ac:dyDescent="0.2"/>
    <row r="377" s="137" customFormat="1" x14ac:dyDescent="0.2"/>
    <row r="378" s="137" customFormat="1" x14ac:dyDescent="0.2"/>
    <row r="379" s="137" customFormat="1" x14ac:dyDescent="0.2"/>
    <row r="380" s="137" customFormat="1" x14ac:dyDescent="0.2"/>
    <row r="381" s="137" customFormat="1" x14ac:dyDescent="0.2"/>
    <row r="382" s="137" customFormat="1" x14ac:dyDescent="0.2"/>
    <row r="383" s="137" customFormat="1" x14ac:dyDescent="0.2"/>
    <row r="384" s="137" customFormat="1" x14ac:dyDescent="0.2"/>
    <row r="385" s="137" customFormat="1" x14ac:dyDescent="0.2"/>
    <row r="386" s="137" customFormat="1" x14ac:dyDescent="0.2"/>
    <row r="387" s="137" customFormat="1" x14ac:dyDescent="0.2"/>
    <row r="388" s="137" customFormat="1" x14ac:dyDescent="0.2"/>
    <row r="389" s="137" customFormat="1" x14ac:dyDescent="0.2"/>
    <row r="390" s="137" customFormat="1" x14ac:dyDescent="0.2"/>
    <row r="391" s="137" customFormat="1" x14ac:dyDescent="0.2"/>
    <row r="392" s="137" customFormat="1" x14ac:dyDescent="0.2"/>
    <row r="393" s="137" customFormat="1" x14ac:dyDescent="0.2"/>
    <row r="394" s="137" customFormat="1" x14ac:dyDescent="0.2"/>
    <row r="395" s="137" customFormat="1" x14ac:dyDescent="0.2"/>
    <row r="396" s="137" customFormat="1" x14ac:dyDescent="0.2"/>
    <row r="397" s="137" customFormat="1" x14ac:dyDescent="0.2"/>
    <row r="398" s="137" customFormat="1" x14ac:dyDescent="0.2"/>
    <row r="399" s="137" customFormat="1" x14ac:dyDescent="0.2"/>
    <row r="400" s="137" customFormat="1" x14ac:dyDescent="0.2"/>
    <row r="401" s="137" customFormat="1" x14ac:dyDescent="0.2"/>
    <row r="402" s="137" customFormat="1" x14ac:dyDescent="0.2"/>
    <row r="403" s="137" customFormat="1" x14ac:dyDescent="0.2"/>
    <row r="404" s="137" customFormat="1" x14ac:dyDescent="0.2"/>
    <row r="405" s="137" customFormat="1" x14ac:dyDescent="0.2"/>
    <row r="406" s="137" customFormat="1" x14ac:dyDescent="0.2"/>
    <row r="407" s="137" customFormat="1" x14ac:dyDescent="0.2"/>
    <row r="408" s="137" customFormat="1" x14ac:dyDescent="0.2"/>
    <row r="409" s="137" customFormat="1" x14ac:dyDescent="0.2"/>
    <row r="410" s="137" customFormat="1" x14ac:dyDescent="0.2"/>
    <row r="411" s="137" customFormat="1" x14ac:dyDescent="0.2"/>
    <row r="412" s="137" customFormat="1" x14ac:dyDescent="0.2"/>
    <row r="413" s="137" customFormat="1" x14ac:dyDescent="0.2"/>
    <row r="414" s="137" customFormat="1" x14ac:dyDescent="0.2"/>
    <row r="415" s="137" customFormat="1" x14ac:dyDescent="0.2"/>
    <row r="416" s="137" customFormat="1" x14ac:dyDescent="0.2"/>
    <row r="417" s="137" customFormat="1" x14ac:dyDescent="0.2"/>
    <row r="418" s="137" customFormat="1" x14ac:dyDescent="0.2"/>
    <row r="419" s="137" customFormat="1" x14ac:dyDescent="0.2"/>
    <row r="420" s="137" customFormat="1" x14ac:dyDescent="0.2"/>
    <row r="421" s="137" customFormat="1" x14ac:dyDescent="0.2"/>
    <row r="422" s="137" customFormat="1" x14ac:dyDescent="0.2"/>
    <row r="423" s="137" customFormat="1" x14ac:dyDescent="0.2"/>
    <row r="424" s="137" customFormat="1" x14ac:dyDescent="0.2"/>
    <row r="425" s="137" customFormat="1" x14ac:dyDescent="0.2"/>
    <row r="426" s="137" customFormat="1" x14ac:dyDescent="0.2"/>
    <row r="427" s="137" customFormat="1" x14ac:dyDescent="0.2"/>
    <row r="428" s="137" customFormat="1" x14ac:dyDescent="0.2"/>
    <row r="429" s="137" customFormat="1" x14ac:dyDescent="0.2"/>
    <row r="430" s="137" customFormat="1" x14ac:dyDescent="0.2"/>
    <row r="431" s="137" customFormat="1" x14ac:dyDescent="0.2"/>
    <row r="432" s="137" customFormat="1" x14ac:dyDescent="0.2"/>
    <row r="433" s="137" customFormat="1" x14ac:dyDescent="0.2"/>
    <row r="434" s="137" customFormat="1" x14ac:dyDescent="0.2"/>
    <row r="435" s="137" customFormat="1" x14ac:dyDescent="0.2"/>
    <row r="436" s="137" customFormat="1" x14ac:dyDescent="0.2"/>
    <row r="437" s="137" customFormat="1" x14ac:dyDescent="0.2"/>
    <row r="438" s="137" customFormat="1" x14ac:dyDescent="0.2"/>
    <row r="439" s="137" customFormat="1" x14ac:dyDescent="0.2"/>
    <row r="440" s="137" customFormat="1" x14ac:dyDescent="0.2"/>
    <row r="441" s="137" customFormat="1" x14ac:dyDescent="0.2"/>
    <row r="442" s="137" customFormat="1" x14ac:dyDescent="0.2"/>
    <row r="443" s="137" customFormat="1" x14ac:dyDescent="0.2"/>
    <row r="444" s="137" customFormat="1" x14ac:dyDescent="0.2"/>
    <row r="445" s="137" customFormat="1" x14ac:dyDescent="0.2"/>
    <row r="446" s="137" customFormat="1" x14ac:dyDescent="0.2"/>
    <row r="447" s="137" customFormat="1" x14ac:dyDescent="0.2"/>
    <row r="448" s="137" customFormat="1" x14ac:dyDescent="0.2"/>
    <row r="449" s="137" customFormat="1" x14ac:dyDescent="0.2"/>
    <row r="450" s="137" customFormat="1" x14ac:dyDescent="0.2"/>
    <row r="451" s="137" customFormat="1" x14ac:dyDescent="0.2"/>
    <row r="452" s="137" customFormat="1" x14ac:dyDescent="0.2"/>
    <row r="453" s="137" customFormat="1" x14ac:dyDescent="0.2"/>
    <row r="454" s="137" customFormat="1" x14ac:dyDescent="0.2"/>
    <row r="455" s="137" customFormat="1" x14ac:dyDescent="0.2"/>
    <row r="456" s="137" customFormat="1" x14ac:dyDescent="0.2"/>
    <row r="457" s="137" customFormat="1" x14ac:dyDescent="0.2"/>
    <row r="458" s="137" customFormat="1" x14ac:dyDescent="0.2"/>
    <row r="459" s="137" customFormat="1" x14ac:dyDescent="0.2"/>
    <row r="460" s="137" customFormat="1" x14ac:dyDescent="0.2"/>
    <row r="461" s="137" customFormat="1" x14ac:dyDescent="0.2"/>
    <row r="462" s="137" customFormat="1" x14ac:dyDescent="0.2"/>
    <row r="463" s="137" customFormat="1" x14ac:dyDescent="0.2"/>
    <row r="464" s="137" customFormat="1" x14ac:dyDescent="0.2"/>
    <row r="465" s="137" customFormat="1" x14ac:dyDescent="0.2"/>
    <row r="466" s="137" customFormat="1" x14ac:dyDescent="0.2"/>
    <row r="467" s="137" customFormat="1" x14ac:dyDescent="0.2"/>
    <row r="468" s="137" customFormat="1" x14ac:dyDescent="0.2"/>
    <row r="469" s="137" customFormat="1" x14ac:dyDescent="0.2"/>
    <row r="470" s="137" customFormat="1" x14ac:dyDescent="0.2"/>
    <row r="471" s="137" customFormat="1" x14ac:dyDescent="0.2"/>
    <row r="472" s="137" customFormat="1" x14ac:dyDescent="0.2"/>
    <row r="473" s="137" customFormat="1" x14ac:dyDescent="0.2"/>
    <row r="474" s="137" customFormat="1" x14ac:dyDescent="0.2"/>
    <row r="475" s="137" customFormat="1" x14ac:dyDescent="0.2"/>
    <row r="476" s="137" customFormat="1" x14ac:dyDescent="0.2"/>
    <row r="477" s="137" customFormat="1" x14ac:dyDescent="0.2"/>
    <row r="478" s="137" customFormat="1" x14ac:dyDescent="0.2"/>
    <row r="479" s="137" customFormat="1" x14ac:dyDescent="0.2"/>
    <row r="480" s="137" customFormat="1" x14ac:dyDescent="0.2"/>
    <row r="481" s="137" customFormat="1" x14ac:dyDescent="0.2"/>
    <row r="482" s="137" customFormat="1" x14ac:dyDescent="0.2"/>
    <row r="483" s="137" customFormat="1" x14ac:dyDescent="0.2"/>
    <row r="484" s="137" customFormat="1" x14ac:dyDescent="0.2"/>
    <row r="485" s="137" customFormat="1" x14ac:dyDescent="0.2"/>
    <row r="486" s="137" customFormat="1" x14ac:dyDescent="0.2"/>
    <row r="487" s="137" customFormat="1" x14ac:dyDescent="0.2"/>
    <row r="488" s="137" customFormat="1" x14ac:dyDescent="0.2"/>
    <row r="489" s="137" customFormat="1" x14ac:dyDescent="0.2"/>
    <row r="490" s="137" customFormat="1" x14ac:dyDescent="0.2"/>
    <row r="491" s="137" customFormat="1" x14ac:dyDescent="0.2"/>
    <row r="492" s="137" customFormat="1" x14ac:dyDescent="0.2"/>
    <row r="493" s="137" customFormat="1" x14ac:dyDescent="0.2"/>
    <row r="494" s="137" customFormat="1" x14ac:dyDescent="0.2"/>
    <row r="495" s="137" customFormat="1" x14ac:dyDescent="0.2"/>
    <row r="496" s="137" customFormat="1" x14ac:dyDescent="0.2"/>
    <row r="497" s="137" customFormat="1" x14ac:dyDescent="0.2"/>
    <row r="498" s="137" customFormat="1" x14ac:dyDescent="0.2"/>
    <row r="499" s="137" customFormat="1" x14ac:dyDescent="0.2"/>
    <row r="500" s="137" customFormat="1" x14ac:dyDescent="0.2"/>
    <row r="501" s="137" customFormat="1" x14ac:dyDescent="0.2"/>
    <row r="502" s="137" customFormat="1" x14ac:dyDescent="0.2"/>
    <row r="503" s="137" customFormat="1" x14ac:dyDescent="0.2"/>
    <row r="504" s="137" customFormat="1" x14ac:dyDescent="0.2"/>
    <row r="505" s="137" customFormat="1" x14ac:dyDescent="0.2"/>
    <row r="506" s="137" customFormat="1" x14ac:dyDescent="0.2"/>
    <row r="507" s="137" customFormat="1" x14ac:dyDescent="0.2"/>
    <row r="508" s="137" customFormat="1" x14ac:dyDescent="0.2"/>
    <row r="509" s="137" customFormat="1" x14ac:dyDescent="0.2"/>
    <row r="510" s="137" customFormat="1" x14ac:dyDescent="0.2"/>
    <row r="511" s="137" customFormat="1" x14ac:dyDescent="0.2"/>
    <row r="512" s="137" customFormat="1" x14ac:dyDescent="0.2"/>
    <row r="513" s="137" customFormat="1" x14ac:dyDescent="0.2"/>
    <row r="514" s="137" customFormat="1" x14ac:dyDescent="0.2"/>
    <row r="515" s="137" customFormat="1" x14ac:dyDescent="0.2"/>
    <row r="516" s="137" customFormat="1" x14ac:dyDescent="0.2"/>
    <row r="517" s="137" customFormat="1" x14ac:dyDescent="0.2"/>
    <row r="518" s="137" customFormat="1" x14ac:dyDescent="0.2"/>
    <row r="519" s="137" customFormat="1" x14ac:dyDescent="0.2"/>
    <row r="520" s="137" customFormat="1" x14ac:dyDescent="0.2"/>
    <row r="521" s="137" customFormat="1" x14ac:dyDescent="0.2"/>
    <row r="522" s="137" customFormat="1" x14ac:dyDescent="0.2"/>
    <row r="523" s="137" customFormat="1" x14ac:dyDescent="0.2"/>
    <row r="524" s="137" customFormat="1" x14ac:dyDescent="0.2"/>
    <row r="525" s="137" customFormat="1" x14ac:dyDescent="0.2"/>
    <row r="526" s="137" customFormat="1" x14ac:dyDescent="0.2"/>
    <row r="527" s="137" customFormat="1" x14ac:dyDescent="0.2"/>
    <row r="528" s="137" customFormat="1" x14ac:dyDescent="0.2"/>
    <row r="529" s="137" customFormat="1" x14ac:dyDescent="0.2"/>
    <row r="530" s="137" customFormat="1" x14ac:dyDescent="0.2"/>
    <row r="531" s="137" customFormat="1" x14ac:dyDescent="0.2"/>
    <row r="532" s="137" customFormat="1" x14ac:dyDescent="0.2"/>
    <row r="533" s="137" customFormat="1" x14ac:dyDescent="0.2"/>
    <row r="534" s="137" customFormat="1" x14ac:dyDescent="0.2"/>
    <row r="535" s="137" customFormat="1" x14ac:dyDescent="0.2"/>
    <row r="536" s="137" customFormat="1" x14ac:dyDescent="0.2"/>
    <row r="537" s="137" customFormat="1" x14ac:dyDescent="0.2"/>
    <row r="538" s="137" customFormat="1" x14ac:dyDescent="0.2"/>
    <row r="539" s="137" customFormat="1" x14ac:dyDescent="0.2"/>
    <row r="540" s="137" customFormat="1" x14ac:dyDescent="0.2"/>
    <row r="541" s="137" customFormat="1" x14ac:dyDescent="0.2"/>
    <row r="542" s="137" customFormat="1" x14ac:dyDescent="0.2"/>
    <row r="543" s="137" customFormat="1" x14ac:dyDescent="0.2"/>
    <row r="544" s="137" customFormat="1" x14ac:dyDescent="0.2"/>
    <row r="545" s="137" customFormat="1" x14ac:dyDescent="0.2"/>
    <row r="546" s="137" customFormat="1" x14ac:dyDescent="0.2"/>
    <row r="547" s="137" customFormat="1" x14ac:dyDescent="0.2"/>
    <row r="548" s="137" customFormat="1" x14ac:dyDescent="0.2"/>
    <row r="549" s="137" customFormat="1" x14ac:dyDescent="0.2"/>
    <row r="550" s="137" customFormat="1" x14ac:dyDescent="0.2"/>
    <row r="551" s="137" customFormat="1" x14ac:dyDescent="0.2"/>
    <row r="552" s="137" customFormat="1" x14ac:dyDescent="0.2"/>
    <row r="553" s="137" customFormat="1" x14ac:dyDescent="0.2"/>
    <row r="554" s="137" customFormat="1" x14ac:dyDescent="0.2"/>
    <row r="555" s="137" customFormat="1" x14ac:dyDescent="0.2"/>
    <row r="556" s="137" customFormat="1" x14ac:dyDescent="0.2"/>
    <row r="557" s="137" customFormat="1" x14ac:dyDescent="0.2"/>
    <row r="558" s="137" customFormat="1" x14ac:dyDescent="0.2"/>
    <row r="559" s="137" customFormat="1" x14ac:dyDescent="0.2"/>
    <row r="560" s="137" customFormat="1" x14ac:dyDescent="0.2"/>
    <row r="561" s="137" customFormat="1" x14ac:dyDescent="0.2"/>
    <row r="562" s="137" customFormat="1" x14ac:dyDescent="0.2"/>
    <row r="563" s="137" customFormat="1" x14ac:dyDescent="0.2"/>
    <row r="564" s="137" customFormat="1" x14ac:dyDescent="0.2"/>
    <row r="565" s="137" customFormat="1" x14ac:dyDescent="0.2"/>
    <row r="566" s="137" customFormat="1" x14ac:dyDescent="0.2"/>
    <row r="567" s="137" customFormat="1" x14ac:dyDescent="0.2"/>
    <row r="568" s="137" customFormat="1" x14ac:dyDescent="0.2"/>
    <row r="569" s="137" customFormat="1" x14ac:dyDescent="0.2"/>
    <row r="570" s="137" customFormat="1" x14ac:dyDescent="0.2"/>
    <row r="571" s="137" customFormat="1" x14ac:dyDescent="0.2"/>
    <row r="572" s="137" customFormat="1" x14ac:dyDescent="0.2"/>
    <row r="573" s="137" customFormat="1" x14ac:dyDescent="0.2"/>
    <row r="574" s="137" customFormat="1" x14ac:dyDescent="0.2"/>
    <row r="575" s="137" customFormat="1" x14ac:dyDescent="0.2"/>
    <row r="576" s="137" customFormat="1" x14ac:dyDescent="0.2"/>
    <row r="577" s="137" customFormat="1" x14ac:dyDescent="0.2"/>
    <row r="578" s="137" customFormat="1" x14ac:dyDescent="0.2"/>
    <row r="579" s="137" customFormat="1" x14ac:dyDescent="0.2"/>
    <row r="580" s="137" customFormat="1" x14ac:dyDescent="0.2"/>
    <row r="581" s="137" customFormat="1" x14ac:dyDescent="0.2"/>
    <row r="582" s="137" customFormat="1" x14ac:dyDescent="0.2"/>
    <row r="583" s="137" customFormat="1" x14ac:dyDescent="0.2"/>
    <row r="584" s="137" customFormat="1" x14ac:dyDescent="0.2"/>
    <row r="585" s="137" customFormat="1" x14ac:dyDescent="0.2"/>
    <row r="586" s="137" customFormat="1" x14ac:dyDescent="0.2"/>
    <row r="587" s="137" customFormat="1" x14ac:dyDescent="0.2"/>
    <row r="588" s="137" customFormat="1" x14ac:dyDescent="0.2"/>
    <row r="589" s="137" customFormat="1" x14ac:dyDescent="0.2"/>
    <row r="590" s="137" customFormat="1" x14ac:dyDescent="0.2"/>
    <row r="591" s="137" customFormat="1" x14ac:dyDescent="0.2"/>
    <row r="592" s="137" customFormat="1" x14ac:dyDescent="0.2"/>
    <row r="593" s="137" customFormat="1" x14ac:dyDescent="0.2"/>
    <row r="594" s="137" customFormat="1" x14ac:dyDescent="0.2"/>
    <row r="595" s="137" customFormat="1" x14ac:dyDescent="0.2"/>
    <row r="596" s="137" customFormat="1" x14ac:dyDescent="0.2"/>
    <row r="597" s="137" customFormat="1" x14ac:dyDescent="0.2"/>
    <row r="598" s="137" customFormat="1" x14ac:dyDescent="0.2"/>
    <row r="599" s="137" customFormat="1" x14ac:dyDescent="0.2"/>
    <row r="600" s="137" customFormat="1" x14ac:dyDescent="0.2"/>
    <row r="601" s="137" customFormat="1" x14ac:dyDescent="0.2"/>
    <row r="602" s="137" customFormat="1" x14ac:dyDescent="0.2"/>
    <row r="603" s="137" customFormat="1" x14ac:dyDescent="0.2"/>
    <row r="604" s="137" customFormat="1" x14ac:dyDescent="0.2"/>
    <row r="605" s="137" customFormat="1" x14ac:dyDescent="0.2"/>
    <row r="606" s="137" customFormat="1" x14ac:dyDescent="0.2"/>
    <row r="607" s="137" customFormat="1" x14ac:dyDescent="0.2"/>
    <row r="608" s="137" customFormat="1" x14ac:dyDescent="0.2"/>
    <row r="609" s="137" customFormat="1" x14ac:dyDescent="0.2"/>
    <row r="610" s="137" customFormat="1" x14ac:dyDescent="0.2"/>
    <row r="611" s="137" customFormat="1" x14ac:dyDescent="0.2"/>
    <row r="612" s="137" customFormat="1" x14ac:dyDescent="0.2"/>
    <row r="613" s="137" customFormat="1" x14ac:dyDescent="0.2"/>
    <row r="614" s="137" customFormat="1" x14ac:dyDescent="0.2"/>
    <row r="615" s="137" customFormat="1" x14ac:dyDescent="0.2"/>
    <row r="616" s="137" customFormat="1" x14ac:dyDescent="0.2"/>
    <row r="617" s="137" customFormat="1" x14ac:dyDescent="0.2"/>
    <row r="618" s="137" customFormat="1" x14ac:dyDescent="0.2"/>
    <row r="619" s="137" customFormat="1" x14ac:dyDescent="0.2"/>
    <row r="620" s="137" customFormat="1" x14ac:dyDescent="0.2"/>
    <row r="621" s="137" customFormat="1" x14ac:dyDescent="0.2"/>
    <row r="622" s="137" customFormat="1" x14ac:dyDescent="0.2"/>
    <row r="623" s="137" customFormat="1" x14ac:dyDescent="0.2"/>
    <row r="624" s="137" customFormat="1" x14ac:dyDescent="0.2"/>
    <row r="625" s="137" customFormat="1" x14ac:dyDescent="0.2"/>
    <row r="626" s="137" customFormat="1" x14ac:dyDescent="0.2"/>
    <row r="627" s="137" customFormat="1" x14ac:dyDescent="0.2"/>
    <row r="628" s="137" customFormat="1" x14ac:dyDescent="0.2"/>
    <row r="629" s="137" customFormat="1" x14ac:dyDescent="0.2"/>
    <row r="630" s="137" customFormat="1" x14ac:dyDescent="0.2"/>
    <row r="631" s="137" customFormat="1" x14ac:dyDescent="0.2"/>
    <row r="632" s="137" customFormat="1" x14ac:dyDescent="0.2"/>
    <row r="633" s="137" customFormat="1" x14ac:dyDescent="0.2"/>
    <row r="634" s="137" customFormat="1" x14ac:dyDescent="0.2"/>
    <row r="635" s="137" customFormat="1" x14ac:dyDescent="0.2"/>
    <row r="636" s="137" customFormat="1" x14ac:dyDescent="0.2"/>
    <row r="637" s="137" customFormat="1" x14ac:dyDescent="0.2"/>
    <row r="638" s="137" customFormat="1" x14ac:dyDescent="0.2"/>
    <row r="639" s="137" customFormat="1" x14ac:dyDescent="0.2"/>
    <row r="640" s="137" customFormat="1" x14ac:dyDescent="0.2"/>
    <row r="641" s="137" customFormat="1" x14ac:dyDescent="0.2"/>
    <row r="642" s="137" customFormat="1" x14ac:dyDescent="0.2"/>
    <row r="643" s="137" customFormat="1" x14ac:dyDescent="0.2"/>
    <row r="644" s="137" customFormat="1" x14ac:dyDescent="0.2"/>
    <row r="645" s="137" customFormat="1" x14ac:dyDescent="0.2"/>
    <row r="646" s="137" customFormat="1" x14ac:dyDescent="0.2"/>
    <row r="647" s="137" customFormat="1" x14ac:dyDescent="0.2"/>
    <row r="648" s="137" customFormat="1" x14ac:dyDescent="0.2"/>
    <row r="649" s="137" customFormat="1" x14ac:dyDescent="0.2"/>
    <row r="650" s="137" customFormat="1" x14ac:dyDescent="0.2"/>
    <row r="651" s="137" customFormat="1" x14ac:dyDescent="0.2"/>
    <row r="652" s="137" customFormat="1" x14ac:dyDescent="0.2"/>
    <row r="653" s="137" customFormat="1" x14ac:dyDescent="0.2"/>
    <row r="654" s="137" customFormat="1" x14ac:dyDescent="0.2"/>
    <row r="655" s="137" customFormat="1" x14ac:dyDescent="0.2"/>
    <row r="656" s="137" customFormat="1" x14ac:dyDescent="0.2"/>
    <row r="657" s="137" customFormat="1" x14ac:dyDescent="0.2"/>
    <row r="658" s="137" customFormat="1" x14ac:dyDescent="0.2"/>
    <row r="659" s="137" customFormat="1" x14ac:dyDescent="0.2"/>
    <row r="660" s="137" customFormat="1" x14ac:dyDescent="0.2"/>
    <row r="661" s="137" customFormat="1" x14ac:dyDescent="0.2"/>
    <row r="662" s="137" customFormat="1" x14ac:dyDescent="0.2"/>
    <row r="663" s="137" customFormat="1" x14ac:dyDescent="0.2"/>
    <row r="664" s="137" customFormat="1" x14ac:dyDescent="0.2"/>
    <row r="665" s="137" customFormat="1" x14ac:dyDescent="0.2"/>
    <row r="666" s="137" customFormat="1" x14ac:dyDescent="0.2"/>
    <row r="667" s="137" customFormat="1" x14ac:dyDescent="0.2"/>
    <row r="668" s="137" customFormat="1" x14ac:dyDescent="0.2"/>
    <row r="669" s="137" customFormat="1" x14ac:dyDescent="0.2"/>
    <row r="670" s="137" customFormat="1" x14ac:dyDescent="0.2"/>
    <row r="671" s="137" customFormat="1" x14ac:dyDescent="0.2"/>
    <row r="672" s="137" customFormat="1" x14ac:dyDescent="0.2"/>
    <row r="673" s="137" customFormat="1" x14ac:dyDescent="0.2"/>
    <row r="674" s="137" customFormat="1" x14ac:dyDescent="0.2"/>
    <row r="675" s="137" customFormat="1" x14ac:dyDescent="0.2"/>
    <row r="676" s="137" customFormat="1" x14ac:dyDescent="0.2"/>
    <row r="677" s="137" customFormat="1" x14ac:dyDescent="0.2"/>
    <row r="678" s="137" customFormat="1" x14ac:dyDescent="0.2"/>
    <row r="679" s="137" customFormat="1" x14ac:dyDescent="0.2"/>
    <row r="680" s="137" customFormat="1" x14ac:dyDescent="0.2"/>
    <row r="681" s="137" customFormat="1" x14ac:dyDescent="0.2"/>
    <row r="682" s="137" customFormat="1" x14ac:dyDescent="0.2"/>
    <row r="683" s="137" customFormat="1" x14ac:dyDescent="0.2"/>
    <row r="684" s="137" customFormat="1" x14ac:dyDescent="0.2"/>
    <row r="685" s="137" customFormat="1" x14ac:dyDescent="0.2"/>
    <row r="686" s="137" customFormat="1" x14ac:dyDescent="0.2"/>
    <row r="687" s="137" customFormat="1" x14ac:dyDescent="0.2"/>
    <row r="688" s="137" customFormat="1" x14ac:dyDescent="0.2"/>
    <row r="689" s="137" customFormat="1" x14ac:dyDescent="0.2"/>
    <row r="690" s="137" customFormat="1" x14ac:dyDescent="0.2"/>
    <row r="691" s="137" customFormat="1" x14ac:dyDescent="0.2"/>
    <row r="692" s="137" customFormat="1" x14ac:dyDescent="0.2"/>
    <row r="693" s="137" customFormat="1" x14ac:dyDescent="0.2"/>
    <row r="694" s="137" customFormat="1" x14ac:dyDescent="0.2"/>
    <row r="695" s="137" customFormat="1" x14ac:dyDescent="0.2"/>
    <row r="696" s="137" customFormat="1" x14ac:dyDescent="0.2"/>
    <row r="697" s="137" customFormat="1" x14ac:dyDescent="0.2"/>
    <row r="698" s="137" customFormat="1" x14ac:dyDescent="0.2"/>
    <row r="699" s="137" customFormat="1" x14ac:dyDescent="0.2"/>
    <row r="700" s="137" customFormat="1" x14ac:dyDescent="0.2"/>
    <row r="701" s="137" customFormat="1" x14ac:dyDescent="0.2"/>
    <row r="702" s="137" customFormat="1" x14ac:dyDescent="0.2"/>
    <row r="703" s="137" customFormat="1" x14ac:dyDescent="0.2"/>
    <row r="704" s="137" customFormat="1" x14ac:dyDescent="0.2"/>
    <row r="705" s="137" customFormat="1" x14ac:dyDescent="0.2"/>
    <row r="706" s="137" customFormat="1" x14ac:dyDescent="0.2"/>
    <row r="707" s="137" customFormat="1" x14ac:dyDescent="0.2"/>
    <row r="708" s="137" customFormat="1" x14ac:dyDescent="0.2"/>
    <row r="709" s="137" customFormat="1" x14ac:dyDescent="0.2"/>
    <row r="710" s="137" customFormat="1" x14ac:dyDescent="0.2"/>
    <row r="711" s="137" customFormat="1" x14ac:dyDescent="0.2"/>
    <row r="712" s="137" customFormat="1" x14ac:dyDescent="0.2"/>
    <row r="713" s="137" customFormat="1" x14ac:dyDescent="0.2"/>
    <row r="714" s="137" customFormat="1" x14ac:dyDescent="0.2"/>
    <row r="715" s="137" customFormat="1" x14ac:dyDescent="0.2"/>
    <row r="716" s="137" customFormat="1" x14ac:dyDescent="0.2"/>
    <row r="717" s="137" customFormat="1" x14ac:dyDescent="0.2"/>
    <row r="718" s="137" customFormat="1" x14ac:dyDescent="0.2"/>
    <row r="719" s="137" customFormat="1" x14ac:dyDescent="0.2"/>
    <row r="720" s="137" customFormat="1" x14ac:dyDescent="0.2"/>
    <row r="721" s="137" customFormat="1" x14ac:dyDescent="0.2"/>
    <row r="722" s="137" customFormat="1" x14ac:dyDescent="0.2"/>
    <row r="723" s="137" customFormat="1" x14ac:dyDescent="0.2"/>
    <row r="724" s="137" customFormat="1" x14ac:dyDescent="0.2"/>
    <row r="725" s="137" customFormat="1" x14ac:dyDescent="0.2"/>
    <row r="726" s="137" customFormat="1" x14ac:dyDescent="0.2"/>
    <row r="727" s="137" customFormat="1" x14ac:dyDescent="0.2"/>
    <row r="728" s="137" customFormat="1" x14ac:dyDescent="0.2"/>
    <row r="729" s="137" customFormat="1" x14ac:dyDescent="0.2"/>
    <row r="730" s="137" customFormat="1" x14ac:dyDescent="0.2"/>
    <row r="731" s="137" customFormat="1" x14ac:dyDescent="0.2"/>
    <row r="732" s="137" customFormat="1" x14ac:dyDescent="0.2"/>
    <row r="733" s="137" customFormat="1" x14ac:dyDescent="0.2"/>
    <row r="734" s="137" customFormat="1" x14ac:dyDescent="0.2"/>
    <row r="735" s="137" customFormat="1" x14ac:dyDescent="0.2"/>
    <row r="736" s="137" customFormat="1" x14ac:dyDescent="0.2"/>
    <row r="737" s="137" customFormat="1" x14ac:dyDescent="0.2"/>
    <row r="738" s="137" customFormat="1" x14ac:dyDescent="0.2"/>
    <row r="739" s="137" customFormat="1" x14ac:dyDescent="0.2"/>
    <row r="740" s="137" customFormat="1" x14ac:dyDescent="0.2"/>
    <row r="741" s="137" customFormat="1" x14ac:dyDescent="0.2"/>
    <row r="742" s="137" customFormat="1" x14ac:dyDescent="0.2"/>
    <row r="743" s="137" customFormat="1" x14ac:dyDescent="0.2"/>
    <row r="744" s="137" customFormat="1" x14ac:dyDescent="0.2"/>
    <row r="745" s="137" customFormat="1" x14ac:dyDescent="0.2"/>
    <row r="746" s="137" customFormat="1" x14ac:dyDescent="0.2"/>
    <row r="747" s="137" customFormat="1" x14ac:dyDescent="0.2"/>
    <row r="748" s="137" customFormat="1" x14ac:dyDescent="0.2"/>
    <row r="749" s="137" customFormat="1" x14ac:dyDescent="0.2"/>
    <row r="750" s="137" customFormat="1" x14ac:dyDescent="0.2"/>
    <row r="751" s="137" customFormat="1" x14ac:dyDescent="0.2"/>
    <row r="752" s="137" customFormat="1" x14ac:dyDescent="0.2"/>
    <row r="753" s="137" customFormat="1" x14ac:dyDescent="0.2"/>
    <row r="754" s="137" customFormat="1" x14ac:dyDescent="0.2"/>
    <row r="755" s="137" customFormat="1" x14ac:dyDescent="0.2"/>
    <row r="756" s="137" customFormat="1" x14ac:dyDescent="0.2"/>
    <row r="757" s="137" customFormat="1" x14ac:dyDescent="0.2"/>
    <row r="758" s="137" customFormat="1" x14ac:dyDescent="0.2"/>
    <row r="759" s="137" customFormat="1" x14ac:dyDescent="0.2"/>
    <row r="760" s="137" customFormat="1" x14ac:dyDescent="0.2"/>
    <row r="761" s="137" customFormat="1" x14ac:dyDescent="0.2"/>
    <row r="762" s="137" customFormat="1" x14ac:dyDescent="0.2"/>
    <row r="763" s="137" customFormat="1" x14ac:dyDescent="0.2"/>
    <row r="764" s="137" customFormat="1" x14ac:dyDescent="0.2"/>
    <row r="765" s="137" customFormat="1" x14ac:dyDescent="0.2"/>
    <row r="766" s="137" customFormat="1" x14ac:dyDescent="0.2"/>
    <row r="767" s="137" customFormat="1" x14ac:dyDescent="0.2"/>
    <row r="768" s="137" customFormat="1" x14ac:dyDescent="0.2"/>
    <row r="769" s="137" customFormat="1" x14ac:dyDescent="0.2"/>
    <row r="770" s="137" customFormat="1" x14ac:dyDescent="0.2"/>
    <row r="771" s="137" customFormat="1" x14ac:dyDescent="0.2"/>
    <row r="772" s="137" customFormat="1" x14ac:dyDescent="0.2"/>
    <row r="773" s="137" customFormat="1" x14ac:dyDescent="0.2"/>
    <row r="774" s="137" customFormat="1" x14ac:dyDescent="0.2"/>
    <row r="775" s="137" customFormat="1" x14ac:dyDescent="0.2"/>
    <row r="776" s="137" customFormat="1" x14ac:dyDescent="0.2"/>
    <row r="777" s="137" customFormat="1" x14ac:dyDescent="0.2"/>
    <row r="778" s="137" customFormat="1" x14ac:dyDescent="0.2"/>
    <row r="779" s="137" customFormat="1" x14ac:dyDescent="0.2"/>
    <row r="780" s="137" customFormat="1" x14ac:dyDescent="0.2"/>
    <row r="781" s="137" customFormat="1" x14ac:dyDescent="0.2"/>
    <row r="782" s="137" customFormat="1" x14ac:dyDescent="0.2"/>
    <row r="783" s="137" customFormat="1" x14ac:dyDescent="0.2"/>
    <row r="784" s="137" customFormat="1" x14ac:dyDescent="0.2"/>
    <row r="785" s="137" customFormat="1" x14ac:dyDescent="0.2"/>
    <row r="786" s="137" customFormat="1" x14ac:dyDescent="0.2"/>
    <row r="787" s="137" customFormat="1" x14ac:dyDescent="0.2"/>
    <row r="788" s="137" customFormat="1" x14ac:dyDescent="0.2"/>
    <row r="789" s="137" customFormat="1" x14ac:dyDescent="0.2"/>
    <row r="790" s="137" customFormat="1" x14ac:dyDescent="0.2"/>
    <row r="791" s="137" customFormat="1" x14ac:dyDescent="0.2"/>
    <row r="792" s="137" customFormat="1" x14ac:dyDescent="0.2"/>
    <row r="793" s="137" customFormat="1" x14ac:dyDescent="0.2"/>
    <row r="794" s="137" customFormat="1" x14ac:dyDescent="0.2"/>
    <row r="795" s="137" customFormat="1" x14ac:dyDescent="0.2"/>
    <row r="796" s="137" customFormat="1" x14ac:dyDescent="0.2"/>
    <row r="797" s="137" customFormat="1" x14ac:dyDescent="0.2"/>
    <row r="798" s="137" customFormat="1" x14ac:dyDescent="0.2"/>
    <row r="799" s="137" customFormat="1" x14ac:dyDescent="0.2"/>
    <row r="800" s="137" customFormat="1" x14ac:dyDescent="0.2"/>
    <row r="801" s="137" customFormat="1" x14ac:dyDescent="0.2"/>
    <row r="802" s="137" customFormat="1" x14ac:dyDescent="0.2"/>
    <row r="803" s="137" customFormat="1" x14ac:dyDescent="0.2"/>
    <row r="804" s="137" customFormat="1" x14ac:dyDescent="0.2"/>
    <row r="805" s="137" customFormat="1" x14ac:dyDescent="0.2"/>
    <row r="806" s="137" customFormat="1" x14ac:dyDescent="0.2"/>
    <row r="807" s="137" customFormat="1" x14ac:dyDescent="0.2"/>
    <row r="808" s="137" customFormat="1" x14ac:dyDescent="0.2"/>
    <row r="809" s="137" customFormat="1" x14ac:dyDescent="0.2"/>
    <row r="810" s="137" customFormat="1" x14ac:dyDescent="0.2"/>
    <row r="811" s="137" customFormat="1" x14ac:dyDescent="0.2"/>
    <row r="812" s="137" customFormat="1" x14ac:dyDescent="0.2"/>
    <row r="813" s="137" customFormat="1" x14ac:dyDescent="0.2"/>
    <row r="814" s="137" customFormat="1" x14ac:dyDescent="0.2"/>
    <row r="815" s="137" customFormat="1" x14ac:dyDescent="0.2"/>
    <row r="816" s="137" customFormat="1" x14ac:dyDescent="0.2"/>
    <row r="817" s="137" customFormat="1" x14ac:dyDescent="0.2"/>
    <row r="818" s="137" customFormat="1" x14ac:dyDescent="0.2"/>
    <row r="819" s="137" customFormat="1" x14ac:dyDescent="0.2"/>
    <row r="820" s="137" customFormat="1" x14ac:dyDescent="0.2"/>
    <row r="821" s="137" customFormat="1" x14ac:dyDescent="0.2"/>
    <row r="822" s="137" customFormat="1" x14ac:dyDescent="0.2"/>
    <row r="823" s="137" customFormat="1" x14ac:dyDescent="0.2"/>
    <row r="824" s="137" customFormat="1" x14ac:dyDescent="0.2"/>
    <row r="825" s="137" customFormat="1" x14ac:dyDescent="0.2"/>
    <row r="826" s="137" customFormat="1" x14ac:dyDescent="0.2"/>
    <row r="827" s="137" customFormat="1" x14ac:dyDescent="0.2"/>
    <row r="828" s="137" customFormat="1" x14ac:dyDescent="0.2"/>
    <row r="829" s="137" customFormat="1" x14ac:dyDescent="0.2"/>
    <row r="830" s="137" customFormat="1" x14ac:dyDescent="0.2"/>
    <row r="831" s="137" customFormat="1" x14ac:dyDescent="0.2"/>
    <row r="832" s="137" customFormat="1" x14ac:dyDescent="0.2"/>
    <row r="833" s="137" customFormat="1" x14ac:dyDescent="0.2"/>
    <row r="834" s="137" customFormat="1" x14ac:dyDescent="0.2"/>
    <row r="835" s="137" customFormat="1" x14ac:dyDescent="0.2"/>
    <row r="836" s="137" customFormat="1" x14ac:dyDescent="0.2"/>
    <row r="837" s="137" customFormat="1" x14ac:dyDescent="0.2"/>
    <row r="838" s="137" customFormat="1" x14ac:dyDescent="0.2"/>
    <row r="839" s="137" customFormat="1" x14ac:dyDescent="0.2"/>
    <row r="840" s="137" customFormat="1" x14ac:dyDescent="0.2"/>
    <row r="841" s="137" customFormat="1" x14ac:dyDescent="0.2"/>
    <row r="842" s="137" customFormat="1" x14ac:dyDescent="0.2"/>
    <row r="843" s="137" customFormat="1" x14ac:dyDescent="0.2"/>
    <row r="844" s="137" customFormat="1" x14ac:dyDescent="0.2"/>
    <row r="845" s="137" customFormat="1" x14ac:dyDescent="0.2"/>
    <row r="846" s="137" customFormat="1" x14ac:dyDescent="0.2"/>
    <row r="847" s="137" customFormat="1" x14ac:dyDescent="0.2"/>
    <row r="848" s="137" customFormat="1" x14ac:dyDescent="0.2"/>
    <row r="849" s="137" customFormat="1" x14ac:dyDescent="0.2"/>
    <row r="850" s="137" customFormat="1" x14ac:dyDescent="0.2"/>
    <row r="851" s="137" customFormat="1" x14ac:dyDescent="0.2"/>
    <row r="852" s="137" customFormat="1" x14ac:dyDescent="0.2"/>
    <row r="853" s="137" customFormat="1" x14ac:dyDescent="0.2"/>
    <row r="854" s="137" customFormat="1" x14ac:dyDescent="0.2"/>
    <row r="855" s="137" customFormat="1" x14ac:dyDescent="0.2"/>
    <row r="856" s="137" customFormat="1" x14ac:dyDescent="0.2"/>
    <row r="857" s="137" customFormat="1" x14ac:dyDescent="0.2"/>
    <row r="858" s="137" customFormat="1" x14ac:dyDescent="0.2"/>
    <row r="859" s="137" customFormat="1" x14ac:dyDescent="0.2"/>
    <row r="860" s="137" customFormat="1" x14ac:dyDescent="0.2"/>
    <row r="861" s="137" customFormat="1" x14ac:dyDescent="0.2"/>
    <row r="862" s="137" customFormat="1" x14ac:dyDescent="0.2"/>
    <row r="863" s="137" customFormat="1" x14ac:dyDescent="0.2"/>
    <row r="864" s="137" customFormat="1" x14ac:dyDescent="0.2"/>
    <row r="865" s="137" customFormat="1" x14ac:dyDescent="0.2"/>
    <row r="866" s="137" customFormat="1" x14ac:dyDescent="0.2"/>
    <row r="867" s="137" customFormat="1" x14ac:dyDescent="0.2"/>
    <row r="868" s="137" customFormat="1" x14ac:dyDescent="0.2"/>
    <row r="869" s="137" customFormat="1" x14ac:dyDescent="0.2"/>
    <row r="870" s="137" customFormat="1" x14ac:dyDescent="0.2"/>
    <row r="871" s="137" customFormat="1" x14ac:dyDescent="0.2"/>
    <row r="872" s="137" customFormat="1" x14ac:dyDescent="0.2"/>
    <row r="873" s="137" customFormat="1" x14ac:dyDescent="0.2"/>
    <row r="874" s="137" customFormat="1" x14ac:dyDescent="0.2"/>
    <row r="875" s="137" customFormat="1" x14ac:dyDescent="0.2"/>
    <row r="876" s="137" customFormat="1" x14ac:dyDescent="0.2"/>
    <row r="877" s="137" customFormat="1" x14ac:dyDescent="0.2"/>
    <row r="878" s="137" customFormat="1" x14ac:dyDescent="0.2"/>
    <row r="879" s="137" customFormat="1" x14ac:dyDescent="0.2"/>
    <row r="880" s="137" customFormat="1" x14ac:dyDescent="0.2"/>
    <row r="881" s="137" customFormat="1" x14ac:dyDescent="0.2"/>
    <row r="882" s="137" customFormat="1" x14ac:dyDescent="0.2"/>
    <row r="883" s="137" customFormat="1" x14ac:dyDescent="0.2"/>
    <row r="884" s="137" customFormat="1" x14ac:dyDescent="0.2"/>
    <row r="885" s="137" customFormat="1" x14ac:dyDescent="0.2"/>
    <row r="886" s="137" customFormat="1" x14ac:dyDescent="0.2"/>
    <row r="887" s="137" customFormat="1" x14ac:dyDescent="0.2"/>
    <row r="888" s="137" customFormat="1" x14ac:dyDescent="0.2"/>
    <row r="889" s="137" customFormat="1" x14ac:dyDescent="0.2"/>
    <row r="890" s="137" customFormat="1" x14ac:dyDescent="0.2"/>
    <row r="891" s="137" customFormat="1" x14ac:dyDescent="0.2"/>
    <row r="892" s="137" customFormat="1" x14ac:dyDescent="0.2"/>
    <row r="893" s="137" customFormat="1" x14ac:dyDescent="0.2"/>
    <row r="894" s="137" customFormat="1" x14ac:dyDescent="0.2"/>
    <row r="895" s="137" customFormat="1" x14ac:dyDescent="0.2"/>
    <row r="896" s="137" customFormat="1" x14ac:dyDescent="0.2"/>
    <row r="897" s="137" customFormat="1" x14ac:dyDescent="0.2"/>
    <row r="898" s="137" customFormat="1" x14ac:dyDescent="0.2"/>
    <row r="899" s="137" customFormat="1" x14ac:dyDescent="0.2"/>
    <row r="900" s="137" customFormat="1" x14ac:dyDescent="0.2"/>
    <row r="901" s="137" customFormat="1" x14ac:dyDescent="0.2"/>
    <row r="902" s="137" customFormat="1" x14ac:dyDescent="0.2"/>
    <row r="903" s="137" customFormat="1" x14ac:dyDescent="0.2"/>
    <row r="904" s="137" customFormat="1" x14ac:dyDescent="0.2"/>
    <row r="905" s="137" customFormat="1" x14ac:dyDescent="0.2"/>
    <row r="906" s="137" customFormat="1" x14ac:dyDescent="0.2"/>
    <row r="907" s="137" customFormat="1" x14ac:dyDescent="0.2"/>
    <row r="908" s="137" customFormat="1" x14ac:dyDescent="0.2"/>
    <row r="909" s="137" customFormat="1" x14ac:dyDescent="0.2"/>
    <row r="910" s="137" customFormat="1" x14ac:dyDescent="0.2"/>
    <row r="911" s="137" customFormat="1" x14ac:dyDescent="0.2"/>
    <row r="912" s="137" customFormat="1" x14ac:dyDescent="0.2"/>
    <row r="913" s="137" customFormat="1" x14ac:dyDescent="0.2"/>
    <row r="914" s="137" customFormat="1" x14ac:dyDescent="0.2"/>
    <row r="915" s="137" customFormat="1" x14ac:dyDescent="0.2"/>
    <row r="916" s="137" customFormat="1" x14ac:dyDescent="0.2"/>
    <row r="917" s="137" customFormat="1" x14ac:dyDescent="0.2"/>
    <row r="918" s="137" customFormat="1" x14ac:dyDescent="0.2"/>
    <row r="919" s="137" customFormat="1" x14ac:dyDescent="0.2"/>
    <row r="920" s="137" customFormat="1" x14ac:dyDescent="0.2"/>
    <row r="921" s="137" customFormat="1" x14ac:dyDescent="0.2"/>
    <row r="922" s="137" customFormat="1" x14ac:dyDescent="0.2"/>
    <row r="923" s="137" customFormat="1" x14ac:dyDescent="0.2"/>
    <row r="924" s="137" customFormat="1" x14ac:dyDescent="0.2"/>
    <row r="925" s="137" customFormat="1" x14ac:dyDescent="0.2"/>
    <row r="926" s="137" customFormat="1" x14ac:dyDescent="0.2"/>
    <row r="927" s="137" customFormat="1" x14ac:dyDescent="0.2"/>
    <row r="928" s="137" customFormat="1" x14ac:dyDescent="0.2"/>
    <row r="929" s="137" customFormat="1" x14ac:dyDescent="0.2"/>
    <row r="930" s="137" customFormat="1" x14ac:dyDescent="0.2"/>
    <row r="931" s="137" customFormat="1" x14ac:dyDescent="0.2"/>
    <row r="932" s="137" customFormat="1" x14ac:dyDescent="0.2"/>
    <row r="933" s="137" customFormat="1" x14ac:dyDescent="0.2"/>
    <row r="934" s="137" customFormat="1" x14ac:dyDescent="0.2"/>
    <row r="935" s="137" customFormat="1" x14ac:dyDescent="0.2"/>
    <row r="936" s="137" customFormat="1" x14ac:dyDescent="0.2"/>
    <row r="937" s="137" customFormat="1" x14ac:dyDescent="0.2"/>
    <row r="938" s="137" customFormat="1" x14ac:dyDescent="0.2"/>
    <row r="939" s="137" customFormat="1" x14ac:dyDescent="0.2"/>
    <row r="940" s="137" customFormat="1" x14ac:dyDescent="0.2"/>
    <row r="941" s="137" customFormat="1" x14ac:dyDescent="0.2"/>
    <row r="942" s="137" customFormat="1" x14ac:dyDescent="0.2"/>
    <row r="943" s="137" customFormat="1" x14ac:dyDescent="0.2"/>
    <row r="944" s="137" customFormat="1" x14ac:dyDescent="0.2"/>
    <row r="945" s="137" customFormat="1" x14ac:dyDescent="0.2"/>
    <row r="946" s="137" customFormat="1" x14ac:dyDescent="0.2"/>
    <row r="947" s="137" customFormat="1" x14ac:dyDescent="0.2"/>
    <row r="948" s="137" customFormat="1" x14ac:dyDescent="0.2"/>
    <row r="949" s="137" customFormat="1" x14ac:dyDescent="0.2"/>
    <row r="950" s="137" customFormat="1" x14ac:dyDescent="0.2"/>
    <row r="951" s="137" customFormat="1" x14ac:dyDescent="0.2"/>
    <row r="952" s="137" customFormat="1" x14ac:dyDescent="0.2"/>
    <row r="953" s="137" customFormat="1" x14ac:dyDescent="0.2"/>
    <row r="954" s="137" customFormat="1" x14ac:dyDescent="0.2"/>
    <row r="955" s="137" customFormat="1" x14ac:dyDescent="0.2"/>
    <row r="956" s="137" customFormat="1" x14ac:dyDescent="0.2"/>
    <row r="957" s="137" customFormat="1" x14ac:dyDescent="0.2"/>
    <row r="958" s="137" customFormat="1" x14ac:dyDescent="0.2"/>
    <row r="959" s="137" customFormat="1" x14ac:dyDescent="0.2"/>
    <row r="960" s="137" customFormat="1" x14ac:dyDescent="0.2"/>
    <row r="961" s="137" customFormat="1" x14ac:dyDescent="0.2"/>
    <row r="962" s="137" customFormat="1" x14ac:dyDescent="0.2"/>
    <row r="963" s="137" customFormat="1" x14ac:dyDescent="0.2"/>
    <row r="964" s="137" customFormat="1" x14ac:dyDescent="0.2"/>
    <row r="965" s="137" customFormat="1" x14ac:dyDescent="0.2"/>
    <row r="966" s="137" customFormat="1" x14ac:dyDescent="0.2"/>
    <row r="967" s="137" customFormat="1" x14ac:dyDescent="0.2"/>
    <row r="968" s="137" customFormat="1" x14ac:dyDescent="0.2"/>
    <row r="969" s="137" customFormat="1" x14ac:dyDescent="0.2"/>
    <row r="970" s="137" customFormat="1" x14ac:dyDescent="0.2"/>
    <row r="971" s="137" customFormat="1" x14ac:dyDescent="0.2"/>
    <row r="972" s="137" customFormat="1" x14ac:dyDescent="0.2"/>
    <row r="973" s="137" customFormat="1" x14ac:dyDescent="0.2"/>
    <row r="974" s="137" customFormat="1" x14ac:dyDescent="0.2"/>
    <row r="975" s="137" customFormat="1" x14ac:dyDescent="0.2"/>
    <row r="976" s="137" customFormat="1" x14ac:dyDescent="0.2"/>
    <row r="977" s="137" customFormat="1" x14ac:dyDescent="0.2"/>
    <row r="978" s="137" customFormat="1" x14ac:dyDescent="0.2"/>
    <row r="979" s="137" customFormat="1" x14ac:dyDescent="0.2"/>
    <row r="980" s="137" customFormat="1" x14ac:dyDescent="0.2"/>
    <row r="981" s="137" customFormat="1" x14ac:dyDescent="0.2"/>
    <row r="982" s="137" customFormat="1" x14ac:dyDescent="0.2"/>
    <row r="983" s="137" customFormat="1" x14ac:dyDescent="0.2"/>
    <row r="984" s="137" customFormat="1" x14ac:dyDescent="0.2"/>
    <row r="985" s="137" customFormat="1" x14ac:dyDescent="0.2"/>
    <row r="986" s="137" customFormat="1" x14ac:dyDescent="0.2"/>
    <row r="987" s="137" customFormat="1" x14ac:dyDescent="0.2"/>
    <row r="988" s="137" customFormat="1" x14ac:dyDescent="0.2"/>
    <row r="989" s="137" customFormat="1" x14ac:dyDescent="0.2"/>
    <row r="990" s="137" customFormat="1" x14ac:dyDescent="0.2"/>
    <row r="991" s="137" customFormat="1" x14ac:dyDescent="0.2"/>
    <row r="992" s="137" customFormat="1" x14ac:dyDescent="0.2"/>
    <row r="993" s="137" customFormat="1" x14ac:dyDescent="0.2"/>
    <row r="994" s="137" customFormat="1" x14ac:dyDescent="0.2"/>
    <row r="995" s="137" customFormat="1" x14ac:dyDescent="0.2"/>
    <row r="996" s="137" customFormat="1" x14ac:dyDescent="0.2"/>
    <row r="997" s="137" customFormat="1" x14ac:dyDescent="0.2"/>
    <row r="998" s="137" customFormat="1" x14ac:dyDescent="0.2"/>
    <row r="999" s="137" customFormat="1" x14ac:dyDescent="0.2"/>
    <row r="1000" s="137" customFormat="1" x14ac:dyDescent="0.2"/>
    <row r="1001" s="137" customFormat="1" x14ac:dyDescent="0.2"/>
    <row r="1002" s="137" customFormat="1" x14ac:dyDescent="0.2"/>
    <row r="1003" s="137" customFormat="1" x14ac:dyDescent="0.2"/>
    <row r="1004" s="137" customFormat="1" x14ac:dyDescent="0.2"/>
    <row r="1005" s="137" customFormat="1" x14ac:dyDescent="0.2"/>
    <row r="1006" s="137" customFormat="1" x14ac:dyDescent="0.2"/>
    <row r="1007" s="137" customFormat="1" x14ac:dyDescent="0.2"/>
    <row r="1008" s="137" customFormat="1" x14ac:dyDescent="0.2"/>
    <row r="1009" s="137" customFormat="1" x14ac:dyDescent="0.2"/>
    <row r="1010" s="137" customFormat="1" x14ac:dyDescent="0.2"/>
    <row r="1011" s="137" customFormat="1" x14ac:dyDescent="0.2"/>
    <row r="1012" s="137" customFormat="1" x14ac:dyDescent="0.2"/>
    <row r="1013" s="137" customFormat="1" x14ac:dyDescent="0.2"/>
    <row r="1014" s="137" customFormat="1" x14ac:dyDescent="0.2"/>
    <row r="1015" s="137" customFormat="1" x14ac:dyDescent="0.2"/>
    <row r="1016" s="137" customFormat="1" x14ac:dyDescent="0.2"/>
    <row r="1017" s="137" customFormat="1" x14ac:dyDescent="0.2"/>
    <row r="1018" s="137" customFormat="1" x14ac:dyDescent="0.2"/>
    <row r="1019" s="137" customFormat="1" x14ac:dyDescent="0.2"/>
    <row r="1020" s="137" customFormat="1" x14ac:dyDescent="0.2"/>
    <row r="1021" s="137" customFormat="1" x14ac:dyDescent="0.2"/>
    <row r="1022" s="137" customFormat="1" x14ac:dyDescent="0.2"/>
    <row r="1023" s="137" customFormat="1" x14ac:dyDescent="0.2"/>
    <row r="1024" s="137" customFormat="1" x14ac:dyDescent="0.2"/>
    <row r="1025" s="137" customFormat="1" x14ac:dyDescent="0.2"/>
    <row r="1026" s="137" customFormat="1" x14ac:dyDescent="0.2"/>
    <row r="1027" s="137" customFormat="1" x14ac:dyDescent="0.2"/>
    <row r="1028" s="137" customFormat="1" x14ac:dyDescent="0.2"/>
    <row r="1029" s="137" customFormat="1" x14ac:dyDescent="0.2"/>
    <row r="1030" s="137" customFormat="1" x14ac:dyDescent="0.2"/>
    <row r="1031" s="137" customFormat="1" x14ac:dyDescent="0.2"/>
    <row r="1032" s="137" customFormat="1" x14ac:dyDescent="0.2"/>
    <row r="1033" s="137" customFormat="1" x14ac:dyDescent="0.2"/>
    <row r="1034" s="137" customFormat="1" x14ac:dyDescent="0.2"/>
    <row r="1035" s="137" customFormat="1" x14ac:dyDescent="0.2"/>
    <row r="1036" s="137" customFormat="1" x14ac:dyDescent="0.2"/>
    <row r="1037" s="137" customFormat="1" x14ac:dyDescent="0.2"/>
    <row r="1038" s="137" customFormat="1" x14ac:dyDescent="0.2"/>
    <row r="1039" s="137" customFormat="1" x14ac:dyDescent="0.2"/>
    <row r="1040" s="137" customFormat="1" x14ac:dyDescent="0.2"/>
    <row r="1041" s="137" customFormat="1" x14ac:dyDescent="0.2"/>
    <row r="1042" s="137" customFormat="1" x14ac:dyDescent="0.2"/>
    <row r="1043" s="137" customFormat="1" x14ac:dyDescent="0.2"/>
    <row r="1044" s="137" customFormat="1" x14ac:dyDescent="0.2"/>
    <row r="1045" s="137" customFormat="1" x14ac:dyDescent="0.2"/>
    <row r="1046" s="137" customFormat="1" x14ac:dyDescent="0.2"/>
    <row r="1047" s="137" customFormat="1" x14ac:dyDescent="0.2"/>
    <row r="1048" s="137" customFormat="1" x14ac:dyDescent="0.2"/>
    <row r="1049" s="137" customFormat="1" x14ac:dyDescent="0.2"/>
    <row r="1050" s="137" customFormat="1" x14ac:dyDescent="0.2"/>
    <row r="1051" s="137" customFormat="1" x14ac:dyDescent="0.2"/>
    <row r="1052" s="137" customFormat="1" x14ac:dyDescent="0.2"/>
    <row r="1053" s="137" customFormat="1" x14ac:dyDescent="0.2"/>
    <row r="1054" s="137" customFormat="1" x14ac:dyDescent="0.2"/>
    <row r="1055" s="137" customFormat="1" x14ac:dyDescent="0.2"/>
    <row r="1056" s="137" customFormat="1" x14ac:dyDescent="0.2"/>
    <row r="1057" s="137" customFormat="1" x14ac:dyDescent="0.2"/>
    <row r="1058" s="137" customFormat="1" x14ac:dyDescent="0.2"/>
    <row r="1059" s="137" customFormat="1" x14ac:dyDescent="0.2"/>
    <row r="1060" s="137" customFormat="1" x14ac:dyDescent="0.2"/>
    <row r="1061" s="137" customFormat="1" x14ac:dyDescent="0.2"/>
    <row r="1062" s="137" customFormat="1" x14ac:dyDescent="0.2"/>
    <row r="1063" s="137" customFormat="1" x14ac:dyDescent="0.2"/>
    <row r="1064" s="137" customFormat="1" x14ac:dyDescent="0.2"/>
    <row r="1065" s="137" customFormat="1" x14ac:dyDescent="0.2"/>
    <row r="1066" s="137" customFormat="1" x14ac:dyDescent="0.2"/>
    <row r="1067" s="137" customFormat="1" x14ac:dyDescent="0.2"/>
    <row r="1068" s="137" customFormat="1" x14ac:dyDescent="0.2"/>
    <row r="1069" s="137" customFormat="1" x14ac:dyDescent="0.2"/>
    <row r="1070" s="137" customFormat="1" x14ac:dyDescent="0.2"/>
    <row r="1071" s="137" customFormat="1" x14ac:dyDescent="0.2"/>
    <row r="1072" s="137" customFormat="1" x14ac:dyDescent="0.2"/>
    <row r="1073" s="137" customFormat="1" x14ac:dyDescent="0.2"/>
    <row r="1074" s="137" customFormat="1" x14ac:dyDescent="0.2"/>
    <row r="1075" s="137" customFormat="1" x14ac:dyDescent="0.2"/>
    <row r="1076" s="137" customFormat="1" x14ac:dyDescent="0.2"/>
    <row r="1077" s="137" customFormat="1" x14ac:dyDescent="0.2"/>
    <row r="1078" s="137" customFormat="1" x14ac:dyDescent="0.2"/>
    <row r="1079" s="137" customFormat="1" x14ac:dyDescent="0.2"/>
    <row r="1080" s="137" customFormat="1" x14ac:dyDescent="0.2"/>
    <row r="1081" s="137" customFormat="1" x14ac:dyDescent="0.2"/>
    <row r="1082" s="137" customFormat="1" x14ac:dyDescent="0.2"/>
    <row r="1083" s="137" customFormat="1" x14ac:dyDescent="0.2"/>
    <row r="1084" s="137" customFormat="1" x14ac:dyDescent="0.2"/>
    <row r="1085" s="137" customFormat="1" x14ac:dyDescent="0.2"/>
    <row r="1086" s="137" customFormat="1" x14ac:dyDescent="0.2"/>
    <row r="1087" s="137" customFormat="1" x14ac:dyDescent="0.2"/>
    <row r="1088" s="137" customFormat="1" x14ac:dyDescent="0.2"/>
    <row r="1089" s="137" customFormat="1" x14ac:dyDescent="0.2"/>
    <row r="1090" s="137" customFormat="1" x14ac:dyDescent="0.2"/>
    <row r="1091" s="137" customFormat="1" x14ac:dyDescent="0.2"/>
    <row r="1092" s="137" customFormat="1" x14ac:dyDescent="0.2"/>
    <row r="1093" s="137" customFormat="1" x14ac:dyDescent="0.2"/>
    <row r="1094" s="137" customFormat="1" x14ac:dyDescent="0.2"/>
    <row r="1095" s="137" customFormat="1" x14ac:dyDescent="0.2"/>
    <row r="1096" s="137" customFormat="1" x14ac:dyDescent="0.2"/>
  </sheetData>
  <sheetProtection password="FD2B" sheet="1"/>
  <customSheetViews>
    <customSheetView guid="{051E7195-2793-416C-9F10-160B0FF658C2}" showPageBreaks="1" showGridLines="0" zeroValues="0" printArea="1" hiddenColumns="1">
      <selection activeCell="C11" sqref="C11:I11"/>
      <rowBreaks count="1" manualBreakCount="1">
        <brk id="37" max="16383" man="1"/>
      </rowBreaks>
      <pageMargins left="0.47" right="0.46" top="0.44" bottom="0.42" header="0.5" footer="0.5"/>
      <printOptions horizontalCentered="1"/>
      <pageSetup scale="94" orientation="landscape" blackAndWhite="1" horizontalDpi="4294967295"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134">
    <mergeCell ref="C25:I25"/>
    <mergeCell ref="C26:I26"/>
    <mergeCell ref="C27:I27"/>
    <mergeCell ref="C28:I28"/>
    <mergeCell ref="C29:I29"/>
    <mergeCell ref="C30:I30"/>
    <mergeCell ref="N4:R4"/>
    <mergeCell ref="N6:R6"/>
    <mergeCell ref="C21:I21"/>
    <mergeCell ref="E5:I5"/>
    <mergeCell ref="C18:I18"/>
    <mergeCell ref="C15:I15"/>
    <mergeCell ref="C17:I17"/>
    <mergeCell ref="C20:I20"/>
    <mergeCell ref="C68:I68"/>
    <mergeCell ref="C57:I57"/>
    <mergeCell ref="C58:I58"/>
    <mergeCell ref="C59:I59"/>
    <mergeCell ref="C60:I60"/>
    <mergeCell ref="C61:I61"/>
    <mergeCell ref="C62:I62"/>
    <mergeCell ref="C69:I69"/>
    <mergeCell ref="C63:I63"/>
    <mergeCell ref="C64:I64"/>
    <mergeCell ref="C66:I66"/>
    <mergeCell ref="C67:I67"/>
    <mergeCell ref="A57:B57"/>
    <mergeCell ref="A56:B56"/>
    <mergeCell ref="A55:B55"/>
    <mergeCell ref="A54:B54"/>
    <mergeCell ref="A66:B66"/>
    <mergeCell ref="A65:B65"/>
    <mergeCell ref="A64:B64"/>
    <mergeCell ref="A67:B67"/>
    <mergeCell ref="A69:B69"/>
    <mergeCell ref="A68:B68"/>
    <mergeCell ref="A63:B63"/>
    <mergeCell ref="A62:B62"/>
    <mergeCell ref="A61:B61"/>
    <mergeCell ref="A60:B60"/>
    <mergeCell ref="A59:B59"/>
    <mergeCell ref="A58:B58"/>
    <mergeCell ref="C45:I45"/>
    <mergeCell ref="C46:I46"/>
    <mergeCell ref="A43:I43"/>
    <mergeCell ref="A48:B48"/>
    <mergeCell ref="A47:B47"/>
    <mergeCell ref="A46:B46"/>
    <mergeCell ref="A45:B45"/>
    <mergeCell ref="C47:I47"/>
    <mergeCell ref="A53:B53"/>
    <mergeCell ref="A52:B52"/>
    <mergeCell ref="A50:B50"/>
    <mergeCell ref="A49:B49"/>
    <mergeCell ref="C48:I48"/>
    <mergeCell ref="C49:I49"/>
    <mergeCell ref="A51:B51"/>
    <mergeCell ref="A34:B34"/>
    <mergeCell ref="N38:R38"/>
    <mergeCell ref="E41:I41"/>
    <mergeCell ref="E39:I39"/>
    <mergeCell ref="A40:D40"/>
    <mergeCell ref="E40:I40"/>
    <mergeCell ref="U40:V40"/>
    <mergeCell ref="E38:I38"/>
    <mergeCell ref="W40:Y40"/>
    <mergeCell ref="X41:Y41"/>
    <mergeCell ref="N40:R40"/>
    <mergeCell ref="A13:B13"/>
    <mergeCell ref="C16:I16"/>
    <mergeCell ref="A11:B11"/>
    <mergeCell ref="A6:D6"/>
    <mergeCell ref="V9:Y9"/>
    <mergeCell ref="A9:I9"/>
    <mergeCell ref="N9:Q9"/>
    <mergeCell ref="E7:I7"/>
    <mergeCell ref="A18:B18"/>
    <mergeCell ref="A12:B12"/>
    <mergeCell ref="A14:B14"/>
    <mergeCell ref="A15:B15"/>
    <mergeCell ref="W6:Y6"/>
    <mergeCell ref="C13:I13"/>
    <mergeCell ref="C14:I14"/>
    <mergeCell ref="E6:I6"/>
    <mergeCell ref="R9:U9"/>
    <mergeCell ref="C12:I12"/>
    <mergeCell ref="U4:Y4"/>
    <mergeCell ref="U38:Y38"/>
    <mergeCell ref="C50:I50"/>
    <mergeCell ref="C54:I54"/>
    <mergeCell ref="C53:I53"/>
    <mergeCell ref="C52:I52"/>
    <mergeCell ref="J9:M9"/>
    <mergeCell ref="C11:I11"/>
    <mergeCell ref="E4:I4"/>
    <mergeCell ref="X7:Y7"/>
    <mergeCell ref="U6:V6"/>
    <mergeCell ref="C24:I24"/>
    <mergeCell ref="C19:I19"/>
    <mergeCell ref="C22:I22"/>
    <mergeCell ref="C23:I23"/>
    <mergeCell ref="C34:I34"/>
    <mergeCell ref="C33:I33"/>
    <mergeCell ref="C31:I31"/>
    <mergeCell ref="C32:I32"/>
    <mergeCell ref="C35:I35"/>
    <mergeCell ref="J43:M43"/>
    <mergeCell ref="N43:Q43"/>
    <mergeCell ref="R43:U43"/>
    <mergeCell ref="V43:Y43"/>
    <mergeCell ref="C51:I51"/>
    <mergeCell ref="C65:I65"/>
    <mergeCell ref="A16:B16"/>
    <mergeCell ref="A17:B17"/>
    <mergeCell ref="L37:N37"/>
    <mergeCell ref="L71:N71"/>
    <mergeCell ref="C56:I56"/>
    <mergeCell ref="C55:I55"/>
    <mergeCell ref="A21:B21"/>
    <mergeCell ref="A28:B28"/>
    <mergeCell ref="A19:B19"/>
    <mergeCell ref="A20:B20"/>
    <mergeCell ref="A24:B24"/>
    <mergeCell ref="A25:B25"/>
    <mergeCell ref="A27:B27"/>
    <mergeCell ref="A26:B26"/>
    <mergeCell ref="A29:B29"/>
    <mergeCell ref="A30:B30"/>
    <mergeCell ref="A31:B31"/>
    <mergeCell ref="A32:B32"/>
    <mergeCell ref="A22:B22"/>
    <mergeCell ref="A23:B23"/>
    <mergeCell ref="A33:B33"/>
    <mergeCell ref="A35:B35"/>
  </mergeCells>
  <phoneticPr fontId="3" type="noConversion"/>
  <printOptions horizontalCentered="1"/>
  <pageMargins left="0.25" right="0.25" top="0.75" bottom="0.5" header="0.5" footer="0.5"/>
  <pageSetup scale="89" fitToHeight="2" orientation="landscape" blackAndWhite="1" horizontalDpi="4294967295" r:id="rId2"/>
  <headerFooter alignWithMargins="0"/>
  <rowBreaks count="1" manualBreakCount="1">
    <brk id="37" max="24" man="1"/>
  </rowBreaks>
  <drawing r:id="rId3"/>
  <legacyDrawing r:id="rId4"/>
  <mc:AlternateContent xmlns:mc="http://schemas.openxmlformats.org/markup-compatibility/2006">
    <mc:Choice Requires="x14">
      <controls>
        <mc:AlternateContent xmlns:mc="http://schemas.openxmlformats.org/markup-compatibility/2006">
          <mc:Choice Requires="x14">
            <control shapeId="7235" r:id="rId5" name="Check Box 67">
              <controlPr defaultSize="0" autoFill="0" autoLine="0" autoPict="0">
                <anchor moveWithCells="1">
                  <from>
                    <xdr:col>10</xdr:col>
                    <xdr:colOff>190500</xdr:colOff>
                    <xdr:row>10</xdr:row>
                    <xdr:rowOff>0</xdr:rowOff>
                  </from>
                  <to>
                    <xdr:col>11</xdr:col>
                    <xdr:colOff>85725</xdr:colOff>
                    <xdr:row>11</xdr:row>
                    <xdr:rowOff>47625</xdr:rowOff>
                  </to>
                </anchor>
              </controlPr>
            </control>
          </mc:Choice>
        </mc:AlternateContent>
        <mc:AlternateContent xmlns:mc="http://schemas.openxmlformats.org/markup-compatibility/2006">
          <mc:Choice Requires="x14">
            <control shapeId="7236" r:id="rId6" name="Check Box 68">
              <controlPr defaultSize="0" autoFill="0" autoLine="0" autoPict="0">
                <anchor moveWithCells="1">
                  <from>
                    <xdr:col>10</xdr:col>
                    <xdr:colOff>190500</xdr:colOff>
                    <xdr:row>10</xdr:row>
                    <xdr:rowOff>361950</xdr:rowOff>
                  </from>
                  <to>
                    <xdr:col>11</xdr:col>
                    <xdr:colOff>152400</xdr:colOff>
                    <xdr:row>12</xdr:row>
                    <xdr:rowOff>47625</xdr:rowOff>
                  </to>
                </anchor>
              </controlPr>
            </control>
          </mc:Choice>
        </mc:AlternateContent>
        <mc:AlternateContent xmlns:mc="http://schemas.openxmlformats.org/markup-compatibility/2006">
          <mc:Choice Requires="x14">
            <control shapeId="7237" r:id="rId7" name="Check Box 69">
              <controlPr defaultSize="0" autoFill="0" autoLine="0" autoPict="0">
                <anchor moveWithCells="1">
                  <from>
                    <xdr:col>10</xdr:col>
                    <xdr:colOff>190500</xdr:colOff>
                    <xdr:row>11</xdr:row>
                    <xdr:rowOff>361950</xdr:rowOff>
                  </from>
                  <to>
                    <xdr:col>11</xdr:col>
                    <xdr:colOff>85725</xdr:colOff>
                    <xdr:row>13</xdr:row>
                    <xdr:rowOff>47625</xdr:rowOff>
                  </to>
                </anchor>
              </controlPr>
            </control>
          </mc:Choice>
        </mc:AlternateContent>
        <mc:AlternateContent xmlns:mc="http://schemas.openxmlformats.org/markup-compatibility/2006">
          <mc:Choice Requires="x14">
            <control shapeId="7238" r:id="rId8" name="Check Box 70">
              <controlPr defaultSize="0" autoFill="0" autoLine="0" autoPict="0">
                <anchor moveWithCells="1">
                  <from>
                    <xdr:col>10</xdr:col>
                    <xdr:colOff>190500</xdr:colOff>
                    <xdr:row>12</xdr:row>
                    <xdr:rowOff>361950</xdr:rowOff>
                  </from>
                  <to>
                    <xdr:col>11</xdr:col>
                    <xdr:colOff>85725</xdr:colOff>
                    <xdr:row>14</xdr:row>
                    <xdr:rowOff>57150</xdr:rowOff>
                  </to>
                </anchor>
              </controlPr>
            </control>
          </mc:Choice>
        </mc:AlternateContent>
        <mc:AlternateContent xmlns:mc="http://schemas.openxmlformats.org/markup-compatibility/2006">
          <mc:Choice Requires="x14">
            <control shapeId="7239" r:id="rId9" name="Check Box 71">
              <controlPr defaultSize="0" autoFill="0" autoLine="0" autoPict="0">
                <anchor moveWithCells="1">
                  <from>
                    <xdr:col>10</xdr:col>
                    <xdr:colOff>190500</xdr:colOff>
                    <xdr:row>13</xdr:row>
                    <xdr:rowOff>361950</xdr:rowOff>
                  </from>
                  <to>
                    <xdr:col>11</xdr:col>
                    <xdr:colOff>85725</xdr:colOff>
                    <xdr:row>15</xdr:row>
                    <xdr:rowOff>57150</xdr:rowOff>
                  </to>
                </anchor>
              </controlPr>
            </control>
          </mc:Choice>
        </mc:AlternateContent>
        <mc:AlternateContent xmlns:mc="http://schemas.openxmlformats.org/markup-compatibility/2006">
          <mc:Choice Requires="x14">
            <control shapeId="7240" r:id="rId10" name="Check Box 72">
              <controlPr defaultSize="0" autoFill="0" autoLine="0" autoPict="0">
                <anchor moveWithCells="1">
                  <from>
                    <xdr:col>10</xdr:col>
                    <xdr:colOff>190500</xdr:colOff>
                    <xdr:row>14</xdr:row>
                    <xdr:rowOff>361950</xdr:rowOff>
                  </from>
                  <to>
                    <xdr:col>11</xdr:col>
                    <xdr:colOff>85725</xdr:colOff>
                    <xdr:row>16</xdr:row>
                    <xdr:rowOff>57150</xdr:rowOff>
                  </to>
                </anchor>
              </controlPr>
            </control>
          </mc:Choice>
        </mc:AlternateContent>
        <mc:AlternateContent xmlns:mc="http://schemas.openxmlformats.org/markup-compatibility/2006">
          <mc:Choice Requires="x14">
            <control shapeId="7241" r:id="rId11" name="Check Box 73">
              <controlPr defaultSize="0" autoFill="0" autoLine="0" autoPict="0">
                <anchor moveWithCells="1">
                  <from>
                    <xdr:col>10</xdr:col>
                    <xdr:colOff>190500</xdr:colOff>
                    <xdr:row>15</xdr:row>
                    <xdr:rowOff>361950</xdr:rowOff>
                  </from>
                  <to>
                    <xdr:col>11</xdr:col>
                    <xdr:colOff>85725</xdr:colOff>
                    <xdr:row>17</xdr:row>
                    <xdr:rowOff>57150</xdr:rowOff>
                  </to>
                </anchor>
              </controlPr>
            </control>
          </mc:Choice>
        </mc:AlternateContent>
        <mc:AlternateContent xmlns:mc="http://schemas.openxmlformats.org/markup-compatibility/2006">
          <mc:Choice Requires="x14">
            <control shapeId="7242" r:id="rId12" name="Check Box 74">
              <controlPr defaultSize="0" autoFill="0" autoLine="0" autoPict="0">
                <anchor moveWithCells="1">
                  <from>
                    <xdr:col>10</xdr:col>
                    <xdr:colOff>190500</xdr:colOff>
                    <xdr:row>16</xdr:row>
                    <xdr:rowOff>361950</xdr:rowOff>
                  </from>
                  <to>
                    <xdr:col>11</xdr:col>
                    <xdr:colOff>85725</xdr:colOff>
                    <xdr:row>18</xdr:row>
                    <xdr:rowOff>57150</xdr:rowOff>
                  </to>
                </anchor>
              </controlPr>
            </control>
          </mc:Choice>
        </mc:AlternateContent>
        <mc:AlternateContent xmlns:mc="http://schemas.openxmlformats.org/markup-compatibility/2006">
          <mc:Choice Requires="x14">
            <control shapeId="7243" r:id="rId13" name="Check Box 75">
              <controlPr defaultSize="0" autoFill="0" autoLine="0" autoPict="0">
                <anchor moveWithCells="1">
                  <from>
                    <xdr:col>10</xdr:col>
                    <xdr:colOff>190500</xdr:colOff>
                    <xdr:row>17</xdr:row>
                    <xdr:rowOff>361950</xdr:rowOff>
                  </from>
                  <to>
                    <xdr:col>11</xdr:col>
                    <xdr:colOff>85725</xdr:colOff>
                    <xdr:row>19</xdr:row>
                    <xdr:rowOff>57150</xdr:rowOff>
                  </to>
                </anchor>
              </controlPr>
            </control>
          </mc:Choice>
        </mc:AlternateContent>
        <mc:AlternateContent xmlns:mc="http://schemas.openxmlformats.org/markup-compatibility/2006">
          <mc:Choice Requires="x14">
            <control shapeId="7244" r:id="rId14" name="Check Box 76">
              <controlPr defaultSize="0" autoFill="0" autoLine="0" autoPict="0">
                <anchor moveWithCells="1">
                  <from>
                    <xdr:col>10</xdr:col>
                    <xdr:colOff>190500</xdr:colOff>
                    <xdr:row>18</xdr:row>
                    <xdr:rowOff>361950</xdr:rowOff>
                  </from>
                  <to>
                    <xdr:col>11</xdr:col>
                    <xdr:colOff>85725</xdr:colOff>
                    <xdr:row>20</xdr:row>
                    <xdr:rowOff>57150</xdr:rowOff>
                  </to>
                </anchor>
              </controlPr>
            </control>
          </mc:Choice>
        </mc:AlternateContent>
        <mc:AlternateContent xmlns:mc="http://schemas.openxmlformats.org/markup-compatibility/2006">
          <mc:Choice Requires="x14">
            <control shapeId="7245" r:id="rId15" name="Check Box 77">
              <controlPr defaultSize="0" autoFill="0" autoLine="0" autoPict="0">
                <anchor moveWithCells="1">
                  <from>
                    <xdr:col>10</xdr:col>
                    <xdr:colOff>190500</xdr:colOff>
                    <xdr:row>19</xdr:row>
                    <xdr:rowOff>361950</xdr:rowOff>
                  </from>
                  <to>
                    <xdr:col>11</xdr:col>
                    <xdr:colOff>85725</xdr:colOff>
                    <xdr:row>21</xdr:row>
                    <xdr:rowOff>57150</xdr:rowOff>
                  </to>
                </anchor>
              </controlPr>
            </control>
          </mc:Choice>
        </mc:AlternateContent>
        <mc:AlternateContent xmlns:mc="http://schemas.openxmlformats.org/markup-compatibility/2006">
          <mc:Choice Requires="x14">
            <control shapeId="7246" r:id="rId16" name="Check Box 78">
              <controlPr defaultSize="0" autoFill="0" autoLine="0" autoPict="0">
                <anchor moveWithCells="1">
                  <from>
                    <xdr:col>10</xdr:col>
                    <xdr:colOff>190500</xdr:colOff>
                    <xdr:row>20</xdr:row>
                    <xdr:rowOff>361950</xdr:rowOff>
                  </from>
                  <to>
                    <xdr:col>11</xdr:col>
                    <xdr:colOff>85725</xdr:colOff>
                    <xdr:row>22</xdr:row>
                    <xdr:rowOff>57150</xdr:rowOff>
                  </to>
                </anchor>
              </controlPr>
            </control>
          </mc:Choice>
        </mc:AlternateContent>
        <mc:AlternateContent xmlns:mc="http://schemas.openxmlformats.org/markup-compatibility/2006">
          <mc:Choice Requires="x14">
            <control shapeId="7247" r:id="rId17" name="Check Box 79">
              <controlPr defaultSize="0" autoFill="0" autoLine="0" autoPict="0">
                <anchor moveWithCells="1">
                  <from>
                    <xdr:col>10</xdr:col>
                    <xdr:colOff>190500</xdr:colOff>
                    <xdr:row>21</xdr:row>
                    <xdr:rowOff>361950</xdr:rowOff>
                  </from>
                  <to>
                    <xdr:col>11</xdr:col>
                    <xdr:colOff>85725</xdr:colOff>
                    <xdr:row>23</xdr:row>
                    <xdr:rowOff>57150</xdr:rowOff>
                  </to>
                </anchor>
              </controlPr>
            </control>
          </mc:Choice>
        </mc:AlternateContent>
        <mc:AlternateContent xmlns:mc="http://schemas.openxmlformats.org/markup-compatibility/2006">
          <mc:Choice Requires="x14">
            <control shapeId="7248" r:id="rId18" name="Check Box 80">
              <controlPr defaultSize="0" autoFill="0" autoLine="0" autoPict="0">
                <anchor moveWithCells="1">
                  <from>
                    <xdr:col>10</xdr:col>
                    <xdr:colOff>190500</xdr:colOff>
                    <xdr:row>22</xdr:row>
                    <xdr:rowOff>361950</xdr:rowOff>
                  </from>
                  <to>
                    <xdr:col>11</xdr:col>
                    <xdr:colOff>85725</xdr:colOff>
                    <xdr:row>24</xdr:row>
                    <xdr:rowOff>57150</xdr:rowOff>
                  </to>
                </anchor>
              </controlPr>
            </control>
          </mc:Choice>
        </mc:AlternateContent>
        <mc:AlternateContent xmlns:mc="http://schemas.openxmlformats.org/markup-compatibility/2006">
          <mc:Choice Requires="x14">
            <control shapeId="7249" r:id="rId19" name="Check Box 81">
              <controlPr defaultSize="0" autoFill="0" autoLine="0" autoPict="0">
                <anchor moveWithCells="1">
                  <from>
                    <xdr:col>10</xdr:col>
                    <xdr:colOff>190500</xdr:colOff>
                    <xdr:row>23</xdr:row>
                    <xdr:rowOff>361950</xdr:rowOff>
                  </from>
                  <to>
                    <xdr:col>11</xdr:col>
                    <xdr:colOff>85725</xdr:colOff>
                    <xdr:row>25</xdr:row>
                    <xdr:rowOff>57150</xdr:rowOff>
                  </to>
                </anchor>
              </controlPr>
            </control>
          </mc:Choice>
        </mc:AlternateContent>
        <mc:AlternateContent xmlns:mc="http://schemas.openxmlformats.org/markup-compatibility/2006">
          <mc:Choice Requires="x14">
            <control shapeId="7250" r:id="rId20" name="Check Box 82">
              <controlPr defaultSize="0" autoFill="0" autoLine="0" autoPict="0">
                <anchor moveWithCells="1">
                  <from>
                    <xdr:col>10</xdr:col>
                    <xdr:colOff>190500</xdr:colOff>
                    <xdr:row>24</xdr:row>
                    <xdr:rowOff>361950</xdr:rowOff>
                  </from>
                  <to>
                    <xdr:col>11</xdr:col>
                    <xdr:colOff>85725</xdr:colOff>
                    <xdr:row>26</xdr:row>
                    <xdr:rowOff>57150</xdr:rowOff>
                  </to>
                </anchor>
              </controlPr>
            </control>
          </mc:Choice>
        </mc:AlternateContent>
        <mc:AlternateContent xmlns:mc="http://schemas.openxmlformats.org/markup-compatibility/2006">
          <mc:Choice Requires="x14">
            <control shapeId="7251" r:id="rId21" name="Check Box 83">
              <controlPr defaultSize="0" autoFill="0" autoLine="0" autoPict="0">
                <anchor moveWithCells="1">
                  <from>
                    <xdr:col>10</xdr:col>
                    <xdr:colOff>190500</xdr:colOff>
                    <xdr:row>25</xdr:row>
                    <xdr:rowOff>361950</xdr:rowOff>
                  </from>
                  <to>
                    <xdr:col>11</xdr:col>
                    <xdr:colOff>85725</xdr:colOff>
                    <xdr:row>27</xdr:row>
                    <xdr:rowOff>57150</xdr:rowOff>
                  </to>
                </anchor>
              </controlPr>
            </control>
          </mc:Choice>
        </mc:AlternateContent>
        <mc:AlternateContent xmlns:mc="http://schemas.openxmlformats.org/markup-compatibility/2006">
          <mc:Choice Requires="x14">
            <control shapeId="7252" r:id="rId22" name="Check Box 84">
              <controlPr defaultSize="0" autoFill="0" autoLine="0" autoPict="0">
                <anchor moveWithCells="1">
                  <from>
                    <xdr:col>10</xdr:col>
                    <xdr:colOff>190500</xdr:colOff>
                    <xdr:row>26</xdr:row>
                    <xdr:rowOff>361950</xdr:rowOff>
                  </from>
                  <to>
                    <xdr:col>11</xdr:col>
                    <xdr:colOff>85725</xdr:colOff>
                    <xdr:row>28</xdr:row>
                    <xdr:rowOff>57150</xdr:rowOff>
                  </to>
                </anchor>
              </controlPr>
            </control>
          </mc:Choice>
        </mc:AlternateContent>
        <mc:AlternateContent xmlns:mc="http://schemas.openxmlformats.org/markup-compatibility/2006">
          <mc:Choice Requires="x14">
            <control shapeId="7253" r:id="rId23" name="Check Box 85">
              <controlPr defaultSize="0" autoFill="0" autoLine="0" autoPict="0">
                <anchor moveWithCells="1">
                  <from>
                    <xdr:col>10</xdr:col>
                    <xdr:colOff>190500</xdr:colOff>
                    <xdr:row>27</xdr:row>
                    <xdr:rowOff>361950</xdr:rowOff>
                  </from>
                  <to>
                    <xdr:col>11</xdr:col>
                    <xdr:colOff>85725</xdr:colOff>
                    <xdr:row>29</xdr:row>
                    <xdr:rowOff>57150</xdr:rowOff>
                  </to>
                </anchor>
              </controlPr>
            </control>
          </mc:Choice>
        </mc:AlternateContent>
        <mc:AlternateContent xmlns:mc="http://schemas.openxmlformats.org/markup-compatibility/2006">
          <mc:Choice Requires="x14">
            <control shapeId="7254" r:id="rId24" name="Check Box 86">
              <controlPr defaultSize="0" autoFill="0" autoLine="0" autoPict="0">
                <anchor moveWithCells="1">
                  <from>
                    <xdr:col>10</xdr:col>
                    <xdr:colOff>190500</xdr:colOff>
                    <xdr:row>28</xdr:row>
                    <xdr:rowOff>361950</xdr:rowOff>
                  </from>
                  <to>
                    <xdr:col>11</xdr:col>
                    <xdr:colOff>85725</xdr:colOff>
                    <xdr:row>30</xdr:row>
                    <xdr:rowOff>57150</xdr:rowOff>
                  </to>
                </anchor>
              </controlPr>
            </control>
          </mc:Choice>
        </mc:AlternateContent>
        <mc:AlternateContent xmlns:mc="http://schemas.openxmlformats.org/markup-compatibility/2006">
          <mc:Choice Requires="x14">
            <control shapeId="7255" r:id="rId25" name="Check Box 87">
              <controlPr defaultSize="0" autoFill="0" autoLine="0" autoPict="0">
                <anchor moveWithCells="1">
                  <from>
                    <xdr:col>10</xdr:col>
                    <xdr:colOff>190500</xdr:colOff>
                    <xdr:row>29</xdr:row>
                    <xdr:rowOff>361950</xdr:rowOff>
                  </from>
                  <to>
                    <xdr:col>11</xdr:col>
                    <xdr:colOff>85725</xdr:colOff>
                    <xdr:row>31</xdr:row>
                    <xdr:rowOff>57150</xdr:rowOff>
                  </to>
                </anchor>
              </controlPr>
            </control>
          </mc:Choice>
        </mc:AlternateContent>
        <mc:AlternateContent xmlns:mc="http://schemas.openxmlformats.org/markup-compatibility/2006">
          <mc:Choice Requires="x14">
            <control shapeId="7256" r:id="rId26" name="Check Box 88">
              <controlPr defaultSize="0" autoFill="0" autoLine="0" autoPict="0">
                <anchor moveWithCells="1">
                  <from>
                    <xdr:col>10</xdr:col>
                    <xdr:colOff>190500</xdr:colOff>
                    <xdr:row>30</xdr:row>
                    <xdr:rowOff>361950</xdr:rowOff>
                  </from>
                  <to>
                    <xdr:col>11</xdr:col>
                    <xdr:colOff>85725</xdr:colOff>
                    <xdr:row>32</xdr:row>
                    <xdr:rowOff>57150</xdr:rowOff>
                  </to>
                </anchor>
              </controlPr>
            </control>
          </mc:Choice>
        </mc:AlternateContent>
        <mc:AlternateContent xmlns:mc="http://schemas.openxmlformats.org/markup-compatibility/2006">
          <mc:Choice Requires="x14">
            <control shapeId="7257" r:id="rId27" name="Check Box 89">
              <controlPr defaultSize="0" autoFill="0" autoLine="0" autoPict="0">
                <anchor moveWithCells="1">
                  <from>
                    <xdr:col>10</xdr:col>
                    <xdr:colOff>190500</xdr:colOff>
                    <xdr:row>31</xdr:row>
                    <xdr:rowOff>361950</xdr:rowOff>
                  </from>
                  <to>
                    <xdr:col>11</xdr:col>
                    <xdr:colOff>85725</xdr:colOff>
                    <xdr:row>33</xdr:row>
                    <xdr:rowOff>57150</xdr:rowOff>
                  </to>
                </anchor>
              </controlPr>
            </control>
          </mc:Choice>
        </mc:AlternateContent>
        <mc:AlternateContent xmlns:mc="http://schemas.openxmlformats.org/markup-compatibility/2006">
          <mc:Choice Requires="x14">
            <control shapeId="7258" r:id="rId28" name="Check Box 90">
              <controlPr defaultSize="0" autoFill="0" autoLine="0" autoPict="0">
                <anchor moveWithCells="1">
                  <from>
                    <xdr:col>10</xdr:col>
                    <xdr:colOff>190500</xdr:colOff>
                    <xdr:row>32</xdr:row>
                    <xdr:rowOff>361950</xdr:rowOff>
                  </from>
                  <to>
                    <xdr:col>11</xdr:col>
                    <xdr:colOff>85725</xdr:colOff>
                    <xdr:row>34</xdr:row>
                    <xdr:rowOff>57150</xdr:rowOff>
                  </to>
                </anchor>
              </controlPr>
            </control>
          </mc:Choice>
        </mc:AlternateContent>
        <mc:AlternateContent xmlns:mc="http://schemas.openxmlformats.org/markup-compatibility/2006">
          <mc:Choice Requires="x14">
            <control shapeId="7261" r:id="rId29" name="Check Box 93">
              <controlPr defaultSize="0" autoFill="0" autoLine="0" autoPict="0">
                <anchor moveWithCells="1">
                  <from>
                    <xdr:col>11</xdr:col>
                    <xdr:colOff>190500</xdr:colOff>
                    <xdr:row>10</xdr:row>
                    <xdr:rowOff>0</xdr:rowOff>
                  </from>
                  <to>
                    <xdr:col>12</xdr:col>
                    <xdr:colOff>85725</xdr:colOff>
                    <xdr:row>11</xdr:row>
                    <xdr:rowOff>47625</xdr:rowOff>
                  </to>
                </anchor>
              </controlPr>
            </control>
          </mc:Choice>
        </mc:AlternateContent>
        <mc:AlternateContent xmlns:mc="http://schemas.openxmlformats.org/markup-compatibility/2006">
          <mc:Choice Requires="x14">
            <control shapeId="7262" r:id="rId30" name="Check Box 94">
              <controlPr defaultSize="0" autoFill="0" autoLine="0" autoPict="0">
                <anchor moveWithCells="1">
                  <from>
                    <xdr:col>11</xdr:col>
                    <xdr:colOff>190500</xdr:colOff>
                    <xdr:row>10</xdr:row>
                    <xdr:rowOff>361950</xdr:rowOff>
                  </from>
                  <to>
                    <xdr:col>12</xdr:col>
                    <xdr:colOff>152400</xdr:colOff>
                    <xdr:row>12</xdr:row>
                    <xdr:rowOff>47625</xdr:rowOff>
                  </to>
                </anchor>
              </controlPr>
            </control>
          </mc:Choice>
        </mc:AlternateContent>
        <mc:AlternateContent xmlns:mc="http://schemas.openxmlformats.org/markup-compatibility/2006">
          <mc:Choice Requires="x14">
            <control shapeId="7263" r:id="rId31" name="Check Box 95">
              <controlPr defaultSize="0" autoFill="0" autoLine="0" autoPict="0">
                <anchor moveWithCells="1">
                  <from>
                    <xdr:col>11</xdr:col>
                    <xdr:colOff>190500</xdr:colOff>
                    <xdr:row>11</xdr:row>
                    <xdr:rowOff>361950</xdr:rowOff>
                  </from>
                  <to>
                    <xdr:col>12</xdr:col>
                    <xdr:colOff>85725</xdr:colOff>
                    <xdr:row>13</xdr:row>
                    <xdr:rowOff>47625</xdr:rowOff>
                  </to>
                </anchor>
              </controlPr>
            </control>
          </mc:Choice>
        </mc:AlternateContent>
        <mc:AlternateContent xmlns:mc="http://schemas.openxmlformats.org/markup-compatibility/2006">
          <mc:Choice Requires="x14">
            <control shapeId="7264" r:id="rId32" name="Check Box 96">
              <controlPr defaultSize="0" autoFill="0" autoLine="0" autoPict="0">
                <anchor moveWithCells="1">
                  <from>
                    <xdr:col>11</xdr:col>
                    <xdr:colOff>190500</xdr:colOff>
                    <xdr:row>12</xdr:row>
                    <xdr:rowOff>361950</xdr:rowOff>
                  </from>
                  <to>
                    <xdr:col>12</xdr:col>
                    <xdr:colOff>85725</xdr:colOff>
                    <xdr:row>14</xdr:row>
                    <xdr:rowOff>57150</xdr:rowOff>
                  </to>
                </anchor>
              </controlPr>
            </control>
          </mc:Choice>
        </mc:AlternateContent>
        <mc:AlternateContent xmlns:mc="http://schemas.openxmlformats.org/markup-compatibility/2006">
          <mc:Choice Requires="x14">
            <control shapeId="7265" r:id="rId33" name="Check Box 97">
              <controlPr defaultSize="0" autoFill="0" autoLine="0" autoPict="0">
                <anchor moveWithCells="1">
                  <from>
                    <xdr:col>11</xdr:col>
                    <xdr:colOff>190500</xdr:colOff>
                    <xdr:row>13</xdr:row>
                    <xdr:rowOff>361950</xdr:rowOff>
                  </from>
                  <to>
                    <xdr:col>12</xdr:col>
                    <xdr:colOff>85725</xdr:colOff>
                    <xdr:row>15</xdr:row>
                    <xdr:rowOff>57150</xdr:rowOff>
                  </to>
                </anchor>
              </controlPr>
            </control>
          </mc:Choice>
        </mc:AlternateContent>
        <mc:AlternateContent xmlns:mc="http://schemas.openxmlformats.org/markup-compatibility/2006">
          <mc:Choice Requires="x14">
            <control shapeId="7266" r:id="rId34" name="Check Box 98">
              <controlPr defaultSize="0" autoFill="0" autoLine="0" autoPict="0">
                <anchor moveWithCells="1">
                  <from>
                    <xdr:col>11</xdr:col>
                    <xdr:colOff>190500</xdr:colOff>
                    <xdr:row>14</xdr:row>
                    <xdr:rowOff>361950</xdr:rowOff>
                  </from>
                  <to>
                    <xdr:col>12</xdr:col>
                    <xdr:colOff>85725</xdr:colOff>
                    <xdr:row>16</xdr:row>
                    <xdr:rowOff>57150</xdr:rowOff>
                  </to>
                </anchor>
              </controlPr>
            </control>
          </mc:Choice>
        </mc:AlternateContent>
        <mc:AlternateContent xmlns:mc="http://schemas.openxmlformats.org/markup-compatibility/2006">
          <mc:Choice Requires="x14">
            <control shapeId="7267" r:id="rId35" name="Check Box 99">
              <controlPr defaultSize="0" autoFill="0" autoLine="0" autoPict="0">
                <anchor moveWithCells="1">
                  <from>
                    <xdr:col>11</xdr:col>
                    <xdr:colOff>190500</xdr:colOff>
                    <xdr:row>15</xdr:row>
                    <xdr:rowOff>361950</xdr:rowOff>
                  </from>
                  <to>
                    <xdr:col>12</xdr:col>
                    <xdr:colOff>85725</xdr:colOff>
                    <xdr:row>17</xdr:row>
                    <xdr:rowOff>57150</xdr:rowOff>
                  </to>
                </anchor>
              </controlPr>
            </control>
          </mc:Choice>
        </mc:AlternateContent>
        <mc:AlternateContent xmlns:mc="http://schemas.openxmlformats.org/markup-compatibility/2006">
          <mc:Choice Requires="x14">
            <control shapeId="7268" r:id="rId36" name="Check Box 100">
              <controlPr defaultSize="0" autoFill="0" autoLine="0" autoPict="0">
                <anchor moveWithCells="1">
                  <from>
                    <xdr:col>11</xdr:col>
                    <xdr:colOff>190500</xdr:colOff>
                    <xdr:row>16</xdr:row>
                    <xdr:rowOff>361950</xdr:rowOff>
                  </from>
                  <to>
                    <xdr:col>12</xdr:col>
                    <xdr:colOff>85725</xdr:colOff>
                    <xdr:row>18</xdr:row>
                    <xdr:rowOff>57150</xdr:rowOff>
                  </to>
                </anchor>
              </controlPr>
            </control>
          </mc:Choice>
        </mc:AlternateContent>
        <mc:AlternateContent xmlns:mc="http://schemas.openxmlformats.org/markup-compatibility/2006">
          <mc:Choice Requires="x14">
            <control shapeId="7269" r:id="rId37" name="Check Box 101">
              <controlPr defaultSize="0" autoFill="0" autoLine="0" autoPict="0">
                <anchor moveWithCells="1">
                  <from>
                    <xdr:col>11</xdr:col>
                    <xdr:colOff>190500</xdr:colOff>
                    <xdr:row>17</xdr:row>
                    <xdr:rowOff>361950</xdr:rowOff>
                  </from>
                  <to>
                    <xdr:col>12</xdr:col>
                    <xdr:colOff>85725</xdr:colOff>
                    <xdr:row>19</xdr:row>
                    <xdr:rowOff>57150</xdr:rowOff>
                  </to>
                </anchor>
              </controlPr>
            </control>
          </mc:Choice>
        </mc:AlternateContent>
        <mc:AlternateContent xmlns:mc="http://schemas.openxmlformats.org/markup-compatibility/2006">
          <mc:Choice Requires="x14">
            <control shapeId="7270" r:id="rId38" name="Check Box 102">
              <controlPr defaultSize="0" autoFill="0" autoLine="0" autoPict="0">
                <anchor moveWithCells="1">
                  <from>
                    <xdr:col>11</xdr:col>
                    <xdr:colOff>190500</xdr:colOff>
                    <xdr:row>18</xdr:row>
                    <xdr:rowOff>361950</xdr:rowOff>
                  </from>
                  <to>
                    <xdr:col>12</xdr:col>
                    <xdr:colOff>85725</xdr:colOff>
                    <xdr:row>20</xdr:row>
                    <xdr:rowOff>57150</xdr:rowOff>
                  </to>
                </anchor>
              </controlPr>
            </control>
          </mc:Choice>
        </mc:AlternateContent>
        <mc:AlternateContent xmlns:mc="http://schemas.openxmlformats.org/markup-compatibility/2006">
          <mc:Choice Requires="x14">
            <control shapeId="7271" r:id="rId39" name="Check Box 103">
              <controlPr defaultSize="0" autoFill="0" autoLine="0" autoPict="0">
                <anchor moveWithCells="1">
                  <from>
                    <xdr:col>11</xdr:col>
                    <xdr:colOff>190500</xdr:colOff>
                    <xdr:row>19</xdr:row>
                    <xdr:rowOff>361950</xdr:rowOff>
                  </from>
                  <to>
                    <xdr:col>12</xdr:col>
                    <xdr:colOff>85725</xdr:colOff>
                    <xdr:row>21</xdr:row>
                    <xdr:rowOff>57150</xdr:rowOff>
                  </to>
                </anchor>
              </controlPr>
            </control>
          </mc:Choice>
        </mc:AlternateContent>
        <mc:AlternateContent xmlns:mc="http://schemas.openxmlformats.org/markup-compatibility/2006">
          <mc:Choice Requires="x14">
            <control shapeId="7272" r:id="rId40" name="Check Box 104">
              <controlPr defaultSize="0" autoFill="0" autoLine="0" autoPict="0">
                <anchor moveWithCells="1">
                  <from>
                    <xdr:col>11</xdr:col>
                    <xdr:colOff>190500</xdr:colOff>
                    <xdr:row>20</xdr:row>
                    <xdr:rowOff>361950</xdr:rowOff>
                  </from>
                  <to>
                    <xdr:col>12</xdr:col>
                    <xdr:colOff>85725</xdr:colOff>
                    <xdr:row>22</xdr:row>
                    <xdr:rowOff>57150</xdr:rowOff>
                  </to>
                </anchor>
              </controlPr>
            </control>
          </mc:Choice>
        </mc:AlternateContent>
        <mc:AlternateContent xmlns:mc="http://schemas.openxmlformats.org/markup-compatibility/2006">
          <mc:Choice Requires="x14">
            <control shapeId="7273" r:id="rId41" name="Check Box 105">
              <controlPr defaultSize="0" autoFill="0" autoLine="0" autoPict="0">
                <anchor moveWithCells="1">
                  <from>
                    <xdr:col>11</xdr:col>
                    <xdr:colOff>190500</xdr:colOff>
                    <xdr:row>21</xdr:row>
                    <xdr:rowOff>361950</xdr:rowOff>
                  </from>
                  <to>
                    <xdr:col>12</xdr:col>
                    <xdr:colOff>85725</xdr:colOff>
                    <xdr:row>23</xdr:row>
                    <xdr:rowOff>57150</xdr:rowOff>
                  </to>
                </anchor>
              </controlPr>
            </control>
          </mc:Choice>
        </mc:AlternateContent>
        <mc:AlternateContent xmlns:mc="http://schemas.openxmlformats.org/markup-compatibility/2006">
          <mc:Choice Requires="x14">
            <control shapeId="7274" r:id="rId42" name="Check Box 106">
              <controlPr defaultSize="0" autoFill="0" autoLine="0" autoPict="0">
                <anchor moveWithCells="1">
                  <from>
                    <xdr:col>11</xdr:col>
                    <xdr:colOff>190500</xdr:colOff>
                    <xdr:row>22</xdr:row>
                    <xdr:rowOff>361950</xdr:rowOff>
                  </from>
                  <to>
                    <xdr:col>12</xdr:col>
                    <xdr:colOff>85725</xdr:colOff>
                    <xdr:row>24</xdr:row>
                    <xdr:rowOff>57150</xdr:rowOff>
                  </to>
                </anchor>
              </controlPr>
            </control>
          </mc:Choice>
        </mc:AlternateContent>
        <mc:AlternateContent xmlns:mc="http://schemas.openxmlformats.org/markup-compatibility/2006">
          <mc:Choice Requires="x14">
            <control shapeId="7275" r:id="rId43" name="Check Box 107">
              <controlPr defaultSize="0" autoFill="0" autoLine="0" autoPict="0">
                <anchor moveWithCells="1">
                  <from>
                    <xdr:col>11</xdr:col>
                    <xdr:colOff>190500</xdr:colOff>
                    <xdr:row>23</xdr:row>
                    <xdr:rowOff>361950</xdr:rowOff>
                  </from>
                  <to>
                    <xdr:col>12</xdr:col>
                    <xdr:colOff>85725</xdr:colOff>
                    <xdr:row>25</xdr:row>
                    <xdr:rowOff>57150</xdr:rowOff>
                  </to>
                </anchor>
              </controlPr>
            </control>
          </mc:Choice>
        </mc:AlternateContent>
        <mc:AlternateContent xmlns:mc="http://schemas.openxmlformats.org/markup-compatibility/2006">
          <mc:Choice Requires="x14">
            <control shapeId="7276" r:id="rId44" name="Check Box 108">
              <controlPr defaultSize="0" autoFill="0" autoLine="0" autoPict="0">
                <anchor moveWithCells="1">
                  <from>
                    <xdr:col>11</xdr:col>
                    <xdr:colOff>190500</xdr:colOff>
                    <xdr:row>24</xdr:row>
                    <xdr:rowOff>361950</xdr:rowOff>
                  </from>
                  <to>
                    <xdr:col>12</xdr:col>
                    <xdr:colOff>85725</xdr:colOff>
                    <xdr:row>26</xdr:row>
                    <xdr:rowOff>57150</xdr:rowOff>
                  </to>
                </anchor>
              </controlPr>
            </control>
          </mc:Choice>
        </mc:AlternateContent>
        <mc:AlternateContent xmlns:mc="http://schemas.openxmlformats.org/markup-compatibility/2006">
          <mc:Choice Requires="x14">
            <control shapeId="7277" r:id="rId45" name="Check Box 109">
              <controlPr defaultSize="0" autoFill="0" autoLine="0" autoPict="0">
                <anchor moveWithCells="1">
                  <from>
                    <xdr:col>11</xdr:col>
                    <xdr:colOff>190500</xdr:colOff>
                    <xdr:row>25</xdr:row>
                    <xdr:rowOff>361950</xdr:rowOff>
                  </from>
                  <to>
                    <xdr:col>12</xdr:col>
                    <xdr:colOff>85725</xdr:colOff>
                    <xdr:row>27</xdr:row>
                    <xdr:rowOff>57150</xdr:rowOff>
                  </to>
                </anchor>
              </controlPr>
            </control>
          </mc:Choice>
        </mc:AlternateContent>
        <mc:AlternateContent xmlns:mc="http://schemas.openxmlformats.org/markup-compatibility/2006">
          <mc:Choice Requires="x14">
            <control shapeId="7278" r:id="rId46" name="Check Box 110">
              <controlPr defaultSize="0" autoFill="0" autoLine="0" autoPict="0">
                <anchor moveWithCells="1">
                  <from>
                    <xdr:col>11</xdr:col>
                    <xdr:colOff>190500</xdr:colOff>
                    <xdr:row>26</xdr:row>
                    <xdr:rowOff>361950</xdr:rowOff>
                  </from>
                  <to>
                    <xdr:col>12</xdr:col>
                    <xdr:colOff>85725</xdr:colOff>
                    <xdr:row>28</xdr:row>
                    <xdr:rowOff>57150</xdr:rowOff>
                  </to>
                </anchor>
              </controlPr>
            </control>
          </mc:Choice>
        </mc:AlternateContent>
        <mc:AlternateContent xmlns:mc="http://schemas.openxmlformats.org/markup-compatibility/2006">
          <mc:Choice Requires="x14">
            <control shapeId="7279" r:id="rId47" name="Check Box 111">
              <controlPr defaultSize="0" autoFill="0" autoLine="0" autoPict="0">
                <anchor moveWithCells="1">
                  <from>
                    <xdr:col>11</xdr:col>
                    <xdr:colOff>190500</xdr:colOff>
                    <xdr:row>27</xdr:row>
                    <xdr:rowOff>361950</xdr:rowOff>
                  </from>
                  <to>
                    <xdr:col>12</xdr:col>
                    <xdr:colOff>85725</xdr:colOff>
                    <xdr:row>29</xdr:row>
                    <xdr:rowOff>57150</xdr:rowOff>
                  </to>
                </anchor>
              </controlPr>
            </control>
          </mc:Choice>
        </mc:AlternateContent>
        <mc:AlternateContent xmlns:mc="http://schemas.openxmlformats.org/markup-compatibility/2006">
          <mc:Choice Requires="x14">
            <control shapeId="7280" r:id="rId48" name="Check Box 112">
              <controlPr defaultSize="0" autoFill="0" autoLine="0" autoPict="0">
                <anchor moveWithCells="1">
                  <from>
                    <xdr:col>11</xdr:col>
                    <xdr:colOff>190500</xdr:colOff>
                    <xdr:row>28</xdr:row>
                    <xdr:rowOff>361950</xdr:rowOff>
                  </from>
                  <to>
                    <xdr:col>12</xdr:col>
                    <xdr:colOff>85725</xdr:colOff>
                    <xdr:row>30</xdr:row>
                    <xdr:rowOff>57150</xdr:rowOff>
                  </to>
                </anchor>
              </controlPr>
            </control>
          </mc:Choice>
        </mc:AlternateContent>
        <mc:AlternateContent xmlns:mc="http://schemas.openxmlformats.org/markup-compatibility/2006">
          <mc:Choice Requires="x14">
            <control shapeId="7281" r:id="rId49" name="Check Box 113">
              <controlPr defaultSize="0" autoFill="0" autoLine="0" autoPict="0">
                <anchor moveWithCells="1">
                  <from>
                    <xdr:col>11</xdr:col>
                    <xdr:colOff>190500</xdr:colOff>
                    <xdr:row>29</xdr:row>
                    <xdr:rowOff>361950</xdr:rowOff>
                  </from>
                  <to>
                    <xdr:col>12</xdr:col>
                    <xdr:colOff>85725</xdr:colOff>
                    <xdr:row>31</xdr:row>
                    <xdr:rowOff>57150</xdr:rowOff>
                  </to>
                </anchor>
              </controlPr>
            </control>
          </mc:Choice>
        </mc:AlternateContent>
        <mc:AlternateContent xmlns:mc="http://schemas.openxmlformats.org/markup-compatibility/2006">
          <mc:Choice Requires="x14">
            <control shapeId="7282" r:id="rId50" name="Check Box 114">
              <controlPr defaultSize="0" autoFill="0" autoLine="0" autoPict="0">
                <anchor moveWithCells="1">
                  <from>
                    <xdr:col>11</xdr:col>
                    <xdr:colOff>190500</xdr:colOff>
                    <xdr:row>30</xdr:row>
                    <xdr:rowOff>361950</xdr:rowOff>
                  </from>
                  <to>
                    <xdr:col>12</xdr:col>
                    <xdr:colOff>85725</xdr:colOff>
                    <xdr:row>32</xdr:row>
                    <xdr:rowOff>57150</xdr:rowOff>
                  </to>
                </anchor>
              </controlPr>
            </control>
          </mc:Choice>
        </mc:AlternateContent>
        <mc:AlternateContent xmlns:mc="http://schemas.openxmlformats.org/markup-compatibility/2006">
          <mc:Choice Requires="x14">
            <control shapeId="7283" r:id="rId51" name="Check Box 115">
              <controlPr defaultSize="0" autoFill="0" autoLine="0" autoPict="0">
                <anchor moveWithCells="1">
                  <from>
                    <xdr:col>11</xdr:col>
                    <xdr:colOff>190500</xdr:colOff>
                    <xdr:row>31</xdr:row>
                    <xdr:rowOff>361950</xdr:rowOff>
                  </from>
                  <to>
                    <xdr:col>12</xdr:col>
                    <xdr:colOff>85725</xdr:colOff>
                    <xdr:row>33</xdr:row>
                    <xdr:rowOff>57150</xdr:rowOff>
                  </to>
                </anchor>
              </controlPr>
            </control>
          </mc:Choice>
        </mc:AlternateContent>
        <mc:AlternateContent xmlns:mc="http://schemas.openxmlformats.org/markup-compatibility/2006">
          <mc:Choice Requires="x14">
            <control shapeId="7284" r:id="rId52" name="Check Box 116">
              <controlPr defaultSize="0" autoFill="0" autoLine="0" autoPict="0">
                <anchor moveWithCells="1">
                  <from>
                    <xdr:col>11</xdr:col>
                    <xdr:colOff>190500</xdr:colOff>
                    <xdr:row>32</xdr:row>
                    <xdr:rowOff>361950</xdr:rowOff>
                  </from>
                  <to>
                    <xdr:col>12</xdr:col>
                    <xdr:colOff>85725</xdr:colOff>
                    <xdr:row>34</xdr:row>
                    <xdr:rowOff>57150</xdr:rowOff>
                  </to>
                </anchor>
              </controlPr>
            </control>
          </mc:Choice>
        </mc:AlternateContent>
        <mc:AlternateContent xmlns:mc="http://schemas.openxmlformats.org/markup-compatibility/2006">
          <mc:Choice Requires="x14">
            <control shapeId="7339" r:id="rId53" name="Check Box 171">
              <controlPr defaultSize="0" autoFill="0" autoLine="0" autoPict="0">
                <anchor moveWithCells="1">
                  <from>
                    <xdr:col>14</xdr:col>
                    <xdr:colOff>190500</xdr:colOff>
                    <xdr:row>10</xdr:row>
                    <xdr:rowOff>0</xdr:rowOff>
                  </from>
                  <to>
                    <xdr:col>15</xdr:col>
                    <xdr:colOff>85725</xdr:colOff>
                    <xdr:row>11</xdr:row>
                    <xdr:rowOff>47625</xdr:rowOff>
                  </to>
                </anchor>
              </controlPr>
            </control>
          </mc:Choice>
        </mc:AlternateContent>
        <mc:AlternateContent xmlns:mc="http://schemas.openxmlformats.org/markup-compatibility/2006">
          <mc:Choice Requires="x14">
            <control shapeId="7340" r:id="rId54" name="Check Box 172">
              <controlPr defaultSize="0" autoFill="0" autoLine="0" autoPict="0">
                <anchor moveWithCells="1">
                  <from>
                    <xdr:col>14</xdr:col>
                    <xdr:colOff>190500</xdr:colOff>
                    <xdr:row>10</xdr:row>
                    <xdr:rowOff>361950</xdr:rowOff>
                  </from>
                  <to>
                    <xdr:col>15</xdr:col>
                    <xdr:colOff>152400</xdr:colOff>
                    <xdr:row>12</xdr:row>
                    <xdr:rowOff>47625</xdr:rowOff>
                  </to>
                </anchor>
              </controlPr>
            </control>
          </mc:Choice>
        </mc:AlternateContent>
        <mc:AlternateContent xmlns:mc="http://schemas.openxmlformats.org/markup-compatibility/2006">
          <mc:Choice Requires="x14">
            <control shapeId="7341" r:id="rId55" name="Check Box 173">
              <controlPr defaultSize="0" autoFill="0" autoLine="0" autoPict="0">
                <anchor moveWithCells="1">
                  <from>
                    <xdr:col>14</xdr:col>
                    <xdr:colOff>190500</xdr:colOff>
                    <xdr:row>11</xdr:row>
                    <xdr:rowOff>361950</xdr:rowOff>
                  </from>
                  <to>
                    <xdr:col>15</xdr:col>
                    <xdr:colOff>85725</xdr:colOff>
                    <xdr:row>13</xdr:row>
                    <xdr:rowOff>47625</xdr:rowOff>
                  </to>
                </anchor>
              </controlPr>
            </control>
          </mc:Choice>
        </mc:AlternateContent>
        <mc:AlternateContent xmlns:mc="http://schemas.openxmlformats.org/markup-compatibility/2006">
          <mc:Choice Requires="x14">
            <control shapeId="7342" r:id="rId56" name="Check Box 174">
              <controlPr defaultSize="0" autoFill="0" autoLine="0" autoPict="0">
                <anchor moveWithCells="1">
                  <from>
                    <xdr:col>14</xdr:col>
                    <xdr:colOff>190500</xdr:colOff>
                    <xdr:row>12</xdr:row>
                    <xdr:rowOff>361950</xdr:rowOff>
                  </from>
                  <to>
                    <xdr:col>15</xdr:col>
                    <xdr:colOff>85725</xdr:colOff>
                    <xdr:row>14</xdr:row>
                    <xdr:rowOff>57150</xdr:rowOff>
                  </to>
                </anchor>
              </controlPr>
            </control>
          </mc:Choice>
        </mc:AlternateContent>
        <mc:AlternateContent xmlns:mc="http://schemas.openxmlformats.org/markup-compatibility/2006">
          <mc:Choice Requires="x14">
            <control shapeId="7343" r:id="rId57" name="Check Box 175">
              <controlPr defaultSize="0" autoFill="0" autoLine="0" autoPict="0">
                <anchor moveWithCells="1">
                  <from>
                    <xdr:col>14</xdr:col>
                    <xdr:colOff>190500</xdr:colOff>
                    <xdr:row>13</xdr:row>
                    <xdr:rowOff>361950</xdr:rowOff>
                  </from>
                  <to>
                    <xdr:col>15</xdr:col>
                    <xdr:colOff>85725</xdr:colOff>
                    <xdr:row>15</xdr:row>
                    <xdr:rowOff>57150</xdr:rowOff>
                  </to>
                </anchor>
              </controlPr>
            </control>
          </mc:Choice>
        </mc:AlternateContent>
        <mc:AlternateContent xmlns:mc="http://schemas.openxmlformats.org/markup-compatibility/2006">
          <mc:Choice Requires="x14">
            <control shapeId="7344" r:id="rId58" name="Check Box 176">
              <controlPr defaultSize="0" autoFill="0" autoLine="0" autoPict="0">
                <anchor moveWithCells="1">
                  <from>
                    <xdr:col>14</xdr:col>
                    <xdr:colOff>190500</xdr:colOff>
                    <xdr:row>14</xdr:row>
                    <xdr:rowOff>361950</xdr:rowOff>
                  </from>
                  <to>
                    <xdr:col>15</xdr:col>
                    <xdr:colOff>85725</xdr:colOff>
                    <xdr:row>16</xdr:row>
                    <xdr:rowOff>57150</xdr:rowOff>
                  </to>
                </anchor>
              </controlPr>
            </control>
          </mc:Choice>
        </mc:AlternateContent>
        <mc:AlternateContent xmlns:mc="http://schemas.openxmlformats.org/markup-compatibility/2006">
          <mc:Choice Requires="x14">
            <control shapeId="7345" r:id="rId59" name="Check Box 177">
              <controlPr defaultSize="0" autoFill="0" autoLine="0" autoPict="0">
                <anchor moveWithCells="1">
                  <from>
                    <xdr:col>14</xdr:col>
                    <xdr:colOff>190500</xdr:colOff>
                    <xdr:row>15</xdr:row>
                    <xdr:rowOff>361950</xdr:rowOff>
                  </from>
                  <to>
                    <xdr:col>15</xdr:col>
                    <xdr:colOff>85725</xdr:colOff>
                    <xdr:row>17</xdr:row>
                    <xdr:rowOff>57150</xdr:rowOff>
                  </to>
                </anchor>
              </controlPr>
            </control>
          </mc:Choice>
        </mc:AlternateContent>
        <mc:AlternateContent xmlns:mc="http://schemas.openxmlformats.org/markup-compatibility/2006">
          <mc:Choice Requires="x14">
            <control shapeId="7346" r:id="rId60" name="Check Box 178">
              <controlPr defaultSize="0" autoFill="0" autoLine="0" autoPict="0">
                <anchor moveWithCells="1">
                  <from>
                    <xdr:col>14</xdr:col>
                    <xdr:colOff>190500</xdr:colOff>
                    <xdr:row>16</xdr:row>
                    <xdr:rowOff>361950</xdr:rowOff>
                  </from>
                  <to>
                    <xdr:col>15</xdr:col>
                    <xdr:colOff>85725</xdr:colOff>
                    <xdr:row>18</xdr:row>
                    <xdr:rowOff>57150</xdr:rowOff>
                  </to>
                </anchor>
              </controlPr>
            </control>
          </mc:Choice>
        </mc:AlternateContent>
        <mc:AlternateContent xmlns:mc="http://schemas.openxmlformats.org/markup-compatibility/2006">
          <mc:Choice Requires="x14">
            <control shapeId="7347" r:id="rId61" name="Check Box 179">
              <controlPr defaultSize="0" autoFill="0" autoLine="0" autoPict="0">
                <anchor moveWithCells="1">
                  <from>
                    <xdr:col>14</xdr:col>
                    <xdr:colOff>190500</xdr:colOff>
                    <xdr:row>17</xdr:row>
                    <xdr:rowOff>361950</xdr:rowOff>
                  </from>
                  <to>
                    <xdr:col>15</xdr:col>
                    <xdr:colOff>85725</xdr:colOff>
                    <xdr:row>19</xdr:row>
                    <xdr:rowOff>57150</xdr:rowOff>
                  </to>
                </anchor>
              </controlPr>
            </control>
          </mc:Choice>
        </mc:AlternateContent>
        <mc:AlternateContent xmlns:mc="http://schemas.openxmlformats.org/markup-compatibility/2006">
          <mc:Choice Requires="x14">
            <control shapeId="7348" r:id="rId62" name="Check Box 180">
              <controlPr defaultSize="0" autoFill="0" autoLine="0" autoPict="0">
                <anchor moveWithCells="1">
                  <from>
                    <xdr:col>14</xdr:col>
                    <xdr:colOff>190500</xdr:colOff>
                    <xdr:row>18</xdr:row>
                    <xdr:rowOff>361950</xdr:rowOff>
                  </from>
                  <to>
                    <xdr:col>15</xdr:col>
                    <xdr:colOff>85725</xdr:colOff>
                    <xdr:row>20</xdr:row>
                    <xdr:rowOff>57150</xdr:rowOff>
                  </to>
                </anchor>
              </controlPr>
            </control>
          </mc:Choice>
        </mc:AlternateContent>
        <mc:AlternateContent xmlns:mc="http://schemas.openxmlformats.org/markup-compatibility/2006">
          <mc:Choice Requires="x14">
            <control shapeId="7349" r:id="rId63" name="Check Box 181">
              <controlPr defaultSize="0" autoFill="0" autoLine="0" autoPict="0">
                <anchor moveWithCells="1">
                  <from>
                    <xdr:col>14</xdr:col>
                    <xdr:colOff>190500</xdr:colOff>
                    <xdr:row>19</xdr:row>
                    <xdr:rowOff>361950</xdr:rowOff>
                  </from>
                  <to>
                    <xdr:col>15</xdr:col>
                    <xdr:colOff>85725</xdr:colOff>
                    <xdr:row>21</xdr:row>
                    <xdr:rowOff>57150</xdr:rowOff>
                  </to>
                </anchor>
              </controlPr>
            </control>
          </mc:Choice>
        </mc:AlternateContent>
        <mc:AlternateContent xmlns:mc="http://schemas.openxmlformats.org/markup-compatibility/2006">
          <mc:Choice Requires="x14">
            <control shapeId="7350" r:id="rId64" name="Check Box 182">
              <controlPr defaultSize="0" autoFill="0" autoLine="0" autoPict="0">
                <anchor moveWithCells="1">
                  <from>
                    <xdr:col>14</xdr:col>
                    <xdr:colOff>190500</xdr:colOff>
                    <xdr:row>20</xdr:row>
                    <xdr:rowOff>361950</xdr:rowOff>
                  </from>
                  <to>
                    <xdr:col>15</xdr:col>
                    <xdr:colOff>85725</xdr:colOff>
                    <xdr:row>22</xdr:row>
                    <xdr:rowOff>57150</xdr:rowOff>
                  </to>
                </anchor>
              </controlPr>
            </control>
          </mc:Choice>
        </mc:AlternateContent>
        <mc:AlternateContent xmlns:mc="http://schemas.openxmlformats.org/markup-compatibility/2006">
          <mc:Choice Requires="x14">
            <control shapeId="7351" r:id="rId65" name="Check Box 183">
              <controlPr defaultSize="0" autoFill="0" autoLine="0" autoPict="0">
                <anchor moveWithCells="1">
                  <from>
                    <xdr:col>14</xdr:col>
                    <xdr:colOff>190500</xdr:colOff>
                    <xdr:row>21</xdr:row>
                    <xdr:rowOff>361950</xdr:rowOff>
                  </from>
                  <to>
                    <xdr:col>15</xdr:col>
                    <xdr:colOff>85725</xdr:colOff>
                    <xdr:row>23</xdr:row>
                    <xdr:rowOff>57150</xdr:rowOff>
                  </to>
                </anchor>
              </controlPr>
            </control>
          </mc:Choice>
        </mc:AlternateContent>
        <mc:AlternateContent xmlns:mc="http://schemas.openxmlformats.org/markup-compatibility/2006">
          <mc:Choice Requires="x14">
            <control shapeId="7352" r:id="rId66" name="Check Box 184">
              <controlPr defaultSize="0" autoFill="0" autoLine="0" autoPict="0">
                <anchor moveWithCells="1">
                  <from>
                    <xdr:col>14</xdr:col>
                    <xdr:colOff>190500</xdr:colOff>
                    <xdr:row>22</xdr:row>
                    <xdr:rowOff>361950</xdr:rowOff>
                  </from>
                  <to>
                    <xdr:col>15</xdr:col>
                    <xdr:colOff>85725</xdr:colOff>
                    <xdr:row>24</xdr:row>
                    <xdr:rowOff>57150</xdr:rowOff>
                  </to>
                </anchor>
              </controlPr>
            </control>
          </mc:Choice>
        </mc:AlternateContent>
        <mc:AlternateContent xmlns:mc="http://schemas.openxmlformats.org/markup-compatibility/2006">
          <mc:Choice Requires="x14">
            <control shapeId="7353" r:id="rId67" name="Check Box 185">
              <controlPr defaultSize="0" autoFill="0" autoLine="0" autoPict="0">
                <anchor moveWithCells="1">
                  <from>
                    <xdr:col>14</xdr:col>
                    <xdr:colOff>190500</xdr:colOff>
                    <xdr:row>23</xdr:row>
                    <xdr:rowOff>361950</xdr:rowOff>
                  </from>
                  <to>
                    <xdr:col>15</xdr:col>
                    <xdr:colOff>85725</xdr:colOff>
                    <xdr:row>25</xdr:row>
                    <xdr:rowOff>57150</xdr:rowOff>
                  </to>
                </anchor>
              </controlPr>
            </control>
          </mc:Choice>
        </mc:AlternateContent>
        <mc:AlternateContent xmlns:mc="http://schemas.openxmlformats.org/markup-compatibility/2006">
          <mc:Choice Requires="x14">
            <control shapeId="7354" r:id="rId68" name="Check Box 186">
              <controlPr defaultSize="0" autoFill="0" autoLine="0" autoPict="0">
                <anchor moveWithCells="1">
                  <from>
                    <xdr:col>14</xdr:col>
                    <xdr:colOff>190500</xdr:colOff>
                    <xdr:row>24</xdr:row>
                    <xdr:rowOff>361950</xdr:rowOff>
                  </from>
                  <to>
                    <xdr:col>15</xdr:col>
                    <xdr:colOff>85725</xdr:colOff>
                    <xdr:row>26</xdr:row>
                    <xdr:rowOff>57150</xdr:rowOff>
                  </to>
                </anchor>
              </controlPr>
            </control>
          </mc:Choice>
        </mc:AlternateContent>
        <mc:AlternateContent xmlns:mc="http://schemas.openxmlformats.org/markup-compatibility/2006">
          <mc:Choice Requires="x14">
            <control shapeId="7355" r:id="rId69" name="Check Box 187">
              <controlPr defaultSize="0" autoFill="0" autoLine="0" autoPict="0">
                <anchor moveWithCells="1">
                  <from>
                    <xdr:col>14</xdr:col>
                    <xdr:colOff>190500</xdr:colOff>
                    <xdr:row>25</xdr:row>
                    <xdr:rowOff>361950</xdr:rowOff>
                  </from>
                  <to>
                    <xdr:col>15</xdr:col>
                    <xdr:colOff>85725</xdr:colOff>
                    <xdr:row>27</xdr:row>
                    <xdr:rowOff>57150</xdr:rowOff>
                  </to>
                </anchor>
              </controlPr>
            </control>
          </mc:Choice>
        </mc:AlternateContent>
        <mc:AlternateContent xmlns:mc="http://schemas.openxmlformats.org/markup-compatibility/2006">
          <mc:Choice Requires="x14">
            <control shapeId="7356" r:id="rId70" name="Check Box 188">
              <controlPr defaultSize="0" autoFill="0" autoLine="0" autoPict="0">
                <anchor moveWithCells="1">
                  <from>
                    <xdr:col>14</xdr:col>
                    <xdr:colOff>190500</xdr:colOff>
                    <xdr:row>26</xdr:row>
                    <xdr:rowOff>361950</xdr:rowOff>
                  </from>
                  <to>
                    <xdr:col>15</xdr:col>
                    <xdr:colOff>85725</xdr:colOff>
                    <xdr:row>28</xdr:row>
                    <xdr:rowOff>57150</xdr:rowOff>
                  </to>
                </anchor>
              </controlPr>
            </control>
          </mc:Choice>
        </mc:AlternateContent>
        <mc:AlternateContent xmlns:mc="http://schemas.openxmlformats.org/markup-compatibility/2006">
          <mc:Choice Requires="x14">
            <control shapeId="7357" r:id="rId71" name="Check Box 189">
              <controlPr defaultSize="0" autoFill="0" autoLine="0" autoPict="0">
                <anchor moveWithCells="1">
                  <from>
                    <xdr:col>14</xdr:col>
                    <xdr:colOff>190500</xdr:colOff>
                    <xdr:row>27</xdr:row>
                    <xdr:rowOff>361950</xdr:rowOff>
                  </from>
                  <to>
                    <xdr:col>15</xdr:col>
                    <xdr:colOff>85725</xdr:colOff>
                    <xdr:row>29</xdr:row>
                    <xdr:rowOff>57150</xdr:rowOff>
                  </to>
                </anchor>
              </controlPr>
            </control>
          </mc:Choice>
        </mc:AlternateContent>
        <mc:AlternateContent xmlns:mc="http://schemas.openxmlformats.org/markup-compatibility/2006">
          <mc:Choice Requires="x14">
            <control shapeId="7358" r:id="rId72" name="Check Box 190">
              <controlPr defaultSize="0" autoFill="0" autoLine="0" autoPict="0">
                <anchor moveWithCells="1">
                  <from>
                    <xdr:col>14</xdr:col>
                    <xdr:colOff>190500</xdr:colOff>
                    <xdr:row>28</xdr:row>
                    <xdr:rowOff>361950</xdr:rowOff>
                  </from>
                  <to>
                    <xdr:col>15</xdr:col>
                    <xdr:colOff>85725</xdr:colOff>
                    <xdr:row>30</xdr:row>
                    <xdr:rowOff>57150</xdr:rowOff>
                  </to>
                </anchor>
              </controlPr>
            </control>
          </mc:Choice>
        </mc:AlternateContent>
        <mc:AlternateContent xmlns:mc="http://schemas.openxmlformats.org/markup-compatibility/2006">
          <mc:Choice Requires="x14">
            <control shapeId="7359" r:id="rId73" name="Check Box 191">
              <controlPr defaultSize="0" autoFill="0" autoLine="0" autoPict="0">
                <anchor moveWithCells="1">
                  <from>
                    <xdr:col>14</xdr:col>
                    <xdr:colOff>190500</xdr:colOff>
                    <xdr:row>29</xdr:row>
                    <xdr:rowOff>361950</xdr:rowOff>
                  </from>
                  <to>
                    <xdr:col>15</xdr:col>
                    <xdr:colOff>85725</xdr:colOff>
                    <xdr:row>31</xdr:row>
                    <xdr:rowOff>57150</xdr:rowOff>
                  </to>
                </anchor>
              </controlPr>
            </control>
          </mc:Choice>
        </mc:AlternateContent>
        <mc:AlternateContent xmlns:mc="http://schemas.openxmlformats.org/markup-compatibility/2006">
          <mc:Choice Requires="x14">
            <control shapeId="7360" r:id="rId74" name="Check Box 192">
              <controlPr defaultSize="0" autoFill="0" autoLine="0" autoPict="0">
                <anchor moveWithCells="1">
                  <from>
                    <xdr:col>14</xdr:col>
                    <xdr:colOff>190500</xdr:colOff>
                    <xdr:row>30</xdr:row>
                    <xdr:rowOff>361950</xdr:rowOff>
                  </from>
                  <to>
                    <xdr:col>15</xdr:col>
                    <xdr:colOff>85725</xdr:colOff>
                    <xdr:row>32</xdr:row>
                    <xdr:rowOff>57150</xdr:rowOff>
                  </to>
                </anchor>
              </controlPr>
            </control>
          </mc:Choice>
        </mc:AlternateContent>
        <mc:AlternateContent xmlns:mc="http://schemas.openxmlformats.org/markup-compatibility/2006">
          <mc:Choice Requires="x14">
            <control shapeId="7361" r:id="rId75" name="Check Box 193">
              <controlPr defaultSize="0" autoFill="0" autoLine="0" autoPict="0">
                <anchor moveWithCells="1">
                  <from>
                    <xdr:col>14</xdr:col>
                    <xdr:colOff>190500</xdr:colOff>
                    <xdr:row>31</xdr:row>
                    <xdr:rowOff>361950</xdr:rowOff>
                  </from>
                  <to>
                    <xdr:col>15</xdr:col>
                    <xdr:colOff>85725</xdr:colOff>
                    <xdr:row>33</xdr:row>
                    <xdr:rowOff>57150</xdr:rowOff>
                  </to>
                </anchor>
              </controlPr>
            </control>
          </mc:Choice>
        </mc:AlternateContent>
        <mc:AlternateContent xmlns:mc="http://schemas.openxmlformats.org/markup-compatibility/2006">
          <mc:Choice Requires="x14">
            <control shapeId="7362" r:id="rId76" name="Check Box 194">
              <controlPr defaultSize="0" autoFill="0" autoLine="0" autoPict="0">
                <anchor moveWithCells="1">
                  <from>
                    <xdr:col>14</xdr:col>
                    <xdr:colOff>190500</xdr:colOff>
                    <xdr:row>32</xdr:row>
                    <xdr:rowOff>361950</xdr:rowOff>
                  </from>
                  <to>
                    <xdr:col>15</xdr:col>
                    <xdr:colOff>85725</xdr:colOff>
                    <xdr:row>34</xdr:row>
                    <xdr:rowOff>57150</xdr:rowOff>
                  </to>
                </anchor>
              </controlPr>
            </control>
          </mc:Choice>
        </mc:AlternateContent>
        <mc:AlternateContent xmlns:mc="http://schemas.openxmlformats.org/markup-compatibility/2006">
          <mc:Choice Requires="x14">
            <control shapeId="7365" r:id="rId77" name="Check Box 197">
              <controlPr defaultSize="0" autoFill="0" autoLine="0" autoPict="0">
                <anchor moveWithCells="1">
                  <from>
                    <xdr:col>15</xdr:col>
                    <xdr:colOff>152400</xdr:colOff>
                    <xdr:row>10</xdr:row>
                    <xdr:rowOff>0</xdr:rowOff>
                  </from>
                  <to>
                    <xdr:col>16</xdr:col>
                    <xdr:colOff>66675</xdr:colOff>
                    <xdr:row>11</xdr:row>
                    <xdr:rowOff>47625</xdr:rowOff>
                  </to>
                </anchor>
              </controlPr>
            </control>
          </mc:Choice>
        </mc:AlternateContent>
        <mc:AlternateContent xmlns:mc="http://schemas.openxmlformats.org/markup-compatibility/2006">
          <mc:Choice Requires="x14">
            <control shapeId="7366" r:id="rId78" name="Check Box 198">
              <controlPr defaultSize="0" autoFill="0" autoLine="0" autoPict="0">
                <anchor moveWithCells="1">
                  <from>
                    <xdr:col>15</xdr:col>
                    <xdr:colOff>152400</xdr:colOff>
                    <xdr:row>10</xdr:row>
                    <xdr:rowOff>361950</xdr:rowOff>
                  </from>
                  <to>
                    <xdr:col>16</xdr:col>
                    <xdr:colOff>85725</xdr:colOff>
                    <xdr:row>12</xdr:row>
                    <xdr:rowOff>47625</xdr:rowOff>
                  </to>
                </anchor>
              </controlPr>
            </control>
          </mc:Choice>
        </mc:AlternateContent>
        <mc:AlternateContent xmlns:mc="http://schemas.openxmlformats.org/markup-compatibility/2006">
          <mc:Choice Requires="x14">
            <control shapeId="7367" r:id="rId79" name="Check Box 199">
              <controlPr defaultSize="0" autoFill="0" autoLine="0" autoPict="0">
                <anchor moveWithCells="1">
                  <from>
                    <xdr:col>15</xdr:col>
                    <xdr:colOff>152400</xdr:colOff>
                    <xdr:row>11</xdr:row>
                    <xdr:rowOff>361950</xdr:rowOff>
                  </from>
                  <to>
                    <xdr:col>16</xdr:col>
                    <xdr:colOff>66675</xdr:colOff>
                    <xdr:row>13</xdr:row>
                    <xdr:rowOff>47625</xdr:rowOff>
                  </to>
                </anchor>
              </controlPr>
            </control>
          </mc:Choice>
        </mc:AlternateContent>
        <mc:AlternateContent xmlns:mc="http://schemas.openxmlformats.org/markup-compatibility/2006">
          <mc:Choice Requires="x14">
            <control shapeId="7368" r:id="rId80" name="Check Box 200">
              <controlPr defaultSize="0" autoFill="0" autoLine="0" autoPict="0">
                <anchor moveWithCells="1">
                  <from>
                    <xdr:col>15</xdr:col>
                    <xdr:colOff>152400</xdr:colOff>
                    <xdr:row>12</xdr:row>
                    <xdr:rowOff>361950</xdr:rowOff>
                  </from>
                  <to>
                    <xdr:col>16</xdr:col>
                    <xdr:colOff>66675</xdr:colOff>
                    <xdr:row>14</xdr:row>
                    <xdr:rowOff>57150</xdr:rowOff>
                  </to>
                </anchor>
              </controlPr>
            </control>
          </mc:Choice>
        </mc:AlternateContent>
        <mc:AlternateContent xmlns:mc="http://schemas.openxmlformats.org/markup-compatibility/2006">
          <mc:Choice Requires="x14">
            <control shapeId="7369" r:id="rId81" name="Check Box 201">
              <controlPr defaultSize="0" autoFill="0" autoLine="0" autoPict="0">
                <anchor moveWithCells="1">
                  <from>
                    <xdr:col>15</xdr:col>
                    <xdr:colOff>152400</xdr:colOff>
                    <xdr:row>13</xdr:row>
                    <xdr:rowOff>361950</xdr:rowOff>
                  </from>
                  <to>
                    <xdr:col>16</xdr:col>
                    <xdr:colOff>66675</xdr:colOff>
                    <xdr:row>15</xdr:row>
                    <xdr:rowOff>57150</xdr:rowOff>
                  </to>
                </anchor>
              </controlPr>
            </control>
          </mc:Choice>
        </mc:AlternateContent>
        <mc:AlternateContent xmlns:mc="http://schemas.openxmlformats.org/markup-compatibility/2006">
          <mc:Choice Requires="x14">
            <control shapeId="7370" r:id="rId82" name="Check Box 202">
              <controlPr defaultSize="0" autoFill="0" autoLine="0" autoPict="0">
                <anchor moveWithCells="1">
                  <from>
                    <xdr:col>15</xdr:col>
                    <xdr:colOff>152400</xdr:colOff>
                    <xdr:row>14</xdr:row>
                    <xdr:rowOff>361950</xdr:rowOff>
                  </from>
                  <to>
                    <xdr:col>16</xdr:col>
                    <xdr:colOff>66675</xdr:colOff>
                    <xdr:row>16</xdr:row>
                    <xdr:rowOff>57150</xdr:rowOff>
                  </to>
                </anchor>
              </controlPr>
            </control>
          </mc:Choice>
        </mc:AlternateContent>
        <mc:AlternateContent xmlns:mc="http://schemas.openxmlformats.org/markup-compatibility/2006">
          <mc:Choice Requires="x14">
            <control shapeId="7371" r:id="rId83" name="Check Box 203">
              <controlPr defaultSize="0" autoFill="0" autoLine="0" autoPict="0">
                <anchor moveWithCells="1">
                  <from>
                    <xdr:col>15</xdr:col>
                    <xdr:colOff>152400</xdr:colOff>
                    <xdr:row>15</xdr:row>
                    <xdr:rowOff>361950</xdr:rowOff>
                  </from>
                  <to>
                    <xdr:col>16</xdr:col>
                    <xdr:colOff>66675</xdr:colOff>
                    <xdr:row>17</xdr:row>
                    <xdr:rowOff>57150</xdr:rowOff>
                  </to>
                </anchor>
              </controlPr>
            </control>
          </mc:Choice>
        </mc:AlternateContent>
        <mc:AlternateContent xmlns:mc="http://schemas.openxmlformats.org/markup-compatibility/2006">
          <mc:Choice Requires="x14">
            <control shapeId="7372" r:id="rId84" name="Check Box 204">
              <controlPr defaultSize="0" autoFill="0" autoLine="0" autoPict="0">
                <anchor moveWithCells="1">
                  <from>
                    <xdr:col>15</xdr:col>
                    <xdr:colOff>152400</xdr:colOff>
                    <xdr:row>16</xdr:row>
                    <xdr:rowOff>361950</xdr:rowOff>
                  </from>
                  <to>
                    <xdr:col>16</xdr:col>
                    <xdr:colOff>66675</xdr:colOff>
                    <xdr:row>18</xdr:row>
                    <xdr:rowOff>57150</xdr:rowOff>
                  </to>
                </anchor>
              </controlPr>
            </control>
          </mc:Choice>
        </mc:AlternateContent>
        <mc:AlternateContent xmlns:mc="http://schemas.openxmlformats.org/markup-compatibility/2006">
          <mc:Choice Requires="x14">
            <control shapeId="7373" r:id="rId85" name="Check Box 205">
              <controlPr defaultSize="0" autoFill="0" autoLine="0" autoPict="0">
                <anchor moveWithCells="1">
                  <from>
                    <xdr:col>15</xdr:col>
                    <xdr:colOff>152400</xdr:colOff>
                    <xdr:row>17</xdr:row>
                    <xdr:rowOff>361950</xdr:rowOff>
                  </from>
                  <to>
                    <xdr:col>16</xdr:col>
                    <xdr:colOff>66675</xdr:colOff>
                    <xdr:row>19</xdr:row>
                    <xdr:rowOff>57150</xdr:rowOff>
                  </to>
                </anchor>
              </controlPr>
            </control>
          </mc:Choice>
        </mc:AlternateContent>
        <mc:AlternateContent xmlns:mc="http://schemas.openxmlformats.org/markup-compatibility/2006">
          <mc:Choice Requires="x14">
            <control shapeId="7374" r:id="rId86" name="Check Box 206">
              <controlPr defaultSize="0" autoFill="0" autoLine="0" autoPict="0">
                <anchor moveWithCells="1">
                  <from>
                    <xdr:col>15</xdr:col>
                    <xdr:colOff>152400</xdr:colOff>
                    <xdr:row>18</xdr:row>
                    <xdr:rowOff>361950</xdr:rowOff>
                  </from>
                  <to>
                    <xdr:col>16</xdr:col>
                    <xdr:colOff>66675</xdr:colOff>
                    <xdr:row>20</xdr:row>
                    <xdr:rowOff>57150</xdr:rowOff>
                  </to>
                </anchor>
              </controlPr>
            </control>
          </mc:Choice>
        </mc:AlternateContent>
        <mc:AlternateContent xmlns:mc="http://schemas.openxmlformats.org/markup-compatibility/2006">
          <mc:Choice Requires="x14">
            <control shapeId="7375" r:id="rId87" name="Check Box 207">
              <controlPr defaultSize="0" autoFill="0" autoLine="0" autoPict="0">
                <anchor moveWithCells="1">
                  <from>
                    <xdr:col>15</xdr:col>
                    <xdr:colOff>152400</xdr:colOff>
                    <xdr:row>19</xdr:row>
                    <xdr:rowOff>361950</xdr:rowOff>
                  </from>
                  <to>
                    <xdr:col>16</xdr:col>
                    <xdr:colOff>66675</xdr:colOff>
                    <xdr:row>21</xdr:row>
                    <xdr:rowOff>57150</xdr:rowOff>
                  </to>
                </anchor>
              </controlPr>
            </control>
          </mc:Choice>
        </mc:AlternateContent>
        <mc:AlternateContent xmlns:mc="http://schemas.openxmlformats.org/markup-compatibility/2006">
          <mc:Choice Requires="x14">
            <control shapeId="7376" r:id="rId88" name="Check Box 208">
              <controlPr defaultSize="0" autoFill="0" autoLine="0" autoPict="0">
                <anchor moveWithCells="1">
                  <from>
                    <xdr:col>15</xdr:col>
                    <xdr:colOff>152400</xdr:colOff>
                    <xdr:row>20</xdr:row>
                    <xdr:rowOff>361950</xdr:rowOff>
                  </from>
                  <to>
                    <xdr:col>16</xdr:col>
                    <xdr:colOff>66675</xdr:colOff>
                    <xdr:row>22</xdr:row>
                    <xdr:rowOff>57150</xdr:rowOff>
                  </to>
                </anchor>
              </controlPr>
            </control>
          </mc:Choice>
        </mc:AlternateContent>
        <mc:AlternateContent xmlns:mc="http://schemas.openxmlformats.org/markup-compatibility/2006">
          <mc:Choice Requires="x14">
            <control shapeId="7377" r:id="rId89" name="Check Box 209">
              <controlPr defaultSize="0" autoFill="0" autoLine="0" autoPict="0">
                <anchor moveWithCells="1">
                  <from>
                    <xdr:col>15</xdr:col>
                    <xdr:colOff>152400</xdr:colOff>
                    <xdr:row>21</xdr:row>
                    <xdr:rowOff>361950</xdr:rowOff>
                  </from>
                  <to>
                    <xdr:col>16</xdr:col>
                    <xdr:colOff>66675</xdr:colOff>
                    <xdr:row>23</xdr:row>
                    <xdr:rowOff>57150</xdr:rowOff>
                  </to>
                </anchor>
              </controlPr>
            </control>
          </mc:Choice>
        </mc:AlternateContent>
        <mc:AlternateContent xmlns:mc="http://schemas.openxmlformats.org/markup-compatibility/2006">
          <mc:Choice Requires="x14">
            <control shapeId="7378" r:id="rId90" name="Check Box 210">
              <controlPr defaultSize="0" autoFill="0" autoLine="0" autoPict="0">
                <anchor moveWithCells="1">
                  <from>
                    <xdr:col>15</xdr:col>
                    <xdr:colOff>152400</xdr:colOff>
                    <xdr:row>22</xdr:row>
                    <xdr:rowOff>361950</xdr:rowOff>
                  </from>
                  <to>
                    <xdr:col>16</xdr:col>
                    <xdr:colOff>66675</xdr:colOff>
                    <xdr:row>24</xdr:row>
                    <xdr:rowOff>57150</xdr:rowOff>
                  </to>
                </anchor>
              </controlPr>
            </control>
          </mc:Choice>
        </mc:AlternateContent>
        <mc:AlternateContent xmlns:mc="http://schemas.openxmlformats.org/markup-compatibility/2006">
          <mc:Choice Requires="x14">
            <control shapeId="7379" r:id="rId91" name="Check Box 211">
              <controlPr defaultSize="0" autoFill="0" autoLine="0" autoPict="0">
                <anchor moveWithCells="1">
                  <from>
                    <xdr:col>15</xdr:col>
                    <xdr:colOff>152400</xdr:colOff>
                    <xdr:row>23</xdr:row>
                    <xdr:rowOff>361950</xdr:rowOff>
                  </from>
                  <to>
                    <xdr:col>16</xdr:col>
                    <xdr:colOff>66675</xdr:colOff>
                    <xdr:row>25</xdr:row>
                    <xdr:rowOff>57150</xdr:rowOff>
                  </to>
                </anchor>
              </controlPr>
            </control>
          </mc:Choice>
        </mc:AlternateContent>
        <mc:AlternateContent xmlns:mc="http://schemas.openxmlformats.org/markup-compatibility/2006">
          <mc:Choice Requires="x14">
            <control shapeId="7380" r:id="rId92" name="Check Box 212">
              <controlPr defaultSize="0" autoFill="0" autoLine="0" autoPict="0">
                <anchor moveWithCells="1">
                  <from>
                    <xdr:col>15</xdr:col>
                    <xdr:colOff>152400</xdr:colOff>
                    <xdr:row>24</xdr:row>
                    <xdr:rowOff>361950</xdr:rowOff>
                  </from>
                  <to>
                    <xdr:col>16</xdr:col>
                    <xdr:colOff>66675</xdr:colOff>
                    <xdr:row>26</xdr:row>
                    <xdr:rowOff>57150</xdr:rowOff>
                  </to>
                </anchor>
              </controlPr>
            </control>
          </mc:Choice>
        </mc:AlternateContent>
        <mc:AlternateContent xmlns:mc="http://schemas.openxmlformats.org/markup-compatibility/2006">
          <mc:Choice Requires="x14">
            <control shapeId="7381" r:id="rId93" name="Check Box 213">
              <controlPr defaultSize="0" autoFill="0" autoLine="0" autoPict="0">
                <anchor moveWithCells="1">
                  <from>
                    <xdr:col>15</xdr:col>
                    <xdr:colOff>152400</xdr:colOff>
                    <xdr:row>25</xdr:row>
                    <xdr:rowOff>361950</xdr:rowOff>
                  </from>
                  <to>
                    <xdr:col>16</xdr:col>
                    <xdr:colOff>66675</xdr:colOff>
                    <xdr:row>27</xdr:row>
                    <xdr:rowOff>57150</xdr:rowOff>
                  </to>
                </anchor>
              </controlPr>
            </control>
          </mc:Choice>
        </mc:AlternateContent>
        <mc:AlternateContent xmlns:mc="http://schemas.openxmlformats.org/markup-compatibility/2006">
          <mc:Choice Requires="x14">
            <control shapeId="7382" r:id="rId94" name="Check Box 214">
              <controlPr defaultSize="0" autoFill="0" autoLine="0" autoPict="0">
                <anchor moveWithCells="1">
                  <from>
                    <xdr:col>15</xdr:col>
                    <xdr:colOff>152400</xdr:colOff>
                    <xdr:row>26</xdr:row>
                    <xdr:rowOff>361950</xdr:rowOff>
                  </from>
                  <to>
                    <xdr:col>16</xdr:col>
                    <xdr:colOff>66675</xdr:colOff>
                    <xdr:row>28</xdr:row>
                    <xdr:rowOff>57150</xdr:rowOff>
                  </to>
                </anchor>
              </controlPr>
            </control>
          </mc:Choice>
        </mc:AlternateContent>
        <mc:AlternateContent xmlns:mc="http://schemas.openxmlformats.org/markup-compatibility/2006">
          <mc:Choice Requires="x14">
            <control shapeId="7383" r:id="rId95" name="Check Box 215">
              <controlPr defaultSize="0" autoFill="0" autoLine="0" autoPict="0">
                <anchor moveWithCells="1">
                  <from>
                    <xdr:col>15</xdr:col>
                    <xdr:colOff>152400</xdr:colOff>
                    <xdr:row>27</xdr:row>
                    <xdr:rowOff>361950</xdr:rowOff>
                  </from>
                  <to>
                    <xdr:col>16</xdr:col>
                    <xdr:colOff>66675</xdr:colOff>
                    <xdr:row>29</xdr:row>
                    <xdr:rowOff>57150</xdr:rowOff>
                  </to>
                </anchor>
              </controlPr>
            </control>
          </mc:Choice>
        </mc:AlternateContent>
        <mc:AlternateContent xmlns:mc="http://schemas.openxmlformats.org/markup-compatibility/2006">
          <mc:Choice Requires="x14">
            <control shapeId="7384" r:id="rId96" name="Check Box 216">
              <controlPr defaultSize="0" autoFill="0" autoLine="0" autoPict="0">
                <anchor moveWithCells="1">
                  <from>
                    <xdr:col>15</xdr:col>
                    <xdr:colOff>152400</xdr:colOff>
                    <xdr:row>28</xdr:row>
                    <xdr:rowOff>361950</xdr:rowOff>
                  </from>
                  <to>
                    <xdr:col>16</xdr:col>
                    <xdr:colOff>66675</xdr:colOff>
                    <xdr:row>30</xdr:row>
                    <xdr:rowOff>57150</xdr:rowOff>
                  </to>
                </anchor>
              </controlPr>
            </control>
          </mc:Choice>
        </mc:AlternateContent>
        <mc:AlternateContent xmlns:mc="http://schemas.openxmlformats.org/markup-compatibility/2006">
          <mc:Choice Requires="x14">
            <control shapeId="7385" r:id="rId97" name="Check Box 217">
              <controlPr defaultSize="0" autoFill="0" autoLine="0" autoPict="0">
                <anchor moveWithCells="1">
                  <from>
                    <xdr:col>15</xdr:col>
                    <xdr:colOff>152400</xdr:colOff>
                    <xdr:row>29</xdr:row>
                    <xdr:rowOff>361950</xdr:rowOff>
                  </from>
                  <to>
                    <xdr:col>16</xdr:col>
                    <xdr:colOff>66675</xdr:colOff>
                    <xdr:row>31</xdr:row>
                    <xdr:rowOff>57150</xdr:rowOff>
                  </to>
                </anchor>
              </controlPr>
            </control>
          </mc:Choice>
        </mc:AlternateContent>
        <mc:AlternateContent xmlns:mc="http://schemas.openxmlformats.org/markup-compatibility/2006">
          <mc:Choice Requires="x14">
            <control shapeId="7386" r:id="rId98" name="Check Box 218">
              <controlPr defaultSize="0" autoFill="0" autoLine="0" autoPict="0">
                <anchor moveWithCells="1">
                  <from>
                    <xdr:col>15</xdr:col>
                    <xdr:colOff>152400</xdr:colOff>
                    <xdr:row>30</xdr:row>
                    <xdr:rowOff>361950</xdr:rowOff>
                  </from>
                  <to>
                    <xdr:col>16</xdr:col>
                    <xdr:colOff>66675</xdr:colOff>
                    <xdr:row>32</xdr:row>
                    <xdr:rowOff>57150</xdr:rowOff>
                  </to>
                </anchor>
              </controlPr>
            </control>
          </mc:Choice>
        </mc:AlternateContent>
        <mc:AlternateContent xmlns:mc="http://schemas.openxmlformats.org/markup-compatibility/2006">
          <mc:Choice Requires="x14">
            <control shapeId="7387" r:id="rId99" name="Check Box 219">
              <controlPr defaultSize="0" autoFill="0" autoLine="0" autoPict="0">
                <anchor moveWithCells="1">
                  <from>
                    <xdr:col>15</xdr:col>
                    <xdr:colOff>152400</xdr:colOff>
                    <xdr:row>31</xdr:row>
                    <xdr:rowOff>361950</xdr:rowOff>
                  </from>
                  <to>
                    <xdr:col>16</xdr:col>
                    <xdr:colOff>66675</xdr:colOff>
                    <xdr:row>33</xdr:row>
                    <xdr:rowOff>57150</xdr:rowOff>
                  </to>
                </anchor>
              </controlPr>
            </control>
          </mc:Choice>
        </mc:AlternateContent>
        <mc:AlternateContent xmlns:mc="http://schemas.openxmlformats.org/markup-compatibility/2006">
          <mc:Choice Requires="x14">
            <control shapeId="7388" r:id="rId100" name="Check Box 220">
              <controlPr defaultSize="0" autoFill="0" autoLine="0" autoPict="0">
                <anchor moveWithCells="1">
                  <from>
                    <xdr:col>15</xdr:col>
                    <xdr:colOff>152400</xdr:colOff>
                    <xdr:row>32</xdr:row>
                    <xdr:rowOff>361950</xdr:rowOff>
                  </from>
                  <to>
                    <xdr:col>16</xdr:col>
                    <xdr:colOff>66675</xdr:colOff>
                    <xdr:row>34</xdr:row>
                    <xdr:rowOff>57150</xdr:rowOff>
                  </to>
                </anchor>
              </controlPr>
            </control>
          </mc:Choice>
        </mc:AlternateContent>
        <mc:AlternateContent xmlns:mc="http://schemas.openxmlformats.org/markup-compatibility/2006">
          <mc:Choice Requires="x14">
            <control shapeId="7651" r:id="rId101" name="Check Box 483">
              <controlPr defaultSize="0" autoFill="0" autoLine="0" autoPict="0">
                <anchor moveWithCells="1">
                  <from>
                    <xdr:col>18</xdr:col>
                    <xdr:colOff>190500</xdr:colOff>
                    <xdr:row>10</xdr:row>
                    <xdr:rowOff>0</xdr:rowOff>
                  </from>
                  <to>
                    <xdr:col>19</xdr:col>
                    <xdr:colOff>85725</xdr:colOff>
                    <xdr:row>11</xdr:row>
                    <xdr:rowOff>47625</xdr:rowOff>
                  </to>
                </anchor>
              </controlPr>
            </control>
          </mc:Choice>
        </mc:AlternateContent>
        <mc:AlternateContent xmlns:mc="http://schemas.openxmlformats.org/markup-compatibility/2006">
          <mc:Choice Requires="x14">
            <control shapeId="7652" r:id="rId102" name="Check Box 484">
              <controlPr defaultSize="0" autoFill="0" autoLine="0" autoPict="0">
                <anchor moveWithCells="1">
                  <from>
                    <xdr:col>18</xdr:col>
                    <xdr:colOff>190500</xdr:colOff>
                    <xdr:row>10</xdr:row>
                    <xdr:rowOff>361950</xdr:rowOff>
                  </from>
                  <to>
                    <xdr:col>19</xdr:col>
                    <xdr:colOff>152400</xdr:colOff>
                    <xdr:row>12</xdr:row>
                    <xdr:rowOff>47625</xdr:rowOff>
                  </to>
                </anchor>
              </controlPr>
            </control>
          </mc:Choice>
        </mc:AlternateContent>
        <mc:AlternateContent xmlns:mc="http://schemas.openxmlformats.org/markup-compatibility/2006">
          <mc:Choice Requires="x14">
            <control shapeId="7653" r:id="rId103" name="Check Box 485">
              <controlPr defaultSize="0" autoFill="0" autoLine="0" autoPict="0">
                <anchor moveWithCells="1">
                  <from>
                    <xdr:col>18</xdr:col>
                    <xdr:colOff>190500</xdr:colOff>
                    <xdr:row>11</xdr:row>
                    <xdr:rowOff>361950</xdr:rowOff>
                  </from>
                  <to>
                    <xdr:col>19</xdr:col>
                    <xdr:colOff>85725</xdr:colOff>
                    <xdr:row>13</xdr:row>
                    <xdr:rowOff>47625</xdr:rowOff>
                  </to>
                </anchor>
              </controlPr>
            </control>
          </mc:Choice>
        </mc:AlternateContent>
        <mc:AlternateContent xmlns:mc="http://schemas.openxmlformats.org/markup-compatibility/2006">
          <mc:Choice Requires="x14">
            <control shapeId="7654" r:id="rId104" name="Check Box 486">
              <controlPr defaultSize="0" autoFill="0" autoLine="0" autoPict="0">
                <anchor moveWithCells="1">
                  <from>
                    <xdr:col>18</xdr:col>
                    <xdr:colOff>190500</xdr:colOff>
                    <xdr:row>12</xdr:row>
                    <xdr:rowOff>361950</xdr:rowOff>
                  </from>
                  <to>
                    <xdr:col>19</xdr:col>
                    <xdr:colOff>85725</xdr:colOff>
                    <xdr:row>14</xdr:row>
                    <xdr:rowOff>57150</xdr:rowOff>
                  </to>
                </anchor>
              </controlPr>
            </control>
          </mc:Choice>
        </mc:AlternateContent>
        <mc:AlternateContent xmlns:mc="http://schemas.openxmlformats.org/markup-compatibility/2006">
          <mc:Choice Requires="x14">
            <control shapeId="7655" r:id="rId105" name="Check Box 487">
              <controlPr defaultSize="0" autoFill="0" autoLine="0" autoPict="0">
                <anchor moveWithCells="1">
                  <from>
                    <xdr:col>18</xdr:col>
                    <xdr:colOff>190500</xdr:colOff>
                    <xdr:row>13</xdr:row>
                    <xdr:rowOff>361950</xdr:rowOff>
                  </from>
                  <to>
                    <xdr:col>19</xdr:col>
                    <xdr:colOff>85725</xdr:colOff>
                    <xdr:row>15</xdr:row>
                    <xdr:rowOff>57150</xdr:rowOff>
                  </to>
                </anchor>
              </controlPr>
            </control>
          </mc:Choice>
        </mc:AlternateContent>
        <mc:AlternateContent xmlns:mc="http://schemas.openxmlformats.org/markup-compatibility/2006">
          <mc:Choice Requires="x14">
            <control shapeId="7656" r:id="rId106" name="Check Box 488">
              <controlPr defaultSize="0" autoFill="0" autoLine="0" autoPict="0">
                <anchor moveWithCells="1">
                  <from>
                    <xdr:col>18</xdr:col>
                    <xdr:colOff>190500</xdr:colOff>
                    <xdr:row>14</xdr:row>
                    <xdr:rowOff>361950</xdr:rowOff>
                  </from>
                  <to>
                    <xdr:col>19</xdr:col>
                    <xdr:colOff>85725</xdr:colOff>
                    <xdr:row>16</xdr:row>
                    <xdr:rowOff>57150</xdr:rowOff>
                  </to>
                </anchor>
              </controlPr>
            </control>
          </mc:Choice>
        </mc:AlternateContent>
        <mc:AlternateContent xmlns:mc="http://schemas.openxmlformats.org/markup-compatibility/2006">
          <mc:Choice Requires="x14">
            <control shapeId="7657" r:id="rId107" name="Check Box 489">
              <controlPr defaultSize="0" autoFill="0" autoLine="0" autoPict="0">
                <anchor moveWithCells="1">
                  <from>
                    <xdr:col>18</xdr:col>
                    <xdr:colOff>190500</xdr:colOff>
                    <xdr:row>15</xdr:row>
                    <xdr:rowOff>361950</xdr:rowOff>
                  </from>
                  <to>
                    <xdr:col>19</xdr:col>
                    <xdr:colOff>85725</xdr:colOff>
                    <xdr:row>17</xdr:row>
                    <xdr:rowOff>57150</xdr:rowOff>
                  </to>
                </anchor>
              </controlPr>
            </control>
          </mc:Choice>
        </mc:AlternateContent>
        <mc:AlternateContent xmlns:mc="http://schemas.openxmlformats.org/markup-compatibility/2006">
          <mc:Choice Requires="x14">
            <control shapeId="7658" r:id="rId108" name="Check Box 490">
              <controlPr defaultSize="0" autoFill="0" autoLine="0" autoPict="0">
                <anchor moveWithCells="1">
                  <from>
                    <xdr:col>18</xdr:col>
                    <xdr:colOff>190500</xdr:colOff>
                    <xdr:row>16</xdr:row>
                    <xdr:rowOff>361950</xdr:rowOff>
                  </from>
                  <to>
                    <xdr:col>19</xdr:col>
                    <xdr:colOff>85725</xdr:colOff>
                    <xdr:row>18</xdr:row>
                    <xdr:rowOff>57150</xdr:rowOff>
                  </to>
                </anchor>
              </controlPr>
            </control>
          </mc:Choice>
        </mc:AlternateContent>
        <mc:AlternateContent xmlns:mc="http://schemas.openxmlformats.org/markup-compatibility/2006">
          <mc:Choice Requires="x14">
            <control shapeId="7659" r:id="rId109" name="Check Box 491">
              <controlPr defaultSize="0" autoFill="0" autoLine="0" autoPict="0">
                <anchor moveWithCells="1">
                  <from>
                    <xdr:col>18</xdr:col>
                    <xdr:colOff>190500</xdr:colOff>
                    <xdr:row>17</xdr:row>
                    <xdr:rowOff>361950</xdr:rowOff>
                  </from>
                  <to>
                    <xdr:col>19</xdr:col>
                    <xdr:colOff>85725</xdr:colOff>
                    <xdr:row>19</xdr:row>
                    <xdr:rowOff>57150</xdr:rowOff>
                  </to>
                </anchor>
              </controlPr>
            </control>
          </mc:Choice>
        </mc:AlternateContent>
        <mc:AlternateContent xmlns:mc="http://schemas.openxmlformats.org/markup-compatibility/2006">
          <mc:Choice Requires="x14">
            <control shapeId="7660" r:id="rId110" name="Check Box 492">
              <controlPr defaultSize="0" autoFill="0" autoLine="0" autoPict="0">
                <anchor moveWithCells="1">
                  <from>
                    <xdr:col>18</xdr:col>
                    <xdr:colOff>190500</xdr:colOff>
                    <xdr:row>18</xdr:row>
                    <xdr:rowOff>361950</xdr:rowOff>
                  </from>
                  <to>
                    <xdr:col>19</xdr:col>
                    <xdr:colOff>85725</xdr:colOff>
                    <xdr:row>20</xdr:row>
                    <xdr:rowOff>57150</xdr:rowOff>
                  </to>
                </anchor>
              </controlPr>
            </control>
          </mc:Choice>
        </mc:AlternateContent>
        <mc:AlternateContent xmlns:mc="http://schemas.openxmlformats.org/markup-compatibility/2006">
          <mc:Choice Requires="x14">
            <control shapeId="7661" r:id="rId111" name="Check Box 493">
              <controlPr defaultSize="0" autoFill="0" autoLine="0" autoPict="0">
                <anchor moveWithCells="1">
                  <from>
                    <xdr:col>18</xdr:col>
                    <xdr:colOff>190500</xdr:colOff>
                    <xdr:row>19</xdr:row>
                    <xdr:rowOff>361950</xdr:rowOff>
                  </from>
                  <to>
                    <xdr:col>19</xdr:col>
                    <xdr:colOff>85725</xdr:colOff>
                    <xdr:row>21</xdr:row>
                    <xdr:rowOff>57150</xdr:rowOff>
                  </to>
                </anchor>
              </controlPr>
            </control>
          </mc:Choice>
        </mc:AlternateContent>
        <mc:AlternateContent xmlns:mc="http://schemas.openxmlformats.org/markup-compatibility/2006">
          <mc:Choice Requires="x14">
            <control shapeId="7662" r:id="rId112" name="Check Box 494">
              <controlPr defaultSize="0" autoFill="0" autoLine="0" autoPict="0">
                <anchor moveWithCells="1">
                  <from>
                    <xdr:col>18</xdr:col>
                    <xdr:colOff>190500</xdr:colOff>
                    <xdr:row>20</xdr:row>
                    <xdr:rowOff>361950</xdr:rowOff>
                  </from>
                  <to>
                    <xdr:col>19</xdr:col>
                    <xdr:colOff>85725</xdr:colOff>
                    <xdr:row>22</xdr:row>
                    <xdr:rowOff>57150</xdr:rowOff>
                  </to>
                </anchor>
              </controlPr>
            </control>
          </mc:Choice>
        </mc:AlternateContent>
        <mc:AlternateContent xmlns:mc="http://schemas.openxmlformats.org/markup-compatibility/2006">
          <mc:Choice Requires="x14">
            <control shapeId="7663" r:id="rId113" name="Check Box 495">
              <controlPr defaultSize="0" autoFill="0" autoLine="0" autoPict="0">
                <anchor moveWithCells="1">
                  <from>
                    <xdr:col>18</xdr:col>
                    <xdr:colOff>190500</xdr:colOff>
                    <xdr:row>21</xdr:row>
                    <xdr:rowOff>361950</xdr:rowOff>
                  </from>
                  <to>
                    <xdr:col>19</xdr:col>
                    <xdr:colOff>85725</xdr:colOff>
                    <xdr:row>23</xdr:row>
                    <xdr:rowOff>57150</xdr:rowOff>
                  </to>
                </anchor>
              </controlPr>
            </control>
          </mc:Choice>
        </mc:AlternateContent>
        <mc:AlternateContent xmlns:mc="http://schemas.openxmlformats.org/markup-compatibility/2006">
          <mc:Choice Requires="x14">
            <control shapeId="7664" r:id="rId114" name="Check Box 496">
              <controlPr defaultSize="0" autoFill="0" autoLine="0" autoPict="0">
                <anchor moveWithCells="1">
                  <from>
                    <xdr:col>18</xdr:col>
                    <xdr:colOff>190500</xdr:colOff>
                    <xdr:row>22</xdr:row>
                    <xdr:rowOff>361950</xdr:rowOff>
                  </from>
                  <to>
                    <xdr:col>19</xdr:col>
                    <xdr:colOff>85725</xdr:colOff>
                    <xdr:row>24</xdr:row>
                    <xdr:rowOff>57150</xdr:rowOff>
                  </to>
                </anchor>
              </controlPr>
            </control>
          </mc:Choice>
        </mc:AlternateContent>
        <mc:AlternateContent xmlns:mc="http://schemas.openxmlformats.org/markup-compatibility/2006">
          <mc:Choice Requires="x14">
            <control shapeId="7665" r:id="rId115" name="Check Box 497">
              <controlPr defaultSize="0" autoFill="0" autoLine="0" autoPict="0">
                <anchor moveWithCells="1">
                  <from>
                    <xdr:col>18</xdr:col>
                    <xdr:colOff>190500</xdr:colOff>
                    <xdr:row>23</xdr:row>
                    <xdr:rowOff>361950</xdr:rowOff>
                  </from>
                  <to>
                    <xdr:col>19</xdr:col>
                    <xdr:colOff>85725</xdr:colOff>
                    <xdr:row>25</xdr:row>
                    <xdr:rowOff>57150</xdr:rowOff>
                  </to>
                </anchor>
              </controlPr>
            </control>
          </mc:Choice>
        </mc:AlternateContent>
        <mc:AlternateContent xmlns:mc="http://schemas.openxmlformats.org/markup-compatibility/2006">
          <mc:Choice Requires="x14">
            <control shapeId="7666" r:id="rId116" name="Check Box 498">
              <controlPr defaultSize="0" autoFill="0" autoLine="0" autoPict="0">
                <anchor moveWithCells="1">
                  <from>
                    <xdr:col>18</xdr:col>
                    <xdr:colOff>190500</xdr:colOff>
                    <xdr:row>24</xdr:row>
                    <xdr:rowOff>361950</xdr:rowOff>
                  </from>
                  <to>
                    <xdr:col>19</xdr:col>
                    <xdr:colOff>85725</xdr:colOff>
                    <xdr:row>26</xdr:row>
                    <xdr:rowOff>57150</xdr:rowOff>
                  </to>
                </anchor>
              </controlPr>
            </control>
          </mc:Choice>
        </mc:AlternateContent>
        <mc:AlternateContent xmlns:mc="http://schemas.openxmlformats.org/markup-compatibility/2006">
          <mc:Choice Requires="x14">
            <control shapeId="7667" r:id="rId117" name="Check Box 499">
              <controlPr defaultSize="0" autoFill="0" autoLine="0" autoPict="0">
                <anchor moveWithCells="1">
                  <from>
                    <xdr:col>18</xdr:col>
                    <xdr:colOff>190500</xdr:colOff>
                    <xdr:row>25</xdr:row>
                    <xdr:rowOff>361950</xdr:rowOff>
                  </from>
                  <to>
                    <xdr:col>19</xdr:col>
                    <xdr:colOff>85725</xdr:colOff>
                    <xdr:row>27</xdr:row>
                    <xdr:rowOff>57150</xdr:rowOff>
                  </to>
                </anchor>
              </controlPr>
            </control>
          </mc:Choice>
        </mc:AlternateContent>
        <mc:AlternateContent xmlns:mc="http://schemas.openxmlformats.org/markup-compatibility/2006">
          <mc:Choice Requires="x14">
            <control shapeId="7668" r:id="rId118" name="Check Box 500">
              <controlPr defaultSize="0" autoFill="0" autoLine="0" autoPict="0">
                <anchor moveWithCells="1">
                  <from>
                    <xdr:col>18</xdr:col>
                    <xdr:colOff>190500</xdr:colOff>
                    <xdr:row>26</xdr:row>
                    <xdr:rowOff>361950</xdr:rowOff>
                  </from>
                  <to>
                    <xdr:col>19</xdr:col>
                    <xdr:colOff>85725</xdr:colOff>
                    <xdr:row>28</xdr:row>
                    <xdr:rowOff>57150</xdr:rowOff>
                  </to>
                </anchor>
              </controlPr>
            </control>
          </mc:Choice>
        </mc:AlternateContent>
        <mc:AlternateContent xmlns:mc="http://schemas.openxmlformats.org/markup-compatibility/2006">
          <mc:Choice Requires="x14">
            <control shapeId="7669" r:id="rId119" name="Check Box 501">
              <controlPr defaultSize="0" autoFill="0" autoLine="0" autoPict="0">
                <anchor moveWithCells="1">
                  <from>
                    <xdr:col>18</xdr:col>
                    <xdr:colOff>190500</xdr:colOff>
                    <xdr:row>27</xdr:row>
                    <xdr:rowOff>361950</xdr:rowOff>
                  </from>
                  <to>
                    <xdr:col>19</xdr:col>
                    <xdr:colOff>85725</xdr:colOff>
                    <xdr:row>29</xdr:row>
                    <xdr:rowOff>57150</xdr:rowOff>
                  </to>
                </anchor>
              </controlPr>
            </control>
          </mc:Choice>
        </mc:AlternateContent>
        <mc:AlternateContent xmlns:mc="http://schemas.openxmlformats.org/markup-compatibility/2006">
          <mc:Choice Requires="x14">
            <control shapeId="7670" r:id="rId120" name="Check Box 502">
              <controlPr defaultSize="0" autoFill="0" autoLine="0" autoPict="0">
                <anchor moveWithCells="1">
                  <from>
                    <xdr:col>18</xdr:col>
                    <xdr:colOff>190500</xdr:colOff>
                    <xdr:row>28</xdr:row>
                    <xdr:rowOff>361950</xdr:rowOff>
                  </from>
                  <to>
                    <xdr:col>19</xdr:col>
                    <xdr:colOff>85725</xdr:colOff>
                    <xdr:row>30</xdr:row>
                    <xdr:rowOff>57150</xdr:rowOff>
                  </to>
                </anchor>
              </controlPr>
            </control>
          </mc:Choice>
        </mc:AlternateContent>
        <mc:AlternateContent xmlns:mc="http://schemas.openxmlformats.org/markup-compatibility/2006">
          <mc:Choice Requires="x14">
            <control shapeId="7671" r:id="rId121" name="Check Box 503">
              <controlPr defaultSize="0" autoFill="0" autoLine="0" autoPict="0">
                <anchor moveWithCells="1">
                  <from>
                    <xdr:col>18</xdr:col>
                    <xdr:colOff>190500</xdr:colOff>
                    <xdr:row>29</xdr:row>
                    <xdr:rowOff>361950</xdr:rowOff>
                  </from>
                  <to>
                    <xdr:col>19</xdr:col>
                    <xdr:colOff>85725</xdr:colOff>
                    <xdr:row>31</xdr:row>
                    <xdr:rowOff>57150</xdr:rowOff>
                  </to>
                </anchor>
              </controlPr>
            </control>
          </mc:Choice>
        </mc:AlternateContent>
        <mc:AlternateContent xmlns:mc="http://schemas.openxmlformats.org/markup-compatibility/2006">
          <mc:Choice Requires="x14">
            <control shapeId="7672" r:id="rId122" name="Check Box 504">
              <controlPr defaultSize="0" autoFill="0" autoLine="0" autoPict="0">
                <anchor moveWithCells="1">
                  <from>
                    <xdr:col>18</xdr:col>
                    <xdr:colOff>190500</xdr:colOff>
                    <xdr:row>30</xdr:row>
                    <xdr:rowOff>361950</xdr:rowOff>
                  </from>
                  <to>
                    <xdr:col>19</xdr:col>
                    <xdr:colOff>85725</xdr:colOff>
                    <xdr:row>32</xdr:row>
                    <xdr:rowOff>57150</xdr:rowOff>
                  </to>
                </anchor>
              </controlPr>
            </control>
          </mc:Choice>
        </mc:AlternateContent>
        <mc:AlternateContent xmlns:mc="http://schemas.openxmlformats.org/markup-compatibility/2006">
          <mc:Choice Requires="x14">
            <control shapeId="7673" r:id="rId123" name="Check Box 505">
              <controlPr defaultSize="0" autoFill="0" autoLine="0" autoPict="0">
                <anchor moveWithCells="1">
                  <from>
                    <xdr:col>18</xdr:col>
                    <xdr:colOff>190500</xdr:colOff>
                    <xdr:row>31</xdr:row>
                    <xdr:rowOff>361950</xdr:rowOff>
                  </from>
                  <to>
                    <xdr:col>19</xdr:col>
                    <xdr:colOff>85725</xdr:colOff>
                    <xdr:row>33</xdr:row>
                    <xdr:rowOff>57150</xdr:rowOff>
                  </to>
                </anchor>
              </controlPr>
            </control>
          </mc:Choice>
        </mc:AlternateContent>
        <mc:AlternateContent xmlns:mc="http://schemas.openxmlformats.org/markup-compatibility/2006">
          <mc:Choice Requires="x14">
            <control shapeId="7674" r:id="rId124" name="Check Box 506">
              <controlPr defaultSize="0" autoFill="0" autoLine="0" autoPict="0">
                <anchor moveWithCells="1">
                  <from>
                    <xdr:col>18</xdr:col>
                    <xdr:colOff>190500</xdr:colOff>
                    <xdr:row>32</xdr:row>
                    <xdr:rowOff>361950</xdr:rowOff>
                  </from>
                  <to>
                    <xdr:col>19</xdr:col>
                    <xdr:colOff>85725</xdr:colOff>
                    <xdr:row>34</xdr:row>
                    <xdr:rowOff>57150</xdr:rowOff>
                  </to>
                </anchor>
              </controlPr>
            </control>
          </mc:Choice>
        </mc:AlternateContent>
        <mc:AlternateContent xmlns:mc="http://schemas.openxmlformats.org/markup-compatibility/2006">
          <mc:Choice Requires="x14">
            <control shapeId="7677" r:id="rId125" name="Check Box 509">
              <controlPr defaultSize="0" autoFill="0" autoLine="0" autoPict="0">
                <anchor moveWithCells="1">
                  <from>
                    <xdr:col>19</xdr:col>
                    <xdr:colOff>190500</xdr:colOff>
                    <xdr:row>10</xdr:row>
                    <xdr:rowOff>0</xdr:rowOff>
                  </from>
                  <to>
                    <xdr:col>20</xdr:col>
                    <xdr:colOff>85725</xdr:colOff>
                    <xdr:row>11</xdr:row>
                    <xdr:rowOff>47625</xdr:rowOff>
                  </to>
                </anchor>
              </controlPr>
            </control>
          </mc:Choice>
        </mc:AlternateContent>
        <mc:AlternateContent xmlns:mc="http://schemas.openxmlformats.org/markup-compatibility/2006">
          <mc:Choice Requires="x14">
            <control shapeId="7678" r:id="rId126" name="Check Box 510">
              <controlPr defaultSize="0" autoFill="0" autoLine="0" autoPict="0">
                <anchor moveWithCells="1">
                  <from>
                    <xdr:col>19</xdr:col>
                    <xdr:colOff>190500</xdr:colOff>
                    <xdr:row>10</xdr:row>
                    <xdr:rowOff>361950</xdr:rowOff>
                  </from>
                  <to>
                    <xdr:col>20</xdr:col>
                    <xdr:colOff>152400</xdr:colOff>
                    <xdr:row>12</xdr:row>
                    <xdr:rowOff>47625</xdr:rowOff>
                  </to>
                </anchor>
              </controlPr>
            </control>
          </mc:Choice>
        </mc:AlternateContent>
        <mc:AlternateContent xmlns:mc="http://schemas.openxmlformats.org/markup-compatibility/2006">
          <mc:Choice Requires="x14">
            <control shapeId="7679" r:id="rId127" name="Check Box 511">
              <controlPr defaultSize="0" autoFill="0" autoLine="0" autoPict="0">
                <anchor moveWithCells="1">
                  <from>
                    <xdr:col>19</xdr:col>
                    <xdr:colOff>190500</xdr:colOff>
                    <xdr:row>11</xdr:row>
                    <xdr:rowOff>361950</xdr:rowOff>
                  </from>
                  <to>
                    <xdr:col>20</xdr:col>
                    <xdr:colOff>85725</xdr:colOff>
                    <xdr:row>13</xdr:row>
                    <xdr:rowOff>47625</xdr:rowOff>
                  </to>
                </anchor>
              </controlPr>
            </control>
          </mc:Choice>
        </mc:AlternateContent>
        <mc:AlternateContent xmlns:mc="http://schemas.openxmlformats.org/markup-compatibility/2006">
          <mc:Choice Requires="x14">
            <control shapeId="7680" r:id="rId128" name="Check Box 512">
              <controlPr defaultSize="0" autoFill="0" autoLine="0" autoPict="0">
                <anchor moveWithCells="1">
                  <from>
                    <xdr:col>19</xdr:col>
                    <xdr:colOff>190500</xdr:colOff>
                    <xdr:row>12</xdr:row>
                    <xdr:rowOff>361950</xdr:rowOff>
                  </from>
                  <to>
                    <xdr:col>20</xdr:col>
                    <xdr:colOff>85725</xdr:colOff>
                    <xdr:row>14</xdr:row>
                    <xdr:rowOff>57150</xdr:rowOff>
                  </to>
                </anchor>
              </controlPr>
            </control>
          </mc:Choice>
        </mc:AlternateContent>
        <mc:AlternateContent xmlns:mc="http://schemas.openxmlformats.org/markup-compatibility/2006">
          <mc:Choice Requires="x14">
            <control shapeId="7681" r:id="rId129" name="Check Box 513">
              <controlPr defaultSize="0" autoFill="0" autoLine="0" autoPict="0">
                <anchor moveWithCells="1">
                  <from>
                    <xdr:col>19</xdr:col>
                    <xdr:colOff>190500</xdr:colOff>
                    <xdr:row>13</xdr:row>
                    <xdr:rowOff>361950</xdr:rowOff>
                  </from>
                  <to>
                    <xdr:col>20</xdr:col>
                    <xdr:colOff>85725</xdr:colOff>
                    <xdr:row>15</xdr:row>
                    <xdr:rowOff>57150</xdr:rowOff>
                  </to>
                </anchor>
              </controlPr>
            </control>
          </mc:Choice>
        </mc:AlternateContent>
        <mc:AlternateContent xmlns:mc="http://schemas.openxmlformats.org/markup-compatibility/2006">
          <mc:Choice Requires="x14">
            <control shapeId="7682" r:id="rId130" name="Check Box 514">
              <controlPr defaultSize="0" autoFill="0" autoLine="0" autoPict="0">
                <anchor moveWithCells="1">
                  <from>
                    <xdr:col>19</xdr:col>
                    <xdr:colOff>190500</xdr:colOff>
                    <xdr:row>14</xdr:row>
                    <xdr:rowOff>361950</xdr:rowOff>
                  </from>
                  <to>
                    <xdr:col>20</xdr:col>
                    <xdr:colOff>85725</xdr:colOff>
                    <xdr:row>16</xdr:row>
                    <xdr:rowOff>57150</xdr:rowOff>
                  </to>
                </anchor>
              </controlPr>
            </control>
          </mc:Choice>
        </mc:AlternateContent>
        <mc:AlternateContent xmlns:mc="http://schemas.openxmlformats.org/markup-compatibility/2006">
          <mc:Choice Requires="x14">
            <control shapeId="7683" r:id="rId131" name="Check Box 515">
              <controlPr defaultSize="0" autoFill="0" autoLine="0" autoPict="0">
                <anchor moveWithCells="1">
                  <from>
                    <xdr:col>19</xdr:col>
                    <xdr:colOff>190500</xdr:colOff>
                    <xdr:row>15</xdr:row>
                    <xdr:rowOff>361950</xdr:rowOff>
                  </from>
                  <to>
                    <xdr:col>20</xdr:col>
                    <xdr:colOff>85725</xdr:colOff>
                    <xdr:row>17</xdr:row>
                    <xdr:rowOff>57150</xdr:rowOff>
                  </to>
                </anchor>
              </controlPr>
            </control>
          </mc:Choice>
        </mc:AlternateContent>
        <mc:AlternateContent xmlns:mc="http://schemas.openxmlformats.org/markup-compatibility/2006">
          <mc:Choice Requires="x14">
            <control shapeId="7684" r:id="rId132" name="Check Box 516">
              <controlPr defaultSize="0" autoFill="0" autoLine="0" autoPict="0">
                <anchor moveWithCells="1">
                  <from>
                    <xdr:col>19</xdr:col>
                    <xdr:colOff>190500</xdr:colOff>
                    <xdr:row>16</xdr:row>
                    <xdr:rowOff>361950</xdr:rowOff>
                  </from>
                  <to>
                    <xdr:col>20</xdr:col>
                    <xdr:colOff>85725</xdr:colOff>
                    <xdr:row>18</xdr:row>
                    <xdr:rowOff>57150</xdr:rowOff>
                  </to>
                </anchor>
              </controlPr>
            </control>
          </mc:Choice>
        </mc:AlternateContent>
        <mc:AlternateContent xmlns:mc="http://schemas.openxmlformats.org/markup-compatibility/2006">
          <mc:Choice Requires="x14">
            <control shapeId="7685" r:id="rId133" name="Check Box 517">
              <controlPr defaultSize="0" autoFill="0" autoLine="0" autoPict="0">
                <anchor moveWithCells="1">
                  <from>
                    <xdr:col>19</xdr:col>
                    <xdr:colOff>190500</xdr:colOff>
                    <xdr:row>17</xdr:row>
                    <xdr:rowOff>361950</xdr:rowOff>
                  </from>
                  <to>
                    <xdr:col>20</xdr:col>
                    <xdr:colOff>85725</xdr:colOff>
                    <xdr:row>19</xdr:row>
                    <xdr:rowOff>57150</xdr:rowOff>
                  </to>
                </anchor>
              </controlPr>
            </control>
          </mc:Choice>
        </mc:AlternateContent>
        <mc:AlternateContent xmlns:mc="http://schemas.openxmlformats.org/markup-compatibility/2006">
          <mc:Choice Requires="x14">
            <control shapeId="7686" r:id="rId134" name="Check Box 518">
              <controlPr defaultSize="0" autoFill="0" autoLine="0" autoPict="0">
                <anchor moveWithCells="1">
                  <from>
                    <xdr:col>19</xdr:col>
                    <xdr:colOff>190500</xdr:colOff>
                    <xdr:row>18</xdr:row>
                    <xdr:rowOff>361950</xdr:rowOff>
                  </from>
                  <to>
                    <xdr:col>20</xdr:col>
                    <xdr:colOff>85725</xdr:colOff>
                    <xdr:row>20</xdr:row>
                    <xdr:rowOff>57150</xdr:rowOff>
                  </to>
                </anchor>
              </controlPr>
            </control>
          </mc:Choice>
        </mc:AlternateContent>
        <mc:AlternateContent xmlns:mc="http://schemas.openxmlformats.org/markup-compatibility/2006">
          <mc:Choice Requires="x14">
            <control shapeId="7687" r:id="rId135" name="Check Box 519">
              <controlPr defaultSize="0" autoFill="0" autoLine="0" autoPict="0">
                <anchor moveWithCells="1">
                  <from>
                    <xdr:col>19</xdr:col>
                    <xdr:colOff>190500</xdr:colOff>
                    <xdr:row>19</xdr:row>
                    <xdr:rowOff>361950</xdr:rowOff>
                  </from>
                  <to>
                    <xdr:col>20</xdr:col>
                    <xdr:colOff>85725</xdr:colOff>
                    <xdr:row>21</xdr:row>
                    <xdr:rowOff>57150</xdr:rowOff>
                  </to>
                </anchor>
              </controlPr>
            </control>
          </mc:Choice>
        </mc:AlternateContent>
        <mc:AlternateContent xmlns:mc="http://schemas.openxmlformats.org/markup-compatibility/2006">
          <mc:Choice Requires="x14">
            <control shapeId="7688" r:id="rId136" name="Check Box 520">
              <controlPr defaultSize="0" autoFill="0" autoLine="0" autoPict="0">
                <anchor moveWithCells="1">
                  <from>
                    <xdr:col>19</xdr:col>
                    <xdr:colOff>190500</xdr:colOff>
                    <xdr:row>20</xdr:row>
                    <xdr:rowOff>361950</xdr:rowOff>
                  </from>
                  <to>
                    <xdr:col>20</xdr:col>
                    <xdr:colOff>85725</xdr:colOff>
                    <xdr:row>22</xdr:row>
                    <xdr:rowOff>57150</xdr:rowOff>
                  </to>
                </anchor>
              </controlPr>
            </control>
          </mc:Choice>
        </mc:AlternateContent>
        <mc:AlternateContent xmlns:mc="http://schemas.openxmlformats.org/markup-compatibility/2006">
          <mc:Choice Requires="x14">
            <control shapeId="7689" r:id="rId137" name="Check Box 521">
              <controlPr defaultSize="0" autoFill="0" autoLine="0" autoPict="0">
                <anchor moveWithCells="1">
                  <from>
                    <xdr:col>19</xdr:col>
                    <xdr:colOff>190500</xdr:colOff>
                    <xdr:row>21</xdr:row>
                    <xdr:rowOff>361950</xdr:rowOff>
                  </from>
                  <to>
                    <xdr:col>20</xdr:col>
                    <xdr:colOff>85725</xdr:colOff>
                    <xdr:row>23</xdr:row>
                    <xdr:rowOff>57150</xdr:rowOff>
                  </to>
                </anchor>
              </controlPr>
            </control>
          </mc:Choice>
        </mc:AlternateContent>
        <mc:AlternateContent xmlns:mc="http://schemas.openxmlformats.org/markup-compatibility/2006">
          <mc:Choice Requires="x14">
            <control shapeId="7690" r:id="rId138" name="Check Box 522">
              <controlPr defaultSize="0" autoFill="0" autoLine="0" autoPict="0">
                <anchor moveWithCells="1">
                  <from>
                    <xdr:col>19</xdr:col>
                    <xdr:colOff>190500</xdr:colOff>
                    <xdr:row>22</xdr:row>
                    <xdr:rowOff>361950</xdr:rowOff>
                  </from>
                  <to>
                    <xdr:col>20</xdr:col>
                    <xdr:colOff>85725</xdr:colOff>
                    <xdr:row>24</xdr:row>
                    <xdr:rowOff>57150</xdr:rowOff>
                  </to>
                </anchor>
              </controlPr>
            </control>
          </mc:Choice>
        </mc:AlternateContent>
        <mc:AlternateContent xmlns:mc="http://schemas.openxmlformats.org/markup-compatibility/2006">
          <mc:Choice Requires="x14">
            <control shapeId="7691" r:id="rId139" name="Check Box 523">
              <controlPr defaultSize="0" autoFill="0" autoLine="0" autoPict="0">
                <anchor moveWithCells="1">
                  <from>
                    <xdr:col>19</xdr:col>
                    <xdr:colOff>190500</xdr:colOff>
                    <xdr:row>23</xdr:row>
                    <xdr:rowOff>361950</xdr:rowOff>
                  </from>
                  <to>
                    <xdr:col>20</xdr:col>
                    <xdr:colOff>85725</xdr:colOff>
                    <xdr:row>25</xdr:row>
                    <xdr:rowOff>57150</xdr:rowOff>
                  </to>
                </anchor>
              </controlPr>
            </control>
          </mc:Choice>
        </mc:AlternateContent>
        <mc:AlternateContent xmlns:mc="http://schemas.openxmlformats.org/markup-compatibility/2006">
          <mc:Choice Requires="x14">
            <control shapeId="7692" r:id="rId140" name="Check Box 524">
              <controlPr defaultSize="0" autoFill="0" autoLine="0" autoPict="0">
                <anchor moveWithCells="1">
                  <from>
                    <xdr:col>19</xdr:col>
                    <xdr:colOff>190500</xdr:colOff>
                    <xdr:row>24</xdr:row>
                    <xdr:rowOff>361950</xdr:rowOff>
                  </from>
                  <to>
                    <xdr:col>20</xdr:col>
                    <xdr:colOff>85725</xdr:colOff>
                    <xdr:row>26</xdr:row>
                    <xdr:rowOff>57150</xdr:rowOff>
                  </to>
                </anchor>
              </controlPr>
            </control>
          </mc:Choice>
        </mc:AlternateContent>
        <mc:AlternateContent xmlns:mc="http://schemas.openxmlformats.org/markup-compatibility/2006">
          <mc:Choice Requires="x14">
            <control shapeId="7693" r:id="rId141" name="Check Box 525">
              <controlPr defaultSize="0" autoFill="0" autoLine="0" autoPict="0">
                <anchor moveWithCells="1">
                  <from>
                    <xdr:col>19</xdr:col>
                    <xdr:colOff>190500</xdr:colOff>
                    <xdr:row>25</xdr:row>
                    <xdr:rowOff>361950</xdr:rowOff>
                  </from>
                  <to>
                    <xdr:col>20</xdr:col>
                    <xdr:colOff>85725</xdr:colOff>
                    <xdr:row>27</xdr:row>
                    <xdr:rowOff>57150</xdr:rowOff>
                  </to>
                </anchor>
              </controlPr>
            </control>
          </mc:Choice>
        </mc:AlternateContent>
        <mc:AlternateContent xmlns:mc="http://schemas.openxmlformats.org/markup-compatibility/2006">
          <mc:Choice Requires="x14">
            <control shapeId="7694" r:id="rId142" name="Check Box 526">
              <controlPr defaultSize="0" autoFill="0" autoLine="0" autoPict="0">
                <anchor moveWithCells="1">
                  <from>
                    <xdr:col>19</xdr:col>
                    <xdr:colOff>190500</xdr:colOff>
                    <xdr:row>26</xdr:row>
                    <xdr:rowOff>361950</xdr:rowOff>
                  </from>
                  <to>
                    <xdr:col>20</xdr:col>
                    <xdr:colOff>85725</xdr:colOff>
                    <xdr:row>28</xdr:row>
                    <xdr:rowOff>57150</xdr:rowOff>
                  </to>
                </anchor>
              </controlPr>
            </control>
          </mc:Choice>
        </mc:AlternateContent>
        <mc:AlternateContent xmlns:mc="http://schemas.openxmlformats.org/markup-compatibility/2006">
          <mc:Choice Requires="x14">
            <control shapeId="7695" r:id="rId143" name="Check Box 527">
              <controlPr defaultSize="0" autoFill="0" autoLine="0" autoPict="0">
                <anchor moveWithCells="1">
                  <from>
                    <xdr:col>19</xdr:col>
                    <xdr:colOff>190500</xdr:colOff>
                    <xdr:row>27</xdr:row>
                    <xdr:rowOff>361950</xdr:rowOff>
                  </from>
                  <to>
                    <xdr:col>20</xdr:col>
                    <xdr:colOff>85725</xdr:colOff>
                    <xdr:row>29</xdr:row>
                    <xdr:rowOff>57150</xdr:rowOff>
                  </to>
                </anchor>
              </controlPr>
            </control>
          </mc:Choice>
        </mc:AlternateContent>
        <mc:AlternateContent xmlns:mc="http://schemas.openxmlformats.org/markup-compatibility/2006">
          <mc:Choice Requires="x14">
            <control shapeId="7696" r:id="rId144" name="Check Box 528">
              <controlPr defaultSize="0" autoFill="0" autoLine="0" autoPict="0">
                <anchor moveWithCells="1">
                  <from>
                    <xdr:col>19</xdr:col>
                    <xdr:colOff>190500</xdr:colOff>
                    <xdr:row>28</xdr:row>
                    <xdr:rowOff>361950</xdr:rowOff>
                  </from>
                  <to>
                    <xdr:col>20</xdr:col>
                    <xdr:colOff>85725</xdr:colOff>
                    <xdr:row>30</xdr:row>
                    <xdr:rowOff>57150</xdr:rowOff>
                  </to>
                </anchor>
              </controlPr>
            </control>
          </mc:Choice>
        </mc:AlternateContent>
        <mc:AlternateContent xmlns:mc="http://schemas.openxmlformats.org/markup-compatibility/2006">
          <mc:Choice Requires="x14">
            <control shapeId="7697" r:id="rId145" name="Check Box 529">
              <controlPr defaultSize="0" autoFill="0" autoLine="0" autoPict="0">
                <anchor moveWithCells="1">
                  <from>
                    <xdr:col>19</xdr:col>
                    <xdr:colOff>190500</xdr:colOff>
                    <xdr:row>29</xdr:row>
                    <xdr:rowOff>361950</xdr:rowOff>
                  </from>
                  <to>
                    <xdr:col>20</xdr:col>
                    <xdr:colOff>85725</xdr:colOff>
                    <xdr:row>31</xdr:row>
                    <xdr:rowOff>57150</xdr:rowOff>
                  </to>
                </anchor>
              </controlPr>
            </control>
          </mc:Choice>
        </mc:AlternateContent>
        <mc:AlternateContent xmlns:mc="http://schemas.openxmlformats.org/markup-compatibility/2006">
          <mc:Choice Requires="x14">
            <control shapeId="7698" r:id="rId146" name="Check Box 530">
              <controlPr defaultSize="0" autoFill="0" autoLine="0" autoPict="0">
                <anchor moveWithCells="1">
                  <from>
                    <xdr:col>19</xdr:col>
                    <xdr:colOff>190500</xdr:colOff>
                    <xdr:row>30</xdr:row>
                    <xdr:rowOff>361950</xdr:rowOff>
                  </from>
                  <to>
                    <xdr:col>20</xdr:col>
                    <xdr:colOff>85725</xdr:colOff>
                    <xdr:row>32</xdr:row>
                    <xdr:rowOff>57150</xdr:rowOff>
                  </to>
                </anchor>
              </controlPr>
            </control>
          </mc:Choice>
        </mc:AlternateContent>
        <mc:AlternateContent xmlns:mc="http://schemas.openxmlformats.org/markup-compatibility/2006">
          <mc:Choice Requires="x14">
            <control shapeId="7699" r:id="rId147" name="Check Box 531">
              <controlPr defaultSize="0" autoFill="0" autoLine="0" autoPict="0">
                <anchor moveWithCells="1">
                  <from>
                    <xdr:col>19</xdr:col>
                    <xdr:colOff>190500</xdr:colOff>
                    <xdr:row>31</xdr:row>
                    <xdr:rowOff>361950</xdr:rowOff>
                  </from>
                  <to>
                    <xdr:col>20</xdr:col>
                    <xdr:colOff>85725</xdr:colOff>
                    <xdr:row>33</xdr:row>
                    <xdr:rowOff>57150</xdr:rowOff>
                  </to>
                </anchor>
              </controlPr>
            </control>
          </mc:Choice>
        </mc:AlternateContent>
        <mc:AlternateContent xmlns:mc="http://schemas.openxmlformats.org/markup-compatibility/2006">
          <mc:Choice Requires="x14">
            <control shapeId="7700" r:id="rId148" name="Check Box 532">
              <controlPr defaultSize="0" autoFill="0" autoLine="0" autoPict="0">
                <anchor moveWithCells="1">
                  <from>
                    <xdr:col>19</xdr:col>
                    <xdr:colOff>190500</xdr:colOff>
                    <xdr:row>32</xdr:row>
                    <xdr:rowOff>361950</xdr:rowOff>
                  </from>
                  <to>
                    <xdr:col>20</xdr:col>
                    <xdr:colOff>85725</xdr:colOff>
                    <xdr:row>34</xdr:row>
                    <xdr:rowOff>57150</xdr:rowOff>
                  </to>
                </anchor>
              </controlPr>
            </control>
          </mc:Choice>
        </mc:AlternateContent>
        <mc:AlternateContent xmlns:mc="http://schemas.openxmlformats.org/markup-compatibility/2006">
          <mc:Choice Requires="x14">
            <control shapeId="9830" r:id="rId149" name="Check Box 1638">
              <controlPr defaultSize="0" autoFill="0" autoLine="0" autoPict="0">
                <anchor moveWithCells="1">
                  <from>
                    <xdr:col>10</xdr:col>
                    <xdr:colOff>190500</xdr:colOff>
                    <xdr:row>33</xdr:row>
                    <xdr:rowOff>361950</xdr:rowOff>
                  </from>
                  <to>
                    <xdr:col>11</xdr:col>
                    <xdr:colOff>85725</xdr:colOff>
                    <xdr:row>35</xdr:row>
                    <xdr:rowOff>57150</xdr:rowOff>
                  </to>
                </anchor>
              </controlPr>
            </control>
          </mc:Choice>
        </mc:AlternateContent>
        <mc:AlternateContent xmlns:mc="http://schemas.openxmlformats.org/markup-compatibility/2006">
          <mc:Choice Requires="x14">
            <control shapeId="9831" r:id="rId150" name="Check Box 1639">
              <controlPr defaultSize="0" autoFill="0" autoLine="0" autoPict="0">
                <anchor moveWithCells="1">
                  <from>
                    <xdr:col>11</xdr:col>
                    <xdr:colOff>190500</xdr:colOff>
                    <xdr:row>33</xdr:row>
                    <xdr:rowOff>361950</xdr:rowOff>
                  </from>
                  <to>
                    <xdr:col>12</xdr:col>
                    <xdr:colOff>85725</xdr:colOff>
                    <xdr:row>35</xdr:row>
                    <xdr:rowOff>57150</xdr:rowOff>
                  </to>
                </anchor>
              </controlPr>
            </control>
          </mc:Choice>
        </mc:AlternateContent>
        <mc:AlternateContent xmlns:mc="http://schemas.openxmlformats.org/markup-compatibility/2006">
          <mc:Choice Requires="x14">
            <control shapeId="9832" r:id="rId151" name="Check Box 1640">
              <controlPr defaultSize="0" autoFill="0" autoLine="0" autoPict="0">
                <anchor moveWithCells="1">
                  <from>
                    <xdr:col>14</xdr:col>
                    <xdr:colOff>190500</xdr:colOff>
                    <xdr:row>33</xdr:row>
                    <xdr:rowOff>361950</xdr:rowOff>
                  </from>
                  <to>
                    <xdr:col>15</xdr:col>
                    <xdr:colOff>85725</xdr:colOff>
                    <xdr:row>35</xdr:row>
                    <xdr:rowOff>57150</xdr:rowOff>
                  </to>
                </anchor>
              </controlPr>
            </control>
          </mc:Choice>
        </mc:AlternateContent>
        <mc:AlternateContent xmlns:mc="http://schemas.openxmlformats.org/markup-compatibility/2006">
          <mc:Choice Requires="x14">
            <control shapeId="9833" r:id="rId152" name="Check Box 1641">
              <controlPr defaultSize="0" autoFill="0" autoLine="0" autoPict="0">
                <anchor moveWithCells="1">
                  <from>
                    <xdr:col>15</xdr:col>
                    <xdr:colOff>152400</xdr:colOff>
                    <xdr:row>33</xdr:row>
                    <xdr:rowOff>361950</xdr:rowOff>
                  </from>
                  <to>
                    <xdr:col>16</xdr:col>
                    <xdr:colOff>66675</xdr:colOff>
                    <xdr:row>35</xdr:row>
                    <xdr:rowOff>57150</xdr:rowOff>
                  </to>
                </anchor>
              </controlPr>
            </control>
          </mc:Choice>
        </mc:AlternateContent>
        <mc:AlternateContent xmlns:mc="http://schemas.openxmlformats.org/markup-compatibility/2006">
          <mc:Choice Requires="x14">
            <control shapeId="9834" r:id="rId153" name="Check Box 1642">
              <controlPr defaultSize="0" autoFill="0" autoLine="0" autoPict="0">
                <anchor moveWithCells="1">
                  <from>
                    <xdr:col>18</xdr:col>
                    <xdr:colOff>190500</xdr:colOff>
                    <xdr:row>33</xdr:row>
                    <xdr:rowOff>361950</xdr:rowOff>
                  </from>
                  <to>
                    <xdr:col>19</xdr:col>
                    <xdr:colOff>85725</xdr:colOff>
                    <xdr:row>35</xdr:row>
                    <xdr:rowOff>57150</xdr:rowOff>
                  </to>
                </anchor>
              </controlPr>
            </control>
          </mc:Choice>
        </mc:AlternateContent>
        <mc:AlternateContent xmlns:mc="http://schemas.openxmlformats.org/markup-compatibility/2006">
          <mc:Choice Requires="x14">
            <control shapeId="9835" r:id="rId154" name="Check Box 1643">
              <controlPr defaultSize="0" autoFill="0" autoLine="0" autoPict="0">
                <anchor moveWithCells="1">
                  <from>
                    <xdr:col>19</xdr:col>
                    <xdr:colOff>190500</xdr:colOff>
                    <xdr:row>33</xdr:row>
                    <xdr:rowOff>361950</xdr:rowOff>
                  </from>
                  <to>
                    <xdr:col>20</xdr:col>
                    <xdr:colOff>85725</xdr:colOff>
                    <xdr:row>35</xdr:row>
                    <xdr:rowOff>57150</xdr:rowOff>
                  </to>
                </anchor>
              </controlPr>
            </control>
          </mc:Choice>
        </mc:AlternateContent>
        <mc:AlternateContent xmlns:mc="http://schemas.openxmlformats.org/markup-compatibility/2006">
          <mc:Choice Requires="x14">
            <control shapeId="9837" r:id="rId155" name="Check Box 1645">
              <controlPr defaultSize="0" autoFill="0" autoLine="0" autoPict="0">
                <anchor moveWithCells="1">
                  <from>
                    <xdr:col>10</xdr:col>
                    <xdr:colOff>190500</xdr:colOff>
                    <xdr:row>32</xdr:row>
                    <xdr:rowOff>361950</xdr:rowOff>
                  </from>
                  <to>
                    <xdr:col>11</xdr:col>
                    <xdr:colOff>85725</xdr:colOff>
                    <xdr:row>34</xdr:row>
                    <xdr:rowOff>57150</xdr:rowOff>
                  </to>
                </anchor>
              </controlPr>
            </control>
          </mc:Choice>
        </mc:AlternateContent>
        <mc:AlternateContent xmlns:mc="http://schemas.openxmlformats.org/markup-compatibility/2006">
          <mc:Choice Requires="x14">
            <control shapeId="9838" r:id="rId156" name="Check Box 1646">
              <controlPr defaultSize="0" autoFill="0" autoLine="0" autoPict="0">
                <anchor moveWithCells="1">
                  <from>
                    <xdr:col>11</xdr:col>
                    <xdr:colOff>190500</xdr:colOff>
                    <xdr:row>32</xdr:row>
                    <xdr:rowOff>361950</xdr:rowOff>
                  </from>
                  <to>
                    <xdr:col>12</xdr:col>
                    <xdr:colOff>85725</xdr:colOff>
                    <xdr:row>34</xdr:row>
                    <xdr:rowOff>57150</xdr:rowOff>
                  </to>
                </anchor>
              </controlPr>
            </control>
          </mc:Choice>
        </mc:AlternateContent>
        <mc:AlternateContent xmlns:mc="http://schemas.openxmlformats.org/markup-compatibility/2006">
          <mc:Choice Requires="x14">
            <control shapeId="9839" r:id="rId157" name="Check Box 1647">
              <controlPr defaultSize="0" autoFill="0" autoLine="0" autoPict="0">
                <anchor moveWithCells="1">
                  <from>
                    <xdr:col>14</xdr:col>
                    <xdr:colOff>190500</xdr:colOff>
                    <xdr:row>32</xdr:row>
                    <xdr:rowOff>361950</xdr:rowOff>
                  </from>
                  <to>
                    <xdr:col>15</xdr:col>
                    <xdr:colOff>85725</xdr:colOff>
                    <xdr:row>34</xdr:row>
                    <xdr:rowOff>57150</xdr:rowOff>
                  </to>
                </anchor>
              </controlPr>
            </control>
          </mc:Choice>
        </mc:AlternateContent>
        <mc:AlternateContent xmlns:mc="http://schemas.openxmlformats.org/markup-compatibility/2006">
          <mc:Choice Requires="x14">
            <control shapeId="9840" r:id="rId158" name="Check Box 1648">
              <controlPr defaultSize="0" autoFill="0" autoLine="0" autoPict="0">
                <anchor moveWithCells="1">
                  <from>
                    <xdr:col>15</xdr:col>
                    <xdr:colOff>152400</xdr:colOff>
                    <xdr:row>32</xdr:row>
                    <xdr:rowOff>361950</xdr:rowOff>
                  </from>
                  <to>
                    <xdr:col>16</xdr:col>
                    <xdr:colOff>66675</xdr:colOff>
                    <xdr:row>34</xdr:row>
                    <xdr:rowOff>57150</xdr:rowOff>
                  </to>
                </anchor>
              </controlPr>
            </control>
          </mc:Choice>
        </mc:AlternateContent>
        <mc:AlternateContent xmlns:mc="http://schemas.openxmlformats.org/markup-compatibility/2006">
          <mc:Choice Requires="x14">
            <control shapeId="9841" r:id="rId159" name="Check Box 1649">
              <controlPr defaultSize="0" autoFill="0" autoLine="0" autoPict="0">
                <anchor moveWithCells="1">
                  <from>
                    <xdr:col>18</xdr:col>
                    <xdr:colOff>190500</xdr:colOff>
                    <xdr:row>32</xdr:row>
                    <xdr:rowOff>361950</xdr:rowOff>
                  </from>
                  <to>
                    <xdr:col>19</xdr:col>
                    <xdr:colOff>85725</xdr:colOff>
                    <xdr:row>34</xdr:row>
                    <xdr:rowOff>57150</xdr:rowOff>
                  </to>
                </anchor>
              </controlPr>
            </control>
          </mc:Choice>
        </mc:AlternateContent>
        <mc:AlternateContent xmlns:mc="http://schemas.openxmlformats.org/markup-compatibility/2006">
          <mc:Choice Requires="x14">
            <control shapeId="9842" r:id="rId160" name="Check Box 1650">
              <controlPr defaultSize="0" autoFill="0" autoLine="0" autoPict="0">
                <anchor moveWithCells="1">
                  <from>
                    <xdr:col>19</xdr:col>
                    <xdr:colOff>190500</xdr:colOff>
                    <xdr:row>32</xdr:row>
                    <xdr:rowOff>361950</xdr:rowOff>
                  </from>
                  <to>
                    <xdr:col>20</xdr:col>
                    <xdr:colOff>85725</xdr:colOff>
                    <xdr:row>34</xdr:row>
                    <xdr:rowOff>57150</xdr:rowOff>
                  </to>
                </anchor>
              </controlPr>
            </control>
          </mc:Choice>
        </mc:AlternateContent>
        <mc:AlternateContent xmlns:mc="http://schemas.openxmlformats.org/markup-compatibility/2006">
          <mc:Choice Requires="x14">
            <control shapeId="12806" r:id="rId161" name="Check Box 2566">
              <controlPr defaultSize="0" autoFill="0" autoLine="0" autoPict="0">
                <anchor moveWithCells="1">
                  <from>
                    <xdr:col>10</xdr:col>
                    <xdr:colOff>190500</xdr:colOff>
                    <xdr:row>11</xdr:row>
                    <xdr:rowOff>0</xdr:rowOff>
                  </from>
                  <to>
                    <xdr:col>11</xdr:col>
                    <xdr:colOff>85725</xdr:colOff>
                    <xdr:row>12</xdr:row>
                    <xdr:rowOff>47625</xdr:rowOff>
                  </to>
                </anchor>
              </controlPr>
            </control>
          </mc:Choice>
        </mc:AlternateContent>
        <mc:AlternateContent xmlns:mc="http://schemas.openxmlformats.org/markup-compatibility/2006">
          <mc:Choice Requires="x14">
            <control shapeId="12807" r:id="rId162" name="Check Box 2567">
              <controlPr defaultSize="0" autoFill="0" autoLine="0" autoPict="0">
                <anchor moveWithCells="1">
                  <from>
                    <xdr:col>10</xdr:col>
                    <xdr:colOff>190500</xdr:colOff>
                    <xdr:row>11</xdr:row>
                    <xdr:rowOff>361950</xdr:rowOff>
                  </from>
                  <to>
                    <xdr:col>11</xdr:col>
                    <xdr:colOff>152400</xdr:colOff>
                    <xdr:row>13</xdr:row>
                    <xdr:rowOff>47625</xdr:rowOff>
                  </to>
                </anchor>
              </controlPr>
            </control>
          </mc:Choice>
        </mc:AlternateContent>
        <mc:AlternateContent xmlns:mc="http://schemas.openxmlformats.org/markup-compatibility/2006">
          <mc:Choice Requires="x14">
            <control shapeId="12808" r:id="rId163" name="Check Box 2568">
              <controlPr defaultSize="0" autoFill="0" autoLine="0" autoPict="0">
                <anchor moveWithCells="1">
                  <from>
                    <xdr:col>10</xdr:col>
                    <xdr:colOff>190500</xdr:colOff>
                    <xdr:row>12</xdr:row>
                    <xdr:rowOff>0</xdr:rowOff>
                  </from>
                  <to>
                    <xdr:col>11</xdr:col>
                    <xdr:colOff>85725</xdr:colOff>
                    <xdr:row>13</xdr:row>
                    <xdr:rowOff>57150</xdr:rowOff>
                  </to>
                </anchor>
              </controlPr>
            </control>
          </mc:Choice>
        </mc:AlternateContent>
        <mc:AlternateContent xmlns:mc="http://schemas.openxmlformats.org/markup-compatibility/2006">
          <mc:Choice Requires="x14">
            <control shapeId="12809" r:id="rId164" name="Check Box 2569">
              <controlPr defaultSize="0" autoFill="0" autoLine="0" autoPict="0">
                <anchor moveWithCells="1">
                  <from>
                    <xdr:col>10</xdr:col>
                    <xdr:colOff>190500</xdr:colOff>
                    <xdr:row>12</xdr:row>
                    <xdr:rowOff>361950</xdr:rowOff>
                  </from>
                  <to>
                    <xdr:col>11</xdr:col>
                    <xdr:colOff>133350</xdr:colOff>
                    <xdr:row>14</xdr:row>
                    <xdr:rowOff>57150</xdr:rowOff>
                  </to>
                </anchor>
              </controlPr>
            </control>
          </mc:Choice>
        </mc:AlternateContent>
        <mc:AlternateContent xmlns:mc="http://schemas.openxmlformats.org/markup-compatibility/2006">
          <mc:Choice Requires="x14">
            <control shapeId="12810" r:id="rId165" name="Check Box 2570">
              <controlPr defaultSize="0" autoFill="0" autoLine="0" autoPict="0">
                <anchor moveWithCells="1">
                  <from>
                    <xdr:col>10</xdr:col>
                    <xdr:colOff>190500</xdr:colOff>
                    <xdr:row>13</xdr:row>
                    <xdr:rowOff>0</xdr:rowOff>
                  </from>
                  <to>
                    <xdr:col>11</xdr:col>
                    <xdr:colOff>85725</xdr:colOff>
                    <xdr:row>14</xdr:row>
                    <xdr:rowOff>57150</xdr:rowOff>
                  </to>
                </anchor>
              </controlPr>
            </control>
          </mc:Choice>
        </mc:AlternateContent>
        <mc:AlternateContent xmlns:mc="http://schemas.openxmlformats.org/markup-compatibility/2006">
          <mc:Choice Requires="x14">
            <control shapeId="12811" r:id="rId166" name="Check Box 2571">
              <controlPr defaultSize="0" autoFill="0" autoLine="0" autoPict="0">
                <anchor moveWithCells="1">
                  <from>
                    <xdr:col>10</xdr:col>
                    <xdr:colOff>190500</xdr:colOff>
                    <xdr:row>13</xdr:row>
                    <xdr:rowOff>361950</xdr:rowOff>
                  </from>
                  <to>
                    <xdr:col>11</xdr:col>
                    <xdr:colOff>133350</xdr:colOff>
                    <xdr:row>15</xdr:row>
                    <xdr:rowOff>57150</xdr:rowOff>
                  </to>
                </anchor>
              </controlPr>
            </control>
          </mc:Choice>
        </mc:AlternateContent>
        <mc:AlternateContent xmlns:mc="http://schemas.openxmlformats.org/markup-compatibility/2006">
          <mc:Choice Requires="x14">
            <control shapeId="12812" r:id="rId167" name="Check Box 2572">
              <controlPr defaultSize="0" autoFill="0" autoLine="0" autoPict="0">
                <anchor moveWithCells="1">
                  <from>
                    <xdr:col>10</xdr:col>
                    <xdr:colOff>190500</xdr:colOff>
                    <xdr:row>14</xdr:row>
                    <xdr:rowOff>0</xdr:rowOff>
                  </from>
                  <to>
                    <xdr:col>11</xdr:col>
                    <xdr:colOff>85725</xdr:colOff>
                    <xdr:row>15</xdr:row>
                    <xdr:rowOff>57150</xdr:rowOff>
                  </to>
                </anchor>
              </controlPr>
            </control>
          </mc:Choice>
        </mc:AlternateContent>
        <mc:AlternateContent xmlns:mc="http://schemas.openxmlformats.org/markup-compatibility/2006">
          <mc:Choice Requires="x14">
            <control shapeId="12813" r:id="rId168" name="Check Box 2573">
              <controlPr defaultSize="0" autoFill="0" autoLine="0" autoPict="0">
                <anchor moveWithCells="1">
                  <from>
                    <xdr:col>10</xdr:col>
                    <xdr:colOff>190500</xdr:colOff>
                    <xdr:row>14</xdr:row>
                    <xdr:rowOff>361950</xdr:rowOff>
                  </from>
                  <to>
                    <xdr:col>11</xdr:col>
                    <xdr:colOff>133350</xdr:colOff>
                    <xdr:row>16</xdr:row>
                    <xdr:rowOff>57150</xdr:rowOff>
                  </to>
                </anchor>
              </controlPr>
            </control>
          </mc:Choice>
        </mc:AlternateContent>
        <mc:AlternateContent xmlns:mc="http://schemas.openxmlformats.org/markup-compatibility/2006">
          <mc:Choice Requires="x14">
            <control shapeId="12814" r:id="rId169" name="Check Box 2574">
              <controlPr defaultSize="0" autoFill="0" autoLine="0" autoPict="0">
                <anchor moveWithCells="1">
                  <from>
                    <xdr:col>10</xdr:col>
                    <xdr:colOff>190500</xdr:colOff>
                    <xdr:row>15</xdr:row>
                    <xdr:rowOff>0</xdr:rowOff>
                  </from>
                  <to>
                    <xdr:col>11</xdr:col>
                    <xdr:colOff>85725</xdr:colOff>
                    <xdr:row>16</xdr:row>
                    <xdr:rowOff>57150</xdr:rowOff>
                  </to>
                </anchor>
              </controlPr>
            </control>
          </mc:Choice>
        </mc:AlternateContent>
        <mc:AlternateContent xmlns:mc="http://schemas.openxmlformats.org/markup-compatibility/2006">
          <mc:Choice Requires="x14">
            <control shapeId="12815" r:id="rId170" name="Check Box 2575">
              <controlPr defaultSize="0" autoFill="0" autoLine="0" autoPict="0">
                <anchor moveWithCells="1">
                  <from>
                    <xdr:col>10</xdr:col>
                    <xdr:colOff>190500</xdr:colOff>
                    <xdr:row>15</xdr:row>
                    <xdr:rowOff>361950</xdr:rowOff>
                  </from>
                  <to>
                    <xdr:col>11</xdr:col>
                    <xdr:colOff>133350</xdr:colOff>
                    <xdr:row>17</xdr:row>
                    <xdr:rowOff>57150</xdr:rowOff>
                  </to>
                </anchor>
              </controlPr>
            </control>
          </mc:Choice>
        </mc:AlternateContent>
        <mc:AlternateContent xmlns:mc="http://schemas.openxmlformats.org/markup-compatibility/2006">
          <mc:Choice Requires="x14">
            <control shapeId="12816" r:id="rId171" name="Check Box 2576">
              <controlPr defaultSize="0" autoFill="0" autoLine="0" autoPict="0">
                <anchor moveWithCells="1">
                  <from>
                    <xdr:col>10</xdr:col>
                    <xdr:colOff>190500</xdr:colOff>
                    <xdr:row>16</xdr:row>
                    <xdr:rowOff>0</xdr:rowOff>
                  </from>
                  <to>
                    <xdr:col>11</xdr:col>
                    <xdr:colOff>85725</xdr:colOff>
                    <xdr:row>17</xdr:row>
                    <xdr:rowOff>57150</xdr:rowOff>
                  </to>
                </anchor>
              </controlPr>
            </control>
          </mc:Choice>
        </mc:AlternateContent>
        <mc:AlternateContent xmlns:mc="http://schemas.openxmlformats.org/markup-compatibility/2006">
          <mc:Choice Requires="x14">
            <control shapeId="12817" r:id="rId172" name="Check Box 2577">
              <controlPr defaultSize="0" autoFill="0" autoLine="0" autoPict="0">
                <anchor moveWithCells="1">
                  <from>
                    <xdr:col>10</xdr:col>
                    <xdr:colOff>190500</xdr:colOff>
                    <xdr:row>16</xdr:row>
                    <xdr:rowOff>361950</xdr:rowOff>
                  </from>
                  <to>
                    <xdr:col>11</xdr:col>
                    <xdr:colOff>133350</xdr:colOff>
                    <xdr:row>18</xdr:row>
                    <xdr:rowOff>57150</xdr:rowOff>
                  </to>
                </anchor>
              </controlPr>
            </control>
          </mc:Choice>
        </mc:AlternateContent>
        <mc:AlternateContent xmlns:mc="http://schemas.openxmlformats.org/markup-compatibility/2006">
          <mc:Choice Requires="x14">
            <control shapeId="12818" r:id="rId173" name="Check Box 2578">
              <controlPr defaultSize="0" autoFill="0" autoLine="0" autoPict="0">
                <anchor moveWithCells="1">
                  <from>
                    <xdr:col>10</xdr:col>
                    <xdr:colOff>190500</xdr:colOff>
                    <xdr:row>17</xdr:row>
                    <xdr:rowOff>0</xdr:rowOff>
                  </from>
                  <to>
                    <xdr:col>11</xdr:col>
                    <xdr:colOff>85725</xdr:colOff>
                    <xdr:row>18</xdr:row>
                    <xdr:rowOff>57150</xdr:rowOff>
                  </to>
                </anchor>
              </controlPr>
            </control>
          </mc:Choice>
        </mc:AlternateContent>
        <mc:AlternateContent xmlns:mc="http://schemas.openxmlformats.org/markup-compatibility/2006">
          <mc:Choice Requires="x14">
            <control shapeId="12819" r:id="rId174" name="Check Box 2579">
              <controlPr defaultSize="0" autoFill="0" autoLine="0" autoPict="0">
                <anchor moveWithCells="1">
                  <from>
                    <xdr:col>10</xdr:col>
                    <xdr:colOff>190500</xdr:colOff>
                    <xdr:row>17</xdr:row>
                    <xdr:rowOff>361950</xdr:rowOff>
                  </from>
                  <to>
                    <xdr:col>11</xdr:col>
                    <xdr:colOff>133350</xdr:colOff>
                    <xdr:row>19</xdr:row>
                    <xdr:rowOff>57150</xdr:rowOff>
                  </to>
                </anchor>
              </controlPr>
            </control>
          </mc:Choice>
        </mc:AlternateContent>
        <mc:AlternateContent xmlns:mc="http://schemas.openxmlformats.org/markup-compatibility/2006">
          <mc:Choice Requires="x14">
            <control shapeId="12820" r:id="rId175" name="Check Box 2580">
              <controlPr defaultSize="0" autoFill="0" autoLine="0" autoPict="0">
                <anchor moveWithCells="1">
                  <from>
                    <xdr:col>10</xdr:col>
                    <xdr:colOff>190500</xdr:colOff>
                    <xdr:row>18</xdr:row>
                    <xdr:rowOff>0</xdr:rowOff>
                  </from>
                  <to>
                    <xdr:col>11</xdr:col>
                    <xdr:colOff>85725</xdr:colOff>
                    <xdr:row>19</xdr:row>
                    <xdr:rowOff>57150</xdr:rowOff>
                  </to>
                </anchor>
              </controlPr>
            </control>
          </mc:Choice>
        </mc:AlternateContent>
        <mc:AlternateContent xmlns:mc="http://schemas.openxmlformats.org/markup-compatibility/2006">
          <mc:Choice Requires="x14">
            <control shapeId="12821" r:id="rId176" name="Check Box 2581">
              <controlPr defaultSize="0" autoFill="0" autoLine="0" autoPict="0">
                <anchor moveWithCells="1">
                  <from>
                    <xdr:col>10</xdr:col>
                    <xdr:colOff>190500</xdr:colOff>
                    <xdr:row>18</xdr:row>
                    <xdr:rowOff>361950</xdr:rowOff>
                  </from>
                  <to>
                    <xdr:col>11</xdr:col>
                    <xdr:colOff>133350</xdr:colOff>
                    <xdr:row>20</xdr:row>
                    <xdr:rowOff>57150</xdr:rowOff>
                  </to>
                </anchor>
              </controlPr>
            </control>
          </mc:Choice>
        </mc:AlternateContent>
        <mc:AlternateContent xmlns:mc="http://schemas.openxmlformats.org/markup-compatibility/2006">
          <mc:Choice Requires="x14">
            <control shapeId="12822" r:id="rId177" name="Check Box 2582">
              <controlPr defaultSize="0" autoFill="0" autoLine="0" autoPict="0">
                <anchor moveWithCells="1">
                  <from>
                    <xdr:col>10</xdr:col>
                    <xdr:colOff>190500</xdr:colOff>
                    <xdr:row>19</xdr:row>
                    <xdr:rowOff>0</xdr:rowOff>
                  </from>
                  <to>
                    <xdr:col>11</xdr:col>
                    <xdr:colOff>85725</xdr:colOff>
                    <xdr:row>20</xdr:row>
                    <xdr:rowOff>57150</xdr:rowOff>
                  </to>
                </anchor>
              </controlPr>
            </control>
          </mc:Choice>
        </mc:AlternateContent>
        <mc:AlternateContent xmlns:mc="http://schemas.openxmlformats.org/markup-compatibility/2006">
          <mc:Choice Requires="x14">
            <control shapeId="12823" r:id="rId178" name="Check Box 2583">
              <controlPr defaultSize="0" autoFill="0" autoLine="0" autoPict="0">
                <anchor moveWithCells="1">
                  <from>
                    <xdr:col>10</xdr:col>
                    <xdr:colOff>190500</xdr:colOff>
                    <xdr:row>19</xdr:row>
                    <xdr:rowOff>361950</xdr:rowOff>
                  </from>
                  <to>
                    <xdr:col>11</xdr:col>
                    <xdr:colOff>133350</xdr:colOff>
                    <xdr:row>21</xdr:row>
                    <xdr:rowOff>57150</xdr:rowOff>
                  </to>
                </anchor>
              </controlPr>
            </control>
          </mc:Choice>
        </mc:AlternateContent>
        <mc:AlternateContent xmlns:mc="http://schemas.openxmlformats.org/markup-compatibility/2006">
          <mc:Choice Requires="x14">
            <control shapeId="12824" r:id="rId179" name="Check Box 2584">
              <controlPr defaultSize="0" autoFill="0" autoLine="0" autoPict="0">
                <anchor moveWithCells="1">
                  <from>
                    <xdr:col>10</xdr:col>
                    <xdr:colOff>190500</xdr:colOff>
                    <xdr:row>20</xdr:row>
                    <xdr:rowOff>0</xdr:rowOff>
                  </from>
                  <to>
                    <xdr:col>11</xdr:col>
                    <xdr:colOff>85725</xdr:colOff>
                    <xdr:row>21</xdr:row>
                    <xdr:rowOff>57150</xdr:rowOff>
                  </to>
                </anchor>
              </controlPr>
            </control>
          </mc:Choice>
        </mc:AlternateContent>
        <mc:AlternateContent xmlns:mc="http://schemas.openxmlformats.org/markup-compatibility/2006">
          <mc:Choice Requires="x14">
            <control shapeId="12825" r:id="rId180" name="Check Box 2585">
              <controlPr defaultSize="0" autoFill="0" autoLine="0" autoPict="0">
                <anchor moveWithCells="1">
                  <from>
                    <xdr:col>10</xdr:col>
                    <xdr:colOff>190500</xdr:colOff>
                    <xdr:row>20</xdr:row>
                    <xdr:rowOff>361950</xdr:rowOff>
                  </from>
                  <to>
                    <xdr:col>11</xdr:col>
                    <xdr:colOff>133350</xdr:colOff>
                    <xdr:row>22</xdr:row>
                    <xdr:rowOff>57150</xdr:rowOff>
                  </to>
                </anchor>
              </controlPr>
            </control>
          </mc:Choice>
        </mc:AlternateContent>
        <mc:AlternateContent xmlns:mc="http://schemas.openxmlformats.org/markup-compatibility/2006">
          <mc:Choice Requires="x14">
            <control shapeId="12826" r:id="rId181" name="Check Box 2586">
              <controlPr defaultSize="0" autoFill="0" autoLine="0" autoPict="0">
                <anchor moveWithCells="1">
                  <from>
                    <xdr:col>10</xdr:col>
                    <xdr:colOff>190500</xdr:colOff>
                    <xdr:row>21</xdr:row>
                    <xdr:rowOff>0</xdr:rowOff>
                  </from>
                  <to>
                    <xdr:col>11</xdr:col>
                    <xdr:colOff>85725</xdr:colOff>
                    <xdr:row>22</xdr:row>
                    <xdr:rowOff>57150</xdr:rowOff>
                  </to>
                </anchor>
              </controlPr>
            </control>
          </mc:Choice>
        </mc:AlternateContent>
        <mc:AlternateContent xmlns:mc="http://schemas.openxmlformats.org/markup-compatibility/2006">
          <mc:Choice Requires="x14">
            <control shapeId="12827" r:id="rId182" name="Check Box 2587">
              <controlPr defaultSize="0" autoFill="0" autoLine="0" autoPict="0">
                <anchor moveWithCells="1">
                  <from>
                    <xdr:col>10</xdr:col>
                    <xdr:colOff>190500</xdr:colOff>
                    <xdr:row>21</xdr:row>
                    <xdr:rowOff>361950</xdr:rowOff>
                  </from>
                  <to>
                    <xdr:col>11</xdr:col>
                    <xdr:colOff>133350</xdr:colOff>
                    <xdr:row>23</xdr:row>
                    <xdr:rowOff>57150</xdr:rowOff>
                  </to>
                </anchor>
              </controlPr>
            </control>
          </mc:Choice>
        </mc:AlternateContent>
        <mc:AlternateContent xmlns:mc="http://schemas.openxmlformats.org/markup-compatibility/2006">
          <mc:Choice Requires="x14">
            <control shapeId="12828" r:id="rId183" name="Check Box 2588">
              <controlPr defaultSize="0" autoFill="0" autoLine="0" autoPict="0">
                <anchor moveWithCells="1">
                  <from>
                    <xdr:col>10</xdr:col>
                    <xdr:colOff>190500</xdr:colOff>
                    <xdr:row>22</xdr:row>
                    <xdr:rowOff>0</xdr:rowOff>
                  </from>
                  <to>
                    <xdr:col>11</xdr:col>
                    <xdr:colOff>85725</xdr:colOff>
                    <xdr:row>23</xdr:row>
                    <xdr:rowOff>57150</xdr:rowOff>
                  </to>
                </anchor>
              </controlPr>
            </control>
          </mc:Choice>
        </mc:AlternateContent>
        <mc:AlternateContent xmlns:mc="http://schemas.openxmlformats.org/markup-compatibility/2006">
          <mc:Choice Requires="x14">
            <control shapeId="12829" r:id="rId184" name="Check Box 2589">
              <controlPr defaultSize="0" autoFill="0" autoLine="0" autoPict="0">
                <anchor moveWithCells="1">
                  <from>
                    <xdr:col>10</xdr:col>
                    <xdr:colOff>190500</xdr:colOff>
                    <xdr:row>22</xdr:row>
                    <xdr:rowOff>361950</xdr:rowOff>
                  </from>
                  <to>
                    <xdr:col>11</xdr:col>
                    <xdr:colOff>133350</xdr:colOff>
                    <xdr:row>24</xdr:row>
                    <xdr:rowOff>57150</xdr:rowOff>
                  </to>
                </anchor>
              </controlPr>
            </control>
          </mc:Choice>
        </mc:AlternateContent>
        <mc:AlternateContent xmlns:mc="http://schemas.openxmlformats.org/markup-compatibility/2006">
          <mc:Choice Requires="x14">
            <control shapeId="12830" r:id="rId185" name="Check Box 2590">
              <controlPr defaultSize="0" autoFill="0" autoLine="0" autoPict="0">
                <anchor moveWithCells="1">
                  <from>
                    <xdr:col>10</xdr:col>
                    <xdr:colOff>190500</xdr:colOff>
                    <xdr:row>23</xdr:row>
                    <xdr:rowOff>0</xdr:rowOff>
                  </from>
                  <to>
                    <xdr:col>11</xdr:col>
                    <xdr:colOff>85725</xdr:colOff>
                    <xdr:row>24</xdr:row>
                    <xdr:rowOff>57150</xdr:rowOff>
                  </to>
                </anchor>
              </controlPr>
            </control>
          </mc:Choice>
        </mc:AlternateContent>
        <mc:AlternateContent xmlns:mc="http://schemas.openxmlformats.org/markup-compatibility/2006">
          <mc:Choice Requires="x14">
            <control shapeId="12831" r:id="rId186" name="Check Box 2591">
              <controlPr defaultSize="0" autoFill="0" autoLine="0" autoPict="0">
                <anchor moveWithCells="1">
                  <from>
                    <xdr:col>10</xdr:col>
                    <xdr:colOff>190500</xdr:colOff>
                    <xdr:row>23</xdr:row>
                    <xdr:rowOff>361950</xdr:rowOff>
                  </from>
                  <to>
                    <xdr:col>11</xdr:col>
                    <xdr:colOff>133350</xdr:colOff>
                    <xdr:row>25</xdr:row>
                    <xdr:rowOff>57150</xdr:rowOff>
                  </to>
                </anchor>
              </controlPr>
            </control>
          </mc:Choice>
        </mc:AlternateContent>
        <mc:AlternateContent xmlns:mc="http://schemas.openxmlformats.org/markup-compatibility/2006">
          <mc:Choice Requires="x14">
            <control shapeId="12832" r:id="rId187" name="Check Box 2592">
              <controlPr defaultSize="0" autoFill="0" autoLine="0" autoPict="0">
                <anchor moveWithCells="1">
                  <from>
                    <xdr:col>10</xdr:col>
                    <xdr:colOff>190500</xdr:colOff>
                    <xdr:row>24</xdr:row>
                    <xdr:rowOff>0</xdr:rowOff>
                  </from>
                  <to>
                    <xdr:col>11</xdr:col>
                    <xdr:colOff>85725</xdr:colOff>
                    <xdr:row>25</xdr:row>
                    <xdr:rowOff>57150</xdr:rowOff>
                  </to>
                </anchor>
              </controlPr>
            </control>
          </mc:Choice>
        </mc:AlternateContent>
        <mc:AlternateContent xmlns:mc="http://schemas.openxmlformats.org/markup-compatibility/2006">
          <mc:Choice Requires="x14">
            <control shapeId="12833" r:id="rId188" name="Check Box 2593">
              <controlPr defaultSize="0" autoFill="0" autoLine="0" autoPict="0">
                <anchor moveWithCells="1">
                  <from>
                    <xdr:col>10</xdr:col>
                    <xdr:colOff>190500</xdr:colOff>
                    <xdr:row>24</xdr:row>
                    <xdr:rowOff>361950</xdr:rowOff>
                  </from>
                  <to>
                    <xdr:col>11</xdr:col>
                    <xdr:colOff>133350</xdr:colOff>
                    <xdr:row>26</xdr:row>
                    <xdr:rowOff>57150</xdr:rowOff>
                  </to>
                </anchor>
              </controlPr>
            </control>
          </mc:Choice>
        </mc:AlternateContent>
        <mc:AlternateContent xmlns:mc="http://schemas.openxmlformats.org/markup-compatibility/2006">
          <mc:Choice Requires="x14">
            <control shapeId="12834" r:id="rId189" name="Check Box 2594">
              <controlPr defaultSize="0" autoFill="0" autoLine="0" autoPict="0">
                <anchor moveWithCells="1">
                  <from>
                    <xdr:col>10</xdr:col>
                    <xdr:colOff>190500</xdr:colOff>
                    <xdr:row>25</xdr:row>
                    <xdr:rowOff>0</xdr:rowOff>
                  </from>
                  <to>
                    <xdr:col>11</xdr:col>
                    <xdr:colOff>85725</xdr:colOff>
                    <xdr:row>26</xdr:row>
                    <xdr:rowOff>57150</xdr:rowOff>
                  </to>
                </anchor>
              </controlPr>
            </control>
          </mc:Choice>
        </mc:AlternateContent>
        <mc:AlternateContent xmlns:mc="http://schemas.openxmlformats.org/markup-compatibility/2006">
          <mc:Choice Requires="x14">
            <control shapeId="12835" r:id="rId190" name="Check Box 2595">
              <controlPr defaultSize="0" autoFill="0" autoLine="0" autoPict="0">
                <anchor moveWithCells="1">
                  <from>
                    <xdr:col>10</xdr:col>
                    <xdr:colOff>190500</xdr:colOff>
                    <xdr:row>25</xdr:row>
                    <xdr:rowOff>361950</xdr:rowOff>
                  </from>
                  <to>
                    <xdr:col>11</xdr:col>
                    <xdr:colOff>133350</xdr:colOff>
                    <xdr:row>27</xdr:row>
                    <xdr:rowOff>57150</xdr:rowOff>
                  </to>
                </anchor>
              </controlPr>
            </control>
          </mc:Choice>
        </mc:AlternateContent>
        <mc:AlternateContent xmlns:mc="http://schemas.openxmlformats.org/markup-compatibility/2006">
          <mc:Choice Requires="x14">
            <control shapeId="12836" r:id="rId191" name="Check Box 2596">
              <controlPr defaultSize="0" autoFill="0" autoLine="0" autoPict="0">
                <anchor moveWithCells="1">
                  <from>
                    <xdr:col>10</xdr:col>
                    <xdr:colOff>190500</xdr:colOff>
                    <xdr:row>26</xdr:row>
                    <xdr:rowOff>0</xdr:rowOff>
                  </from>
                  <to>
                    <xdr:col>11</xdr:col>
                    <xdr:colOff>85725</xdr:colOff>
                    <xdr:row>27</xdr:row>
                    <xdr:rowOff>57150</xdr:rowOff>
                  </to>
                </anchor>
              </controlPr>
            </control>
          </mc:Choice>
        </mc:AlternateContent>
        <mc:AlternateContent xmlns:mc="http://schemas.openxmlformats.org/markup-compatibility/2006">
          <mc:Choice Requires="x14">
            <control shapeId="12837" r:id="rId192" name="Check Box 2597">
              <controlPr defaultSize="0" autoFill="0" autoLine="0" autoPict="0">
                <anchor moveWithCells="1">
                  <from>
                    <xdr:col>10</xdr:col>
                    <xdr:colOff>190500</xdr:colOff>
                    <xdr:row>26</xdr:row>
                    <xdr:rowOff>361950</xdr:rowOff>
                  </from>
                  <to>
                    <xdr:col>11</xdr:col>
                    <xdr:colOff>133350</xdr:colOff>
                    <xdr:row>28</xdr:row>
                    <xdr:rowOff>57150</xdr:rowOff>
                  </to>
                </anchor>
              </controlPr>
            </control>
          </mc:Choice>
        </mc:AlternateContent>
        <mc:AlternateContent xmlns:mc="http://schemas.openxmlformats.org/markup-compatibility/2006">
          <mc:Choice Requires="x14">
            <control shapeId="12838" r:id="rId193" name="Check Box 2598">
              <controlPr defaultSize="0" autoFill="0" autoLine="0" autoPict="0">
                <anchor moveWithCells="1">
                  <from>
                    <xdr:col>10</xdr:col>
                    <xdr:colOff>190500</xdr:colOff>
                    <xdr:row>27</xdr:row>
                    <xdr:rowOff>0</xdr:rowOff>
                  </from>
                  <to>
                    <xdr:col>11</xdr:col>
                    <xdr:colOff>85725</xdr:colOff>
                    <xdr:row>28</xdr:row>
                    <xdr:rowOff>57150</xdr:rowOff>
                  </to>
                </anchor>
              </controlPr>
            </control>
          </mc:Choice>
        </mc:AlternateContent>
        <mc:AlternateContent xmlns:mc="http://schemas.openxmlformats.org/markup-compatibility/2006">
          <mc:Choice Requires="x14">
            <control shapeId="12839" r:id="rId194" name="Check Box 2599">
              <controlPr defaultSize="0" autoFill="0" autoLine="0" autoPict="0">
                <anchor moveWithCells="1">
                  <from>
                    <xdr:col>10</xdr:col>
                    <xdr:colOff>190500</xdr:colOff>
                    <xdr:row>27</xdr:row>
                    <xdr:rowOff>361950</xdr:rowOff>
                  </from>
                  <to>
                    <xdr:col>11</xdr:col>
                    <xdr:colOff>133350</xdr:colOff>
                    <xdr:row>29</xdr:row>
                    <xdr:rowOff>57150</xdr:rowOff>
                  </to>
                </anchor>
              </controlPr>
            </control>
          </mc:Choice>
        </mc:AlternateContent>
        <mc:AlternateContent xmlns:mc="http://schemas.openxmlformats.org/markup-compatibility/2006">
          <mc:Choice Requires="x14">
            <control shapeId="12840" r:id="rId195" name="Check Box 2600">
              <controlPr defaultSize="0" autoFill="0" autoLine="0" autoPict="0">
                <anchor moveWithCells="1">
                  <from>
                    <xdr:col>10</xdr:col>
                    <xdr:colOff>190500</xdr:colOff>
                    <xdr:row>28</xdr:row>
                    <xdr:rowOff>0</xdr:rowOff>
                  </from>
                  <to>
                    <xdr:col>11</xdr:col>
                    <xdr:colOff>85725</xdr:colOff>
                    <xdr:row>29</xdr:row>
                    <xdr:rowOff>57150</xdr:rowOff>
                  </to>
                </anchor>
              </controlPr>
            </control>
          </mc:Choice>
        </mc:AlternateContent>
        <mc:AlternateContent xmlns:mc="http://schemas.openxmlformats.org/markup-compatibility/2006">
          <mc:Choice Requires="x14">
            <control shapeId="12841" r:id="rId196" name="Check Box 2601">
              <controlPr defaultSize="0" autoFill="0" autoLine="0" autoPict="0">
                <anchor moveWithCells="1">
                  <from>
                    <xdr:col>10</xdr:col>
                    <xdr:colOff>190500</xdr:colOff>
                    <xdr:row>28</xdr:row>
                    <xdr:rowOff>361950</xdr:rowOff>
                  </from>
                  <to>
                    <xdr:col>11</xdr:col>
                    <xdr:colOff>133350</xdr:colOff>
                    <xdr:row>30</xdr:row>
                    <xdr:rowOff>57150</xdr:rowOff>
                  </to>
                </anchor>
              </controlPr>
            </control>
          </mc:Choice>
        </mc:AlternateContent>
        <mc:AlternateContent xmlns:mc="http://schemas.openxmlformats.org/markup-compatibility/2006">
          <mc:Choice Requires="x14">
            <control shapeId="12842" r:id="rId197" name="Check Box 2602">
              <controlPr defaultSize="0" autoFill="0" autoLine="0" autoPict="0">
                <anchor moveWithCells="1">
                  <from>
                    <xdr:col>10</xdr:col>
                    <xdr:colOff>190500</xdr:colOff>
                    <xdr:row>29</xdr:row>
                    <xdr:rowOff>0</xdr:rowOff>
                  </from>
                  <to>
                    <xdr:col>11</xdr:col>
                    <xdr:colOff>85725</xdr:colOff>
                    <xdr:row>30</xdr:row>
                    <xdr:rowOff>57150</xdr:rowOff>
                  </to>
                </anchor>
              </controlPr>
            </control>
          </mc:Choice>
        </mc:AlternateContent>
        <mc:AlternateContent xmlns:mc="http://schemas.openxmlformats.org/markup-compatibility/2006">
          <mc:Choice Requires="x14">
            <control shapeId="12843" r:id="rId198" name="Check Box 2603">
              <controlPr defaultSize="0" autoFill="0" autoLine="0" autoPict="0">
                <anchor moveWithCells="1">
                  <from>
                    <xdr:col>10</xdr:col>
                    <xdr:colOff>190500</xdr:colOff>
                    <xdr:row>29</xdr:row>
                    <xdr:rowOff>361950</xdr:rowOff>
                  </from>
                  <to>
                    <xdr:col>11</xdr:col>
                    <xdr:colOff>133350</xdr:colOff>
                    <xdr:row>31</xdr:row>
                    <xdr:rowOff>57150</xdr:rowOff>
                  </to>
                </anchor>
              </controlPr>
            </control>
          </mc:Choice>
        </mc:AlternateContent>
        <mc:AlternateContent xmlns:mc="http://schemas.openxmlformats.org/markup-compatibility/2006">
          <mc:Choice Requires="x14">
            <control shapeId="12844" r:id="rId199" name="Check Box 2604">
              <controlPr defaultSize="0" autoFill="0" autoLine="0" autoPict="0">
                <anchor moveWithCells="1">
                  <from>
                    <xdr:col>10</xdr:col>
                    <xdr:colOff>190500</xdr:colOff>
                    <xdr:row>30</xdr:row>
                    <xdr:rowOff>0</xdr:rowOff>
                  </from>
                  <to>
                    <xdr:col>11</xdr:col>
                    <xdr:colOff>85725</xdr:colOff>
                    <xdr:row>31</xdr:row>
                    <xdr:rowOff>57150</xdr:rowOff>
                  </to>
                </anchor>
              </controlPr>
            </control>
          </mc:Choice>
        </mc:AlternateContent>
        <mc:AlternateContent xmlns:mc="http://schemas.openxmlformats.org/markup-compatibility/2006">
          <mc:Choice Requires="x14">
            <control shapeId="12845" r:id="rId200" name="Check Box 2605">
              <controlPr defaultSize="0" autoFill="0" autoLine="0" autoPict="0">
                <anchor moveWithCells="1">
                  <from>
                    <xdr:col>10</xdr:col>
                    <xdr:colOff>190500</xdr:colOff>
                    <xdr:row>30</xdr:row>
                    <xdr:rowOff>361950</xdr:rowOff>
                  </from>
                  <to>
                    <xdr:col>11</xdr:col>
                    <xdr:colOff>133350</xdr:colOff>
                    <xdr:row>32</xdr:row>
                    <xdr:rowOff>57150</xdr:rowOff>
                  </to>
                </anchor>
              </controlPr>
            </control>
          </mc:Choice>
        </mc:AlternateContent>
        <mc:AlternateContent xmlns:mc="http://schemas.openxmlformats.org/markup-compatibility/2006">
          <mc:Choice Requires="x14">
            <control shapeId="12846" r:id="rId201" name="Check Box 2606">
              <controlPr defaultSize="0" autoFill="0" autoLine="0" autoPict="0">
                <anchor moveWithCells="1">
                  <from>
                    <xdr:col>10</xdr:col>
                    <xdr:colOff>190500</xdr:colOff>
                    <xdr:row>31</xdr:row>
                    <xdr:rowOff>0</xdr:rowOff>
                  </from>
                  <to>
                    <xdr:col>11</xdr:col>
                    <xdr:colOff>85725</xdr:colOff>
                    <xdr:row>32</xdr:row>
                    <xdr:rowOff>57150</xdr:rowOff>
                  </to>
                </anchor>
              </controlPr>
            </control>
          </mc:Choice>
        </mc:AlternateContent>
        <mc:AlternateContent xmlns:mc="http://schemas.openxmlformats.org/markup-compatibility/2006">
          <mc:Choice Requires="x14">
            <control shapeId="12847" r:id="rId202" name="Check Box 2607">
              <controlPr defaultSize="0" autoFill="0" autoLine="0" autoPict="0">
                <anchor moveWithCells="1">
                  <from>
                    <xdr:col>10</xdr:col>
                    <xdr:colOff>190500</xdr:colOff>
                    <xdr:row>31</xdr:row>
                    <xdr:rowOff>361950</xdr:rowOff>
                  </from>
                  <to>
                    <xdr:col>11</xdr:col>
                    <xdr:colOff>133350</xdr:colOff>
                    <xdr:row>33</xdr:row>
                    <xdr:rowOff>57150</xdr:rowOff>
                  </to>
                </anchor>
              </controlPr>
            </control>
          </mc:Choice>
        </mc:AlternateContent>
        <mc:AlternateContent xmlns:mc="http://schemas.openxmlformats.org/markup-compatibility/2006">
          <mc:Choice Requires="x14">
            <control shapeId="12848" r:id="rId203" name="Check Box 2608">
              <controlPr defaultSize="0" autoFill="0" autoLine="0" autoPict="0">
                <anchor moveWithCells="1">
                  <from>
                    <xdr:col>10</xdr:col>
                    <xdr:colOff>190500</xdr:colOff>
                    <xdr:row>32</xdr:row>
                    <xdr:rowOff>0</xdr:rowOff>
                  </from>
                  <to>
                    <xdr:col>11</xdr:col>
                    <xdr:colOff>85725</xdr:colOff>
                    <xdr:row>33</xdr:row>
                    <xdr:rowOff>57150</xdr:rowOff>
                  </to>
                </anchor>
              </controlPr>
            </control>
          </mc:Choice>
        </mc:AlternateContent>
        <mc:AlternateContent xmlns:mc="http://schemas.openxmlformats.org/markup-compatibility/2006">
          <mc:Choice Requires="x14">
            <control shapeId="12849" r:id="rId204" name="Check Box 2609">
              <controlPr defaultSize="0" autoFill="0" autoLine="0" autoPict="0">
                <anchor moveWithCells="1">
                  <from>
                    <xdr:col>10</xdr:col>
                    <xdr:colOff>190500</xdr:colOff>
                    <xdr:row>32</xdr:row>
                    <xdr:rowOff>361950</xdr:rowOff>
                  </from>
                  <to>
                    <xdr:col>11</xdr:col>
                    <xdr:colOff>133350</xdr:colOff>
                    <xdr:row>34</xdr:row>
                    <xdr:rowOff>57150</xdr:rowOff>
                  </to>
                </anchor>
              </controlPr>
            </control>
          </mc:Choice>
        </mc:AlternateContent>
        <mc:AlternateContent xmlns:mc="http://schemas.openxmlformats.org/markup-compatibility/2006">
          <mc:Choice Requires="x14">
            <control shapeId="12875" r:id="rId205" name="Check Box 2635">
              <controlPr defaultSize="0" autoFill="0" autoLine="0" autoPict="0">
                <anchor moveWithCells="1">
                  <from>
                    <xdr:col>22</xdr:col>
                    <xdr:colOff>190500</xdr:colOff>
                    <xdr:row>10</xdr:row>
                    <xdr:rowOff>0</xdr:rowOff>
                  </from>
                  <to>
                    <xdr:col>23</xdr:col>
                    <xdr:colOff>114300</xdr:colOff>
                    <xdr:row>11</xdr:row>
                    <xdr:rowOff>47625</xdr:rowOff>
                  </to>
                </anchor>
              </controlPr>
            </control>
          </mc:Choice>
        </mc:AlternateContent>
        <mc:AlternateContent xmlns:mc="http://schemas.openxmlformats.org/markup-compatibility/2006">
          <mc:Choice Requires="x14">
            <control shapeId="12876" r:id="rId206" name="Check Box 2636">
              <controlPr defaultSize="0" autoFill="0" autoLine="0" autoPict="0">
                <anchor moveWithCells="1">
                  <from>
                    <xdr:col>22</xdr:col>
                    <xdr:colOff>190500</xdr:colOff>
                    <xdr:row>10</xdr:row>
                    <xdr:rowOff>361950</xdr:rowOff>
                  </from>
                  <to>
                    <xdr:col>23</xdr:col>
                    <xdr:colOff>152400</xdr:colOff>
                    <xdr:row>12</xdr:row>
                    <xdr:rowOff>47625</xdr:rowOff>
                  </to>
                </anchor>
              </controlPr>
            </control>
          </mc:Choice>
        </mc:AlternateContent>
        <mc:AlternateContent xmlns:mc="http://schemas.openxmlformats.org/markup-compatibility/2006">
          <mc:Choice Requires="x14">
            <control shapeId="12877" r:id="rId207" name="Check Box 2637">
              <controlPr defaultSize="0" autoFill="0" autoLine="0" autoPict="0">
                <anchor moveWithCells="1">
                  <from>
                    <xdr:col>22</xdr:col>
                    <xdr:colOff>190500</xdr:colOff>
                    <xdr:row>11</xdr:row>
                    <xdr:rowOff>361950</xdr:rowOff>
                  </from>
                  <to>
                    <xdr:col>23</xdr:col>
                    <xdr:colOff>114300</xdr:colOff>
                    <xdr:row>13</xdr:row>
                    <xdr:rowOff>47625</xdr:rowOff>
                  </to>
                </anchor>
              </controlPr>
            </control>
          </mc:Choice>
        </mc:AlternateContent>
        <mc:AlternateContent xmlns:mc="http://schemas.openxmlformats.org/markup-compatibility/2006">
          <mc:Choice Requires="x14">
            <control shapeId="12878" r:id="rId208" name="Check Box 2638">
              <controlPr defaultSize="0" autoFill="0" autoLine="0" autoPict="0">
                <anchor moveWithCells="1">
                  <from>
                    <xdr:col>22</xdr:col>
                    <xdr:colOff>190500</xdr:colOff>
                    <xdr:row>12</xdr:row>
                    <xdr:rowOff>361950</xdr:rowOff>
                  </from>
                  <to>
                    <xdr:col>23</xdr:col>
                    <xdr:colOff>114300</xdr:colOff>
                    <xdr:row>14</xdr:row>
                    <xdr:rowOff>57150</xdr:rowOff>
                  </to>
                </anchor>
              </controlPr>
            </control>
          </mc:Choice>
        </mc:AlternateContent>
        <mc:AlternateContent xmlns:mc="http://schemas.openxmlformats.org/markup-compatibility/2006">
          <mc:Choice Requires="x14">
            <control shapeId="12879" r:id="rId209" name="Check Box 2639">
              <controlPr defaultSize="0" autoFill="0" autoLine="0" autoPict="0">
                <anchor moveWithCells="1">
                  <from>
                    <xdr:col>22</xdr:col>
                    <xdr:colOff>190500</xdr:colOff>
                    <xdr:row>13</xdr:row>
                    <xdr:rowOff>361950</xdr:rowOff>
                  </from>
                  <to>
                    <xdr:col>23</xdr:col>
                    <xdr:colOff>114300</xdr:colOff>
                    <xdr:row>15</xdr:row>
                    <xdr:rowOff>57150</xdr:rowOff>
                  </to>
                </anchor>
              </controlPr>
            </control>
          </mc:Choice>
        </mc:AlternateContent>
        <mc:AlternateContent xmlns:mc="http://schemas.openxmlformats.org/markup-compatibility/2006">
          <mc:Choice Requires="x14">
            <control shapeId="12880" r:id="rId210" name="Check Box 2640">
              <controlPr defaultSize="0" autoFill="0" autoLine="0" autoPict="0">
                <anchor moveWithCells="1">
                  <from>
                    <xdr:col>22</xdr:col>
                    <xdr:colOff>190500</xdr:colOff>
                    <xdr:row>14</xdr:row>
                    <xdr:rowOff>361950</xdr:rowOff>
                  </from>
                  <to>
                    <xdr:col>23</xdr:col>
                    <xdr:colOff>114300</xdr:colOff>
                    <xdr:row>16</xdr:row>
                    <xdr:rowOff>57150</xdr:rowOff>
                  </to>
                </anchor>
              </controlPr>
            </control>
          </mc:Choice>
        </mc:AlternateContent>
        <mc:AlternateContent xmlns:mc="http://schemas.openxmlformats.org/markup-compatibility/2006">
          <mc:Choice Requires="x14">
            <control shapeId="12881" r:id="rId211" name="Check Box 2641">
              <controlPr defaultSize="0" autoFill="0" autoLine="0" autoPict="0">
                <anchor moveWithCells="1">
                  <from>
                    <xdr:col>22</xdr:col>
                    <xdr:colOff>190500</xdr:colOff>
                    <xdr:row>15</xdr:row>
                    <xdr:rowOff>361950</xdr:rowOff>
                  </from>
                  <to>
                    <xdr:col>23</xdr:col>
                    <xdr:colOff>114300</xdr:colOff>
                    <xdr:row>17</xdr:row>
                    <xdr:rowOff>57150</xdr:rowOff>
                  </to>
                </anchor>
              </controlPr>
            </control>
          </mc:Choice>
        </mc:AlternateContent>
        <mc:AlternateContent xmlns:mc="http://schemas.openxmlformats.org/markup-compatibility/2006">
          <mc:Choice Requires="x14">
            <control shapeId="12882" r:id="rId212" name="Check Box 2642">
              <controlPr defaultSize="0" autoFill="0" autoLine="0" autoPict="0">
                <anchor moveWithCells="1">
                  <from>
                    <xdr:col>22</xdr:col>
                    <xdr:colOff>190500</xdr:colOff>
                    <xdr:row>16</xdr:row>
                    <xdr:rowOff>361950</xdr:rowOff>
                  </from>
                  <to>
                    <xdr:col>23</xdr:col>
                    <xdr:colOff>114300</xdr:colOff>
                    <xdr:row>18</xdr:row>
                    <xdr:rowOff>57150</xdr:rowOff>
                  </to>
                </anchor>
              </controlPr>
            </control>
          </mc:Choice>
        </mc:AlternateContent>
        <mc:AlternateContent xmlns:mc="http://schemas.openxmlformats.org/markup-compatibility/2006">
          <mc:Choice Requires="x14">
            <control shapeId="12883" r:id="rId213" name="Check Box 2643">
              <controlPr defaultSize="0" autoFill="0" autoLine="0" autoPict="0">
                <anchor moveWithCells="1">
                  <from>
                    <xdr:col>22</xdr:col>
                    <xdr:colOff>190500</xdr:colOff>
                    <xdr:row>17</xdr:row>
                    <xdr:rowOff>361950</xdr:rowOff>
                  </from>
                  <to>
                    <xdr:col>23</xdr:col>
                    <xdr:colOff>114300</xdr:colOff>
                    <xdr:row>19</xdr:row>
                    <xdr:rowOff>57150</xdr:rowOff>
                  </to>
                </anchor>
              </controlPr>
            </control>
          </mc:Choice>
        </mc:AlternateContent>
        <mc:AlternateContent xmlns:mc="http://schemas.openxmlformats.org/markup-compatibility/2006">
          <mc:Choice Requires="x14">
            <control shapeId="12884" r:id="rId214" name="Check Box 2644">
              <controlPr defaultSize="0" autoFill="0" autoLine="0" autoPict="0">
                <anchor moveWithCells="1">
                  <from>
                    <xdr:col>22</xdr:col>
                    <xdr:colOff>190500</xdr:colOff>
                    <xdr:row>18</xdr:row>
                    <xdr:rowOff>361950</xdr:rowOff>
                  </from>
                  <to>
                    <xdr:col>23</xdr:col>
                    <xdr:colOff>114300</xdr:colOff>
                    <xdr:row>20</xdr:row>
                    <xdr:rowOff>57150</xdr:rowOff>
                  </to>
                </anchor>
              </controlPr>
            </control>
          </mc:Choice>
        </mc:AlternateContent>
        <mc:AlternateContent xmlns:mc="http://schemas.openxmlformats.org/markup-compatibility/2006">
          <mc:Choice Requires="x14">
            <control shapeId="12885" r:id="rId215" name="Check Box 2645">
              <controlPr defaultSize="0" autoFill="0" autoLine="0" autoPict="0">
                <anchor moveWithCells="1">
                  <from>
                    <xdr:col>22</xdr:col>
                    <xdr:colOff>190500</xdr:colOff>
                    <xdr:row>19</xdr:row>
                    <xdr:rowOff>361950</xdr:rowOff>
                  </from>
                  <to>
                    <xdr:col>23</xdr:col>
                    <xdr:colOff>114300</xdr:colOff>
                    <xdr:row>21</xdr:row>
                    <xdr:rowOff>57150</xdr:rowOff>
                  </to>
                </anchor>
              </controlPr>
            </control>
          </mc:Choice>
        </mc:AlternateContent>
        <mc:AlternateContent xmlns:mc="http://schemas.openxmlformats.org/markup-compatibility/2006">
          <mc:Choice Requires="x14">
            <control shapeId="12886" r:id="rId216" name="Check Box 2646">
              <controlPr defaultSize="0" autoFill="0" autoLine="0" autoPict="0">
                <anchor moveWithCells="1">
                  <from>
                    <xdr:col>22</xdr:col>
                    <xdr:colOff>190500</xdr:colOff>
                    <xdr:row>20</xdr:row>
                    <xdr:rowOff>361950</xdr:rowOff>
                  </from>
                  <to>
                    <xdr:col>23</xdr:col>
                    <xdr:colOff>114300</xdr:colOff>
                    <xdr:row>22</xdr:row>
                    <xdr:rowOff>57150</xdr:rowOff>
                  </to>
                </anchor>
              </controlPr>
            </control>
          </mc:Choice>
        </mc:AlternateContent>
        <mc:AlternateContent xmlns:mc="http://schemas.openxmlformats.org/markup-compatibility/2006">
          <mc:Choice Requires="x14">
            <control shapeId="12887" r:id="rId217" name="Check Box 2647">
              <controlPr defaultSize="0" autoFill="0" autoLine="0" autoPict="0">
                <anchor moveWithCells="1">
                  <from>
                    <xdr:col>22</xdr:col>
                    <xdr:colOff>190500</xdr:colOff>
                    <xdr:row>21</xdr:row>
                    <xdr:rowOff>361950</xdr:rowOff>
                  </from>
                  <to>
                    <xdr:col>23</xdr:col>
                    <xdr:colOff>114300</xdr:colOff>
                    <xdr:row>23</xdr:row>
                    <xdr:rowOff>57150</xdr:rowOff>
                  </to>
                </anchor>
              </controlPr>
            </control>
          </mc:Choice>
        </mc:AlternateContent>
        <mc:AlternateContent xmlns:mc="http://schemas.openxmlformats.org/markup-compatibility/2006">
          <mc:Choice Requires="x14">
            <control shapeId="12888" r:id="rId218" name="Check Box 2648">
              <controlPr defaultSize="0" autoFill="0" autoLine="0" autoPict="0">
                <anchor moveWithCells="1">
                  <from>
                    <xdr:col>22</xdr:col>
                    <xdr:colOff>190500</xdr:colOff>
                    <xdr:row>22</xdr:row>
                    <xdr:rowOff>361950</xdr:rowOff>
                  </from>
                  <to>
                    <xdr:col>23</xdr:col>
                    <xdr:colOff>114300</xdr:colOff>
                    <xdr:row>24</xdr:row>
                    <xdr:rowOff>57150</xdr:rowOff>
                  </to>
                </anchor>
              </controlPr>
            </control>
          </mc:Choice>
        </mc:AlternateContent>
        <mc:AlternateContent xmlns:mc="http://schemas.openxmlformats.org/markup-compatibility/2006">
          <mc:Choice Requires="x14">
            <control shapeId="12889" r:id="rId219" name="Check Box 2649">
              <controlPr defaultSize="0" autoFill="0" autoLine="0" autoPict="0">
                <anchor moveWithCells="1">
                  <from>
                    <xdr:col>22</xdr:col>
                    <xdr:colOff>190500</xdr:colOff>
                    <xdr:row>23</xdr:row>
                    <xdr:rowOff>361950</xdr:rowOff>
                  </from>
                  <to>
                    <xdr:col>23</xdr:col>
                    <xdr:colOff>114300</xdr:colOff>
                    <xdr:row>25</xdr:row>
                    <xdr:rowOff>57150</xdr:rowOff>
                  </to>
                </anchor>
              </controlPr>
            </control>
          </mc:Choice>
        </mc:AlternateContent>
        <mc:AlternateContent xmlns:mc="http://schemas.openxmlformats.org/markup-compatibility/2006">
          <mc:Choice Requires="x14">
            <control shapeId="12890" r:id="rId220" name="Check Box 2650">
              <controlPr defaultSize="0" autoFill="0" autoLine="0" autoPict="0">
                <anchor moveWithCells="1">
                  <from>
                    <xdr:col>22</xdr:col>
                    <xdr:colOff>190500</xdr:colOff>
                    <xdr:row>24</xdr:row>
                    <xdr:rowOff>361950</xdr:rowOff>
                  </from>
                  <to>
                    <xdr:col>23</xdr:col>
                    <xdr:colOff>114300</xdr:colOff>
                    <xdr:row>26</xdr:row>
                    <xdr:rowOff>57150</xdr:rowOff>
                  </to>
                </anchor>
              </controlPr>
            </control>
          </mc:Choice>
        </mc:AlternateContent>
        <mc:AlternateContent xmlns:mc="http://schemas.openxmlformats.org/markup-compatibility/2006">
          <mc:Choice Requires="x14">
            <control shapeId="12891" r:id="rId221" name="Check Box 2651">
              <controlPr defaultSize="0" autoFill="0" autoLine="0" autoPict="0">
                <anchor moveWithCells="1">
                  <from>
                    <xdr:col>22</xdr:col>
                    <xdr:colOff>190500</xdr:colOff>
                    <xdr:row>25</xdr:row>
                    <xdr:rowOff>361950</xdr:rowOff>
                  </from>
                  <to>
                    <xdr:col>23</xdr:col>
                    <xdr:colOff>114300</xdr:colOff>
                    <xdr:row>27</xdr:row>
                    <xdr:rowOff>57150</xdr:rowOff>
                  </to>
                </anchor>
              </controlPr>
            </control>
          </mc:Choice>
        </mc:AlternateContent>
        <mc:AlternateContent xmlns:mc="http://schemas.openxmlformats.org/markup-compatibility/2006">
          <mc:Choice Requires="x14">
            <control shapeId="12892" r:id="rId222" name="Check Box 2652">
              <controlPr defaultSize="0" autoFill="0" autoLine="0" autoPict="0">
                <anchor moveWithCells="1">
                  <from>
                    <xdr:col>22</xdr:col>
                    <xdr:colOff>190500</xdr:colOff>
                    <xdr:row>26</xdr:row>
                    <xdr:rowOff>361950</xdr:rowOff>
                  </from>
                  <to>
                    <xdr:col>23</xdr:col>
                    <xdr:colOff>114300</xdr:colOff>
                    <xdr:row>28</xdr:row>
                    <xdr:rowOff>57150</xdr:rowOff>
                  </to>
                </anchor>
              </controlPr>
            </control>
          </mc:Choice>
        </mc:AlternateContent>
        <mc:AlternateContent xmlns:mc="http://schemas.openxmlformats.org/markup-compatibility/2006">
          <mc:Choice Requires="x14">
            <control shapeId="12893" r:id="rId223" name="Check Box 2653">
              <controlPr defaultSize="0" autoFill="0" autoLine="0" autoPict="0">
                <anchor moveWithCells="1">
                  <from>
                    <xdr:col>22</xdr:col>
                    <xdr:colOff>190500</xdr:colOff>
                    <xdr:row>27</xdr:row>
                    <xdr:rowOff>361950</xdr:rowOff>
                  </from>
                  <to>
                    <xdr:col>23</xdr:col>
                    <xdr:colOff>114300</xdr:colOff>
                    <xdr:row>29</xdr:row>
                    <xdr:rowOff>57150</xdr:rowOff>
                  </to>
                </anchor>
              </controlPr>
            </control>
          </mc:Choice>
        </mc:AlternateContent>
        <mc:AlternateContent xmlns:mc="http://schemas.openxmlformats.org/markup-compatibility/2006">
          <mc:Choice Requires="x14">
            <control shapeId="12894" r:id="rId224" name="Check Box 2654">
              <controlPr defaultSize="0" autoFill="0" autoLine="0" autoPict="0">
                <anchor moveWithCells="1">
                  <from>
                    <xdr:col>22</xdr:col>
                    <xdr:colOff>190500</xdr:colOff>
                    <xdr:row>28</xdr:row>
                    <xdr:rowOff>361950</xdr:rowOff>
                  </from>
                  <to>
                    <xdr:col>23</xdr:col>
                    <xdr:colOff>114300</xdr:colOff>
                    <xdr:row>30</xdr:row>
                    <xdr:rowOff>57150</xdr:rowOff>
                  </to>
                </anchor>
              </controlPr>
            </control>
          </mc:Choice>
        </mc:AlternateContent>
        <mc:AlternateContent xmlns:mc="http://schemas.openxmlformats.org/markup-compatibility/2006">
          <mc:Choice Requires="x14">
            <control shapeId="12895" r:id="rId225" name="Check Box 2655">
              <controlPr defaultSize="0" autoFill="0" autoLine="0" autoPict="0">
                <anchor moveWithCells="1">
                  <from>
                    <xdr:col>22</xdr:col>
                    <xdr:colOff>190500</xdr:colOff>
                    <xdr:row>29</xdr:row>
                    <xdr:rowOff>361950</xdr:rowOff>
                  </from>
                  <to>
                    <xdr:col>23</xdr:col>
                    <xdr:colOff>114300</xdr:colOff>
                    <xdr:row>31</xdr:row>
                    <xdr:rowOff>57150</xdr:rowOff>
                  </to>
                </anchor>
              </controlPr>
            </control>
          </mc:Choice>
        </mc:AlternateContent>
        <mc:AlternateContent xmlns:mc="http://schemas.openxmlformats.org/markup-compatibility/2006">
          <mc:Choice Requires="x14">
            <control shapeId="12896" r:id="rId226" name="Check Box 2656">
              <controlPr defaultSize="0" autoFill="0" autoLine="0" autoPict="0">
                <anchor moveWithCells="1">
                  <from>
                    <xdr:col>22</xdr:col>
                    <xdr:colOff>190500</xdr:colOff>
                    <xdr:row>30</xdr:row>
                    <xdr:rowOff>361950</xdr:rowOff>
                  </from>
                  <to>
                    <xdr:col>23</xdr:col>
                    <xdr:colOff>114300</xdr:colOff>
                    <xdr:row>32</xdr:row>
                    <xdr:rowOff>57150</xdr:rowOff>
                  </to>
                </anchor>
              </controlPr>
            </control>
          </mc:Choice>
        </mc:AlternateContent>
        <mc:AlternateContent xmlns:mc="http://schemas.openxmlformats.org/markup-compatibility/2006">
          <mc:Choice Requires="x14">
            <control shapeId="12897" r:id="rId227" name="Check Box 2657">
              <controlPr defaultSize="0" autoFill="0" autoLine="0" autoPict="0">
                <anchor moveWithCells="1">
                  <from>
                    <xdr:col>22</xdr:col>
                    <xdr:colOff>190500</xdr:colOff>
                    <xdr:row>31</xdr:row>
                    <xdr:rowOff>361950</xdr:rowOff>
                  </from>
                  <to>
                    <xdr:col>23</xdr:col>
                    <xdr:colOff>114300</xdr:colOff>
                    <xdr:row>33</xdr:row>
                    <xdr:rowOff>57150</xdr:rowOff>
                  </to>
                </anchor>
              </controlPr>
            </control>
          </mc:Choice>
        </mc:AlternateContent>
        <mc:AlternateContent xmlns:mc="http://schemas.openxmlformats.org/markup-compatibility/2006">
          <mc:Choice Requires="x14">
            <control shapeId="12898" r:id="rId228" name="Check Box 2658">
              <controlPr defaultSize="0" autoFill="0" autoLine="0" autoPict="0">
                <anchor moveWithCells="1">
                  <from>
                    <xdr:col>22</xdr:col>
                    <xdr:colOff>190500</xdr:colOff>
                    <xdr:row>32</xdr:row>
                    <xdr:rowOff>361950</xdr:rowOff>
                  </from>
                  <to>
                    <xdr:col>23</xdr:col>
                    <xdr:colOff>114300</xdr:colOff>
                    <xdr:row>34</xdr:row>
                    <xdr:rowOff>57150</xdr:rowOff>
                  </to>
                </anchor>
              </controlPr>
            </control>
          </mc:Choice>
        </mc:AlternateContent>
        <mc:AlternateContent xmlns:mc="http://schemas.openxmlformats.org/markup-compatibility/2006">
          <mc:Choice Requires="x14">
            <control shapeId="12900" r:id="rId229" name="Check Box 2660">
              <controlPr defaultSize="0" autoFill="0" autoLine="0" autoPict="0">
                <anchor moveWithCells="1">
                  <from>
                    <xdr:col>22</xdr:col>
                    <xdr:colOff>190500</xdr:colOff>
                    <xdr:row>33</xdr:row>
                    <xdr:rowOff>361950</xdr:rowOff>
                  </from>
                  <to>
                    <xdr:col>23</xdr:col>
                    <xdr:colOff>114300</xdr:colOff>
                    <xdr:row>35</xdr:row>
                    <xdr:rowOff>57150</xdr:rowOff>
                  </to>
                </anchor>
              </controlPr>
            </control>
          </mc:Choice>
        </mc:AlternateContent>
        <mc:AlternateContent xmlns:mc="http://schemas.openxmlformats.org/markup-compatibility/2006">
          <mc:Choice Requires="x14">
            <control shapeId="12902" r:id="rId230" name="Check Box 2662">
              <controlPr defaultSize="0" autoFill="0" autoLine="0" autoPict="0">
                <anchor moveWithCells="1">
                  <from>
                    <xdr:col>22</xdr:col>
                    <xdr:colOff>190500</xdr:colOff>
                    <xdr:row>32</xdr:row>
                    <xdr:rowOff>361950</xdr:rowOff>
                  </from>
                  <to>
                    <xdr:col>23</xdr:col>
                    <xdr:colOff>114300</xdr:colOff>
                    <xdr:row>34</xdr:row>
                    <xdr:rowOff>57150</xdr:rowOff>
                  </to>
                </anchor>
              </controlPr>
            </control>
          </mc:Choice>
        </mc:AlternateContent>
        <mc:AlternateContent xmlns:mc="http://schemas.openxmlformats.org/markup-compatibility/2006">
          <mc:Choice Requires="x14">
            <control shapeId="12904" r:id="rId231" name="Check Box 2664">
              <controlPr defaultSize="0" autoFill="0" autoLine="0" autoPict="0">
                <anchor moveWithCells="1">
                  <from>
                    <xdr:col>23</xdr:col>
                    <xdr:colOff>190500</xdr:colOff>
                    <xdr:row>10</xdr:row>
                    <xdr:rowOff>0</xdr:rowOff>
                  </from>
                  <to>
                    <xdr:col>24</xdr:col>
                    <xdr:colOff>114300</xdr:colOff>
                    <xdr:row>11</xdr:row>
                    <xdr:rowOff>47625</xdr:rowOff>
                  </to>
                </anchor>
              </controlPr>
            </control>
          </mc:Choice>
        </mc:AlternateContent>
        <mc:AlternateContent xmlns:mc="http://schemas.openxmlformats.org/markup-compatibility/2006">
          <mc:Choice Requires="x14">
            <control shapeId="12905" r:id="rId232" name="Check Box 2665">
              <controlPr defaultSize="0" autoFill="0" autoLine="0" autoPict="0">
                <anchor moveWithCells="1">
                  <from>
                    <xdr:col>23</xdr:col>
                    <xdr:colOff>190500</xdr:colOff>
                    <xdr:row>10</xdr:row>
                    <xdr:rowOff>361950</xdr:rowOff>
                  </from>
                  <to>
                    <xdr:col>24</xdr:col>
                    <xdr:colOff>152400</xdr:colOff>
                    <xdr:row>12</xdr:row>
                    <xdr:rowOff>47625</xdr:rowOff>
                  </to>
                </anchor>
              </controlPr>
            </control>
          </mc:Choice>
        </mc:AlternateContent>
        <mc:AlternateContent xmlns:mc="http://schemas.openxmlformats.org/markup-compatibility/2006">
          <mc:Choice Requires="x14">
            <control shapeId="12906" r:id="rId233" name="Check Box 2666">
              <controlPr defaultSize="0" autoFill="0" autoLine="0" autoPict="0">
                <anchor moveWithCells="1">
                  <from>
                    <xdr:col>23</xdr:col>
                    <xdr:colOff>190500</xdr:colOff>
                    <xdr:row>11</xdr:row>
                    <xdr:rowOff>361950</xdr:rowOff>
                  </from>
                  <to>
                    <xdr:col>24</xdr:col>
                    <xdr:colOff>114300</xdr:colOff>
                    <xdr:row>13</xdr:row>
                    <xdr:rowOff>47625</xdr:rowOff>
                  </to>
                </anchor>
              </controlPr>
            </control>
          </mc:Choice>
        </mc:AlternateContent>
        <mc:AlternateContent xmlns:mc="http://schemas.openxmlformats.org/markup-compatibility/2006">
          <mc:Choice Requires="x14">
            <control shapeId="12907" r:id="rId234" name="Check Box 2667">
              <controlPr defaultSize="0" autoFill="0" autoLine="0" autoPict="0">
                <anchor moveWithCells="1">
                  <from>
                    <xdr:col>23</xdr:col>
                    <xdr:colOff>190500</xdr:colOff>
                    <xdr:row>12</xdr:row>
                    <xdr:rowOff>361950</xdr:rowOff>
                  </from>
                  <to>
                    <xdr:col>24</xdr:col>
                    <xdr:colOff>114300</xdr:colOff>
                    <xdr:row>14</xdr:row>
                    <xdr:rowOff>47625</xdr:rowOff>
                  </to>
                </anchor>
              </controlPr>
            </control>
          </mc:Choice>
        </mc:AlternateContent>
        <mc:AlternateContent xmlns:mc="http://schemas.openxmlformats.org/markup-compatibility/2006">
          <mc:Choice Requires="x14">
            <control shapeId="12908" r:id="rId235" name="Check Box 2668">
              <controlPr defaultSize="0" autoFill="0" autoLine="0" autoPict="0">
                <anchor moveWithCells="1">
                  <from>
                    <xdr:col>23</xdr:col>
                    <xdr:colOff>190500</xdr:colOff>
                    <xdr:row>13</xdr:row>
                    <xdr:rowOff>361950</xdr:rowOff>
                  </from>
                  <to>
                    <xdr:col>24</xdr:col>
                    <xdr:colOff>114300</xdr:colOff>
                    <xdr:row>15</xdr:row>
                    <xdr:rowOff>47625</xdr:rowOff>
                  </to>
                </anchor>
              </controlPr>
            </control>
          </mc:Choice>
        </mc:AlternateContent>
        <mc:AlternateContent xmlns:mc="http://schemas.openxmlformats.org/markup-compatibility/2006">
          <mc:Choice Requires="x14">
            <control shapeId="12909" r:id="rId236" name="Check Box 2669">
              <controlPr defaultSize="0" autoFill="0" autoLine="0" autoPict="0">
                <anchor moveWithCells="1">
                  <from>
                    <xdr:col>23</xdr:col>
                    <xdr:colOff>190500</xdr:colOff>
                    <xdr:row>14</xdr:row>
                    <xdr:rowOff>361950</xdr:rowOff>
                  </from>
                  <to>
                    <xdr:col>24</xdr:col>
                    <xdr:colOff>114300</xdr:colOff>
                    <xdr:row>16</xdr:row>
                    <xdr:rowOff>47625</xdr:rowOff>
                  </to>
                </anchor>
              </controlPr>
            </control>
          </mc:Choice>
        </mc:AlternateContent>
        <mc:AlternateContent xmlns:mc="http://schemas.openxmlformats.org/markup-compatibility/2006">
          <mc:Choice Requires="x14">
            <control shapeId="12910" r:id="rId237" name="Check Box 2670">
              <controlPr defaultSize="0" autoFill="0" autoLine="0" autoPict="0">
                <anchor moveWithCells="1">
                  <from>
                    <xdr:col>23</xdr:col>
                    <xdr:colOff>190500</xdr:colOff>
                    <xdr:row>15</xdr:row>
                    <xdr:rowOff>361950</xdr:rowOff>
                  </from>
                  <to>
                    <xdr:col>24</xdr:col>
                    <xdr:colOff>114300</xdr:colOff>
                    <xdr:row>17</xdr:row>
                    <xdr:rowOff>47625</xdr:rowOff>
                  </to>
                </anchor>
              </controlPr>
            </control>
          </mc:Choice>
        </mc:AlternateContent>
        <mc:AlternateContent xmlns:mc="http://schemas.openxmlformats.org/markup-compatibility/2006">
          <mc:Choice Requires="x14">
            <control shapeId="12911" r:id="rId238" name="Check Box 2671">
              <controlPr defaultSize="0" autoFill="0" autoLine="0" autoPict="0">
                <anchor moveWithCells="1">
                  <from>
                    <xdr:col>23</xdr:col>
                    <xdr:colOff>190500</xdr:colOff>
                    <xdr:row>16</xdr:row>
                    <xdr:rowOff>361950</xdr:rowOff>
                  </from>
                  <to>
                    <xdr:col>24</xdr:col>
                    <xdr:colOff>114300</xdr:colOff>
                    <xdr:row>18</xdr:row>
                    <xdr:rowOff>47625</xdr:rowOff>
                  </to>
                </anchor>
              </controlPr>
            </control>
          </mc:Choice>
        </mc:AlternateContent>
        <mc:AlternateContent xmlns:mc="http://schemas.openxmlformats.org/markup-compatibility/2006">
          <mc:Choice Requires="x14">
            <control shapeId="12912" r:id="rId239" name="Check Box 2672">
              <controlPr defaultSize="0" autoFill="0" autoLine="0" autoPict="0">
                <anchor moveWithCells="1">
                  <from>
                    <xdr:col>23</xdr:col>
                    <xdr:colOff>190500</xdr:colOff>
                    <xdr:row>17</xdr:row>
                    <xdr:rowOff>361950</xdr:rowOff>
                  </from>
                  <to>
                    <xdr:col>24</xdr:col>
                    <xdr:colOff>114300</xdr:colOff>
                    <xdr:row>19</xdr:row>
                    <xdr:rowOff>47625</xdr:rowOff>
                  </to>
                </anchor>
              </controlPr>
            </control>
          </mc:Choice>
        </mc:AlternateContent>
        <mc:AlternateContent xmlns:mc="http://schemas.openxmlformats.org/markup-compatibility/2006">
          <mc:Choice Requires="x14">
            <control shapeId="12913" r:id="rId240" name="Check Box 2673">
              <controlPr defaultSize="0" autoFill="0" autoLine="0" autoPict="0">
                <anchor moveWithCells="1">
                  <from>
                    <xdr:col>23</xdr:col>
                    <xdr:colOff>190500</xdr:colOff>
                    <xdr:row>18</xdr:row>
                    <xdr:rowOff>361950</xdr:rowOff>
                  </from>
                  <to>
                    <xdr:col>24</xdr:col>
                    <xdr:colOff>114300</xdr:colOff>
                    <xdr:row>20</xdr:row>
                    <xdr:rowOff>47625</xdr:rowOff>
                  </to>
                </anchor>
              </controlPr>
            </control>
          </mc:Choice>
        </mc:AlternateContent>
        <mc:AlternateContent xmlns:mc="http://schemas.openxmlformats.org/markup-compatibility/2006">
          <mc:Choice Requires="x14">
            <control shapeId="12914" r:id="rId241" name="Check Box 2674">
              <controlPr defaultSize="0" autoFill="0" autoLine="0" autoPict="0">
                <anchor moveWithCells="1">
                  <from>
                    <xdr:col>23</xdr:col>
                    <xdr:colOff>190500</xdr:colOff>
                    <xdr:row>19</xdr:row>
                    <xdr:rowOff>361950</xdr:rowOff>
                  </from>
                  <to>
                    <xdr:col>24</xdr:col>
                    <xdr:colOff>114300</xdr:colOff>
                    <xdr:row>21</xdr:row>
                    <xdr:rowOff>47625</xdr:rowOff>
                  </to>
                </anchor>
              </controlPr>
            </control>
          </mc:Choice>
        </mc:AlternateContent>
        <mc:AlternateContent xmlns:mc="http://schemas.openxmlformats.org/markup-compatibility/2006">
          <mc:Choice Requires="x14">
            <control shapeId="12915" r:id="rId242" name="Check Box 2675">
              <controlPr defaultSize="0" autoFill="0" autoLine="0" autoPict="0">
                <anchor moveWithCells="1">
                  <from>
                    <xdr:col>23</xdr:col>
                    <xdr:colOff>190500</xdr:colOff>
                    <xdr:row>20</xdr:row>
                    <xdr:rowOff>361950</xdr:rowOff>
                  </from>
                  <to>
                    <xdr:col>24</xdr:col>
                    <xdr:colOff>114300</xdr:colOff>
                    <xdr:row>22</xdr:row>
                    <xdr:rowOff>47625</xdr:rowOff>
                  </to>
                </anchor>
              </controlPr>
            </control>
          </mc:Choice>
        </mc:AlternateContent>
        <mc:AlternateContent xmlns:mc="http://schemas.openxmlformats.org/markup-compatibility/2006">
          <mc:Choice Requires="x14">
            <control shapeId="12916" r:id="rId243" name="Check Box 2676">
              <controlPr defaultSize="0" autoFill="0" autoLine="0" autoPict="0">
                <anchor moveWithCells="1">
                  <from>
                    <xdr:col>23</xdr:col>
                    <xdr:colOff>190500</xdr:colOff>
                    <xdr:row>21</xdr:row>
                    <xdr:rowOff>361950</xdr:rowOff>
                  </from>
                  <to>
                    <xdr:col>24</xdr:col>
                    <xdr:colOff>114300</xdr:colOff>
                    <xdr:row>23</xdr:row>
                    <xdr:rowOff>47625</xdr:rowOff>
                  </to>
                </anchor>
              </controlPr>
            </control>
          </mc:Choice>
        </mc:AlternateContent>
        <mc:AlternateContent xmlns:mc="http://schemas.openxmlformats.org/markup-compatibility/2006">
          <mc:Choice Requires="x14">
            <control shapeId="12917" r:id="rId244" name="Check Box 2677">
              <controlPr defaultSize="0" autoFill="0" autoLine="0" autoPict="0">
                <anchor moveWithCells="1">
                  <from>
                    <xdr:col>23</xdr:col>
                    <xdr:colOff>190500</xdr:colOff>
                    <xdr:row>22</xdr:row>
                    <xdr:rowOff>361950</xdr:rowOff>
                  </from>
                  <to>
                    <xdr:col>24</xdr:col>
                    <xdr:colOff>114300</xdr:colOff>
                    <xdr:row>24</xdr:row>
                    <xdr:rowOff>47625</xdr:rowOff>
                  </to>
                </anchor>
              </controlPr>
            </control>
          </mc:Choice>
        </mc:AlternateContent>
        <mc:AlternateContent xmlns:mc="http://schemas.openxmlformats.org/markup-compatibility/2006">
          <mc:Choice Requires="x14">
            <control shapeId="12918" r:id="rId245" name="Check Box 2678">
              <controlPr defaultSize="0" autoFill="0" autoLine="0" autoPict="0">
                <anchor moveWithCells="1">
                  <from>
                    <xdr:col>23</xdr:col>
                    <xdr:colOff>190500</xdr:colOff>
                    <xdr:row>23</xdr:row>
                    <xdr:rowOff>361950</xdr:rowOff>
                  </from>
                  <to>
                    <xdr:col>24</xdr:col>
                    <xdr:colOff>114300</xdr:colOff>
                    <xdr:row>25</xdr:row>
                    <xdr:rowOff>47625</xdr:rowOff>
                  </to>
                </anchor>
              </controlPr>
            </control>
          </mc:Choice>
        </mc:AlternateContent>
        <mc:AlternateContent xmlns:mc="http://schemas.openxmlformats.org/markup-compatibility/2006">
          <mc:Choice Requires="x14">
            <control shapeId="12919" r:id="rId246" name="Check Box 2679">
              <controlPr defaultSize="0" autoFill="0" autoLine="0" autoPict="0">
                <anchor moveWithCells="1">
                  <from>
                    <xdr:col>23</xdr:col>
                    <xdr:colOff>190500</xdr:colOff>
                    <xdr:row>24</xdr:row>
                    <xdr:rowOff>361950</xdr:rowOff>
                  </from>
                  <to>
                    <xdr:col>24</xdr:col>
                    <xdr:colOff>114300</xdr:colOff>
                    <xdr:row>26</xdr:row>
                    <xdr:rowOff>47625</xdr:rowOff>
                  </to>
                </anchor>
              </controlPr>
            </control>
          </mc:Choice>
        </mc:AlternateContent>
        <mc:AlternateContent xmlns:mc="http://schemas.openxmlformats.org/markup-compatibility/2006">
          <mc:Choice Requires="x14">
            <control shapeId="12920" r:id="rId247" name="Check Box 2680">
              <controlPr defaultSize="0" autoFill="0" autoLine="0" autoPict="0">
                <anchor moveWithCells="1">
                  <from>
                    <xdr:col>23</xdr:col>
                    <xdr:colOff>190500</xdr:colOff>
                    <xdr:row>25</xdr:row>
                    <xdr:rowOff>361950</xdr:rowOff>
                  </from>
                  <to>
                    <xdr:col>24</xdr:col>
                    <xdr:colOff>114300</xdr:colOff>
                    <xdr:row>27</xdr:row>
                    <xdr:rowOff>47625</xdr:rowOff>
                  </to>
                </anchor>
              </controlPr>
            </control>
          </mc:Choice>
        </mc:AlternateContent>
        <mc:AlternateContent xmlns:mc="http://schemas.openxmlformats.org/markup-compatibility/2006">
          <mc:Choice Requires="x14">
            <control shapeId="12921" r:id="rId248" name="Check Box 2681">
              <controlPr defaultSize="0" autoFill="0" autoLine="0" autoPict="0">
                <anchor moveWithCells="1">
                  <from>
                    <xdr:col>23</xdr:col>
                    <xdr:colOff>190500</xdr:colOff>
                    <xdr:row>26</xdr:row>
                    <xdr:rowOff>361950</xdr:rowOff>
                  </from>
                  <to>
                    <xdr:col>24</xdr:col>
                    <xdr:colOff>114300</xdr:colOff>
                    <xdr:row>28</xdr:row>
                    <xdr:rowOff>47625</xdr:rowOff>
                  </to>
                </anchor>
              </controlPr>
            </control>
          </mc:Choice>
        </mc:AlternateContent>
        <mc:AlternateContent xmlns:mc="http://schemas.openxmlformats.org/markup-compatibility/2006">
          <mc:Choice Requires="x14">
            <control shapeId="12922" r:id="rId249" name="Check Box 2682">
              <controlPr defaultSize="0" autoFill="0" autoLine="0" autoPict="0">
                <anchor moveWithCells="1">
                  <from>
                    <xdr:col>23</xdr:col>
                    <xdr:colOff>190500</xdr:colOff>
                    <xdr:row>27</xdr:row>
                    <xdr:rowOff>361950</xdr:rowOff>
                  </from>
                  <to>
                    <xdr:col>24</xdr:col>
                    <xdr:colOff>114300</xdr:colOff>
                    <xdr:row>29</xdr:row>
                    <xdr:rowOff>47625</xdr:rowOff>
                  </to>
                </anchor>
              </controlPr>
            </control>
          </mc:Choice>
        </mc:AlternateContent>
        <mc:AlternateContent xmlns:mc="http://schemas.openxmlformats.org/markup-compatibility/2006">
          <mc:Choice Requires="x14">
            <control shapeId="12923" r:id="rId250" name="Check Box 2683">
              <controlPr defaultSize="0" autoFill="0" autoLine="0" autoPict="0">
                <anchor moveWithCells="1">
                  <from>
                    <xdr:col>23</xdr:col>
                    <xdr:colOff>190500</xdr:colOff>
                    <xdr:row>28</xdr:row>
                    <xdr:rowOff>361950</xdr:rowOff>
                  </from>
                  <to>
                    <xdr:col>24</xdr:col>
                    <xdr:colOff>114300</xdr:colOff>
                    <xdr:row>30</xdr:row>
                    <xdr:rowOff>47625</xdr:rowOff>
                  </to>
                </anchor>
              </controlPr>
            </control>
          </mc:Choice>
        </mc:AlternateContent>
        <mc:AlternateContent xmlns:mc="http://schemas.openxmlformats.org/markup-compatibility/2006">
          <mc:Choice Requires="x14">
            <control shapeId="12924" r:id="rId251" name="Check Box 2684">
              <controlPr defaultSize="0" autoFill="0" autoLine="0" autoPict="0">
                <anchor moveWithCells="1">
                  <from>
                    <xdr:col>23</xdr:col>
                    <xdr:colOff>190500</xdr:colOff>
                    <xdr:row>29</xdr:row>
                    <xdr:rowOff>361950</xdr:rowOff>
                  </from>
                  <to>
                    <xdr:col>24</xdr:col>
                    <xdr:colOff>114300</xdr:colOff>
                    <xdr:row>31</xdr:row>
                    <xdr:rowOff>47625</xdr:rowOff>
                  </to>
                </anchor>
              </controlPr>
            </control>
          </mc:Choice>
        </mc:AlternateContent>
        <mc:AlternateContent xmlns:mc="http://schemas.openxmlformats.org/markup-compatibility/2006">
          <mc:Choice Requires="x14">
            <control shapeId="12925" r:id="rId252" name="Check Box 2685">
              <controlPr defaultSize="0" autoFill="0" autoLine="0" autoPict="0">
                <anchor moveWithCells="1">
                  <from>
                    <xdr:col>23</xdr:col>
                    <xdr:colOff>190500</xdr:colOff>
                    <xdr:row>30</xdr:row>
                    <xdr:rowOff>361950</xdr:rowOff>
                  </from>
                  <to>
                    <xdr:col>24</xdr:col>
                    <xdr:colOff>114300</xdr:colOff>
                    <xdr:row>32</xdr:row>
                    <xdr:rowOff>47625</xdr:rowOff>
                  </to>
                </anchor>
              </controlPr>
            </control>
          </mc:Choice>
        </mc:AlternateContent>
        <mc:AlternateContent xmlns:mc="http://schemas.openxmlformats.org/markup-compatibility/2006">
          <mc:Choice Requires="x14">
            <control shapeId="12926" r:id="rId253" name="Check Box 2686">
              <controlPr defaultSize="0" autoFill="0" autoLine="0" autoPict="0">
                <anchor moveWithCells="1">
                  <from>
                    <xdr:col>23</xdr:col>
                    <xdr:colOff>190500</xdr:colOff>
                    <xdr:row>31</xdr:row>
                    <xdr:rowOff>361950</xdr:rowOff>
                  </from>
                  <to>
                    <xdr:col>24</xdr:col>
                    <xdr:colOff>114300</xdr:colOff>
                    <xdr:row>33</xdr:row>
                    <xdr:rowOff>47625</xdr:rowOff>
                  </to>
                </anchor>
              </controlPr>
            </control>
          </mc:Choice>
        </mc:AlternateContent>
        <mc:AlternateContent xmlns:mc="http://schemas.openxmlformats.org/markup-compatibility/2006">
          <mc:Choice Requires="x14">
            <control shapeId="12927" r:id="rId254" name="Check Box 2687">
              <controlPr defaultSize="0" autoFill="0" autoLine="0" autoPict="0">
                <anchor moveWithCells="1">
                  <from>
                    <xdr:col>23</xdr:col>
                    <xdr:colOff>190500</xdr:colOff>
                    <xdr:row>32</xdr:row>
                    <xdr:rowOff>361950</xdr:rowOff>
                  </from>
                  <to>
                    <xdr:col>24</xdr:col>
                    <xdr:colOff>114300</xdr:colOff>
                    <xdr:row>34</xdr:row>
                    <xdr:rowOff>47625</xdr:rowOff>
                  </to>
                </anchor>
              </controlPr>
            </control>
          </mc:Choice>
        </mc:AlternateContent>
        <mc:AlternateContent xmlns:mc="http://schemas.openxmlformats.org/markup-compatibility/2006">
          <mc:Choice Requires="x14">
            <control shapeId="12928" r:id="rId255" name="Check Box 2688">
              <controlPr defaultSize="0" autoFill="0" autoLine="0" autoPict="0">
                <anchor moveWithCells="1">
                  <from>
                    <xdr:col>23</xdr:col>
                    <xdr:colOff>190500</xdr:colOff>
                    <xdr:row>33</xdr:row>
                    <xdr:rowOff>361950</xdr:rowOff>
                  </from>
                  <to>
                    <xdr:col>24</xdr:col>
                    <xdr:colOff>114300</xdr:colOff>
                    <xdr:row>35</xdr:row>
                    <xdr:rowOff>47625</xdr:rowOff>
                  </to>
                </anchor>
              </controlPr>
            </control>
          </mc:Choice>
        </mc:AlternateContent>
        <mc:AlternateContent xmlns:mc="http://schemas.openxmlformats.org/markup-compatibility/2006">
          <mc:Choice Requires="x14">
            <control shapeId="12929" r:id="rId256" name="Check Box 2689">
              <controlPr defaultSize="0" autoFill="0" autoLine="0" autoPict="0">
                <anchor moveWithCells="1">
                  <from>
                    <xdr:col>23</xdr:col>
                    <xdr:colOff>190500</xdr:colOff>
                    <xdr:row>32</xdr:row>
                    <xdr:rowOff>361950</xdr:rowOff>
                  </from>
                  <to>
                    <xdr:col>24</xdr:col>
                    <xdr:colOff>114300</xdr:colOff>
                    <xdr:row>34</xdr:row>
                    <xdr:rowOff>47625</xdr:rowOff>
                  </to>
                </anchor>
              </controlPr>
            </control>
          </mc:Choice>
        </mc:AlternateContent>
        <mc:AlternateContent xmlns:mc="http://schemas.openxmlformats.org/markup-compatibility/2006">
          <mc:Choice Requires="x14">
            <control shapeId="13184" r:id="rId257" name="Check Box 2944">
              <controlPr defaultSize="0" autoFill="0" autoLine="0" autoPict="0">
                <anchor moveWithCells="1">
                  <from>
                    <xdr:col>10</xdr:col>
                    <xdr:colOff>190500</xdr:colOff>
                    <xdr:row>44</xdr:row>
                    <xdr:rowOff>0</xdr:rowOff>
                  </from>
                  <to>
                    <xdr:col>11</xdr:col>
                    <xdr:colOff>85725</xdr:colOff>
                    <xdr:row>45</xdr:row>
                    <xdr:rowOff>47625</xdr:rowOff>
                  </to>
                </anchor>
              </controlPr>
            </control>
          </mc:Choice>
        </mc:AlternateContent>
        <mc:AlternateContent xmlns:mc="http://schemas.openxmlformats.org/markup-compatibility/2006">
          <mc:Choice Requires="x14">
            <control shapeId="13185" r:id="rId258" name="Check Box 2945">
              <controlPr defaultSize="0" autoFill="0" autoLine="0" autoPict="0">
                <anchor moveWithCells="1">
                  <from>
                    <xdr:col>10</xdr:col>
                    <xdr:colOff>190500</xdr:colOff>
                    <xdr:row>44</xdr:row>
                    <xdr:rowOff>361950</xdr:rowOff>
                  </from>
                  <to>
                    <xdr:col>11</xdr:col>
                    <xdr:colOff>114300</xdr:colOff>
                    <xdr:row>46</xdr:row>
                    <xdr:rowOff>47625</xdr:rowOff>
                  </to>
                </anchor>
              </controlPr>
            </control>
          </mc:Choice>
        </mc:AlternateContent>
        <mc:AlternateContent xmlns:mc="http://schemas.openxmlformats.org/markup-compatibility/2006">
          <mc:Choice Requires="x14">
            <control shapeId="13186" r:id="rId259" name="Check Box 2946">
              <controlPr defaultSize="0" autoFill="0" autoLine="0" autoPict="0">
                <anchor moveWithCells="1">
                  <from>
                    <xdr:col>10</xdr:col>
                    <xdr:colOff>190500</xdr:colOff>
                    <xdr:row>45</xdr:row>
                    <xdr:rowOff>361950</xdr:rowOff>
                  </from>
                  <to>
                    <xdr:col>11</xdr:col>
                    <xdr:colOff>85725</xdr:colOff>
                    <xdr:row>47</xdr:row>
                    <xdr:rowOff>47625</xdr:rowOff>
                  </to>
                </anchor>
              </controlPr>
            </control>
          </mc:Choice>
        </mc:AlternateContent>
        <mc:AlternateContent xmlns:mc="http://schemas.openxmlformats.org/markup-compatibility/2006">
          <mc:Choice Requires="x14">
            <control shapeId="13187" r:id="rId260" name="Check Box 2947">
              <controlPr defaultSize="0" autoFill="0" autoLine="0" autoPict="0">
                <anchor moveWithCells="1">
                  <from>
                    <xdr:col>10</xdr:col>
                    <xdr:colOff>190500</xdr:colOff>
                    <xdr:row>46</xdr:row>
                    <xdr:rowOff>361950</xdr:rowOff>
                  </from>
                  <to>
                    <xdr:col>11</xdr:col>
                    <xdr:colOff>85725</xdr:colOff>
                    <xdr:row>48</xdr:row>
                    <xdr:rowOff>47625</xdr:rowOff>
                  </to>
                </anchor>
              </controlPr>
            </control>
          </mc:Choice>
        </mc:AlternateContent>
        <mc:AlternateContent xmlns:mc="http://schemas.openxmlformats.org/markup-compatibility/2006">
          <mc:Choice Requires="x14">
            <control shapeId="13188" r:id="rId261" name="Check Box 2948">
              <controlPr defaultSize="0" autoFill="0" autoLine="0" autoPict="0">
                <anchor moveWithCells="1">
                  <from>
                    <xdr:col>10</xdr:col>
                    <xdr:colOff>190500</xdr:colOff>
                    <xdr:row>47</xdr:row>
                    <xdr:rowOff>361950</xdr:rowOff>
                  </from>
                  <to>
                    <xdr:col>11</xdr:col>
                    <xdr:colOff>85725</xdr:colOff>
                    <xdr:row>49</xdr:row>
                    <xdr:rowOff>47625</xdr:rowOff>
                  </to>
                </anchor>
              </controlPr>
            </control>
          </mc:Choice>
        </mc:AlternateContent>
        <mc:AlternateContent xmlns:mc="http://schemas.openxmlformats.org/markup-compatibility/2006">
          <mc:Choice Requires="x14">
            <control shapeId="13189" r:id="rId262" name="Check Box 2949">
              <controlPr defaultSize="0" autoFill="0" autoLine="0" autoPict="0">
                <anchor moveWithCells="1">
                  <from>
                    <xdr:col>10</xdr:col>
                    <xdr:colOff>190500</xdr:colOff>
                    <xdr:row>48</xdr:row>
                    <xdr:rowOff>361950</xdr:rowOff>
                  </from>
                  <to>
                    <xdr:col>11</xdr:col>
                    <xdr:colOff>85725</xdr:colOff>
                    <xdr:row>50</xdr:row>
                    <xdr:rowOff>47625</xdr:rowOff>
                  </to>
                </anchor>
              </controlPr>
            </control>
          </mc:Choice>
        </mc:AlternateContent>
        <mc:AlternateContent xmlns:mc="http://schemas.openxmlformats.org/markup-compatibility/2006">
          <mc:Choice Requires="x14">
            <control shapeId="13190" r:id="rId263" name="Check Box 2950">
              <controlPr defaultSize="0" autoFill="0" autoLine="0" autoPict="0">
                <anchor moveWithCells="1">
                  <from>
                    <xdr:col>10</xdr:col>
                    <xdr:colOff>190500</xdr:colOff>
                    <xdr:row>49</xdr:row>
                    <xdr:rowOff>361950</xdr:rowOff>
                  </from>
                  <to>
                    <xdr:col>11</xdr:col>
                    <xdr:colOff>85725</xdr:colOff>
                    <xdr:row>51</xdr:row>
                    <xdr:rowOff>47625</xdr:rowOff>
                  </to>
                </anchor>
              </controlPr>
            </control>
          </mc:Choice>
        </mc:AlternateContent>
        <mc:AlternateContent xmlns:mc="http://schemas.openxmlformats.org/markup-compatibility/2006">
          <mc:Choice Requires="x14">
            <control shapeId="13191" r:id="rId264" name="Check Box 2951">
              <controlPr defaultSize="0" autoFill="0" autoLine="0" autoPict="0">
                <anchor moveWithCells="1">
                  <from>
                    <xdr:col>10</xdr:col>
                    <xdr:colOff>190500</xdr:colOff>
                    <xdr:row>50</xdr:row>
                    <xdr:rowOff>361950</xdr:rowOff>
                  </from>
                  <to>
                    <xdr:col>11</xdr:col>
                    <xdr:colOff>85725</xdr:colOff>
                    <xdr:row>52</xdr:row>
                    <xdr:rowOff>47625</xdr:rowOff>
                  </to>
                </anchor>
              </controlPr>
            </control>
          </mc:Choice>
        </mc:AlternateContent>
        <mc:AlternateContent xmlns:mc="http://schemas.openxmlformats.org/markup-compatibility/2006">
          <mc:Choice Requires="x14">
            <control shapeId="13192" r:id="rId265" name="Check Box 2952">
              <controlPr defaultSize="0" autoFill="0" autoLine="0" autoPict="0">
                <anchor moveWithCells="1">
                  <from>
                    <xdr:col>10</xdr:col>
                    <xdr:colOff>190500</xdr:colOff>
                    <xdr:row>51</xdr:row>
                    <xdr:rowOff>361950</xdr:rowOff>
                  </from>
                  <to>
                    <xdr:col>11</xdr:col>
                    <xdr:colOff>85725</xdr:colOff>
                    <xdr:row>53</xdr:row>
                    <xdr:rowOff>47625</xdr:rowOff>
                  </to>
                </anchor>
              </controlPr>
            </control>
          </mc:Choice>
        </mc:AlternateContent>
        <mc:AlternateContent xmlns:mc="http://schemas.openxmlformats.org/markup-compatibility/2006">
          <mc:Choice Requires="x14">
            <control shapeId="13193" r:id="rId266" name="Check Box 2953">
              <controlPr defaultSize="0" autoFill="0" autoLine="0" autoPict="0">
                <anchor moveWithCells="1">
                  <from>
                    <xdr:col>10</xdr:col>
                    <xdr:colOff>190500</xdr:colOff>
                    <xdr:row>52</xdr:row>
                    <xdr:rowOff>361950</xdr:rowOff>
                  </from>
                  <to>
                    <xdr:col>11</xdr:col>
                    <xdr:colOff>85725</xdr:colOff>
                    <xdr:row>54</xdr:row>
                    <xdr:rowOff>47625</xdr:rowOff>
                  </to>
                </anchor>
              </controlPr>
            </control>
          </mc:Choice>
        </mc:AlternateContent>
        <mc:AlternateContent xmlns:mc="http://schemas.openxmlformats.org/markup-compatibility/2006">
          <mc:Choice Requires="x14">
            <control shapeId="13194" r:id="rId267" name="Check Box 2954">
              <controlPr defaultSize="0" autoFill="0" autoLine="0" autoPict="0">
                <anchor moveWithCells="1">
                  <from>
                    <xdr:col>10</xdr:col>
                    <xdr:colOff>190500</xdr:colOff>
                    <xdr:row>53</xdr:row>
                    <xdr:rowOff>361950</xdr:rowOff>
                  </from>
                  <to>
                    <xdr:col>11</xdr:col>
                    <xdr:colOff>85725</xdr:colOff>
                    <xdr:row>55</xdr:row>
                    <xdr:rowOff>47625</xdr:rowOff>
                  </to>
                </anchor>
              </controlPr>
            </control>
          </mc:Choice>
        </mc:AlternateContent>
        <mc:AlternateContent xmlns:mc="http://schemas.openxmlformats.org/markup-compatibility/2006">
          <mc:Choice Requires="x14">
            <control shapeId="13195" r:id="rId268" name="Check Box 2955">
              <controlPr defaultSize="0" autoFill="0" autoLine="0" autoPict="0">
                <anchor moveWithCells="1">
                  <from>
                    <xdr:col>10</xdr:col>
                    <xdr:colOff>190500</xdr:colOff>
                    <xdr:row>54</xdr:row>
                    <xdr:rowOff>361950</xdr:rowOff>
                  </from>
                  <to>
                    <xdr:col>11</xdr:col>
                    <xdr:colOff>85725</xdr:colOff>
                    <xdr:row>56</xdr:row>
                    <xdr:rowOff>47625</xdr:rowOff>
                  </to>
                </anchor>
              </controlPr>
            </control>
          </mc:Choice>
        </mc:AlternateContent>
        <mc:AlternateContent xmlns:mc="http://schemas.openxmlformats.org/markup-compatibility/2006">
          <mc:Choice Requires="x14">
            <control shapeId="13196" r:id="rId269" name="Check Box 2956">
              <controlPr defaultSize="0" autoFill="0" autoLine="0" autoPict="0">
                <anchor moveWithCells="1">
                  <from>
                    <xdr:col>10</xdr:col>
                    <xdr:colOff>190500</xdr:colOff>
                    <xdr:row>55</xdr:row>
                    <xdr:rowOff>361950</xdr:rowOff>
                  </from>
                  <to>
                    <xdr:col>11</xdr:col>
                    <xdr:colOff>85725</xdr:colOff>
                    <xdr:row>57</xdr:row>
                    <xdr:rowOff>47625</xdr:rowOff>
                  </to>
                </anchor>
              </controlPr>
            </control>
          </mc:Choice>
        </mc:AlternateContent>
        <mc:AlternateContent xmlns:mc="http://schemas.openxmlformats.org/markup-compatibility/2006">
          <mc:Choice Requires="x14">
            <control shapeId="13197" r:id="rId270" name="Check Box 2957">
              <controlPr defaultSize="0" autoFill="0" autoLine="0" autoPict="0">
                <anchor moveWithCells="1">
                  <from>
                    <xdr:col>10</xdr:col>
                    <xdr:colOff>190500</xdr:colOff>
                    <xdr:row>56</xdr:row>
                    <xdr:rowOff>361950</xdr:rowOff>
                  </from>
                  <to>
                    <xdr:col>11</xdr:col>
                    <xdr:colOff>85725</xdr:colOff>
                    <xdr:row>58</xdr:row>
                    <xdr:rowOff>47625</xdr:rowOff>
                  </to>
                </anchor>
              </controlPr>
            </control>
          </mc:Choice>
        </mc:AlternateContent>
        <mc:AlternateContent xmlns:mc="http://schemas.openxmlformats.org/markup-compatibility/2006">
          <mc:Choice Requires="x14">
            <control shapeId="13198" r:id="rId271" name="Check Box 2958">
              <controlPr defaultSize="0" autoFill="0" autoLine="0" autoPict="0">
                <anchor moveWithCells="1">
                  <from>
                    <xdr:col>10</xdr:col>
                    <xdr:colOff>190500</xdr:colOff>
                    <xdr:row>57</xdr:row>
                    <xdr:rowOff>361950</xdr:rowOff>
                  </from>
                  <to>
                    <xdr:col>11</xdr:col>
                    <xdr:colOff>85725</xdr:colOff>
                    <xdr:row>59</xdr:row>
                    <xdr:rowOff>47625</xdr:rowOff>
                  </to>
                </anchor>
              </controlPr>
            </control>
          </mc:Choice>
        </mc:AlternateContent>
        <mc:AlternateContent xmlns:mc="http://schemas.openxmlformats.org/markup-compatibility/2006">
          <mc:Choice Requires="x14">
            <control shapeId="13199" r:id="rId272" name="Check Box 2959">
              <controlPr defaultSize="0" autoFill="0" autoLine="0" autoPict="0">
                <anchor moveWithCells="1">
                  <from>
                    <xdr:col>10</xdr:col>
                    <xdr:colOff>190500</xdr:colOff>
                    <xdr:row>58</xdr:row>
                    <xdr:rowOff>361950</xdr:rowOff>
                  </from>
                  <to>
                    <xdr:col>11</xdr:col>
                    <xdr:colOff>85725</xdr:colOff>
                    <xdr:row>60</xdr:row>
                    <xdr:rowOff>47625</xdr:rowOff>
                  </to>
                </anchor>
              </controlPr>
            </control>
          </mc:Choice>
        </mc:AlternateContent>
        <mc:AlternateContent xmlns:mc="http://schemas.openxmlformats.org/markup-compatibility/2006">
          <mc:Choice Requires="x14">
            <control shapeId="13200" r:id="rId273" name="Check Box 2960">
              <controlPr defaultSize="0" autoFill="0" autoLine="0" autoPict="0">
                <anchor moveWithCells="1">
                  <from>
                    <xdr:col>10</xdr:col>
                    <xdr:colOff>190500</xdr:colOff>
                    <xdr:row>59</xdr:row>
                    <xdr:rowOff>361950</xdr:rowOff>
                  </from>
                  <to>
                    <xdr:col>11</xdr:col>
                    <xdr:colOff>85725</xdr:colOff>
                    <xdr:row>61</xdr:row>
                    <xdr:rowOff>47625</xdr:rowOff>
                  </to>
                </anchor>
              </controlPr>
            </control>
          </mc:Choice>
        </mc:AlternateContent>
        <mc:AlternateContent xmlns:mc="http://schemas.openxmlformats.org/markup-compatibility/2006">
          <mc:Choice Requires="x14">
            <control shapeId="13201" r:id="rId274" name="Check Box 2961">
              <controlPr defaultSize="0" autoFill="0" autoLine="0" autoPict="0">
                <anchor moveWithCells="1">
                  <from>
                    <xdr:col>10</xdr:col>
                    <xdr:colOff>190500</xdr:colOff>
                    <xdr:row>60</xdr:row>
                    <xdr:rowOff>361950</xdr:rowOff>
                  </from>
                  <to>
                    <xdr:col>11</xdr:col>
                    <xdr:colOff>85725</xdr:colOff>
                    <xdr:row>62</xdr:row>
                    <xdr:rowOff>47625</xdr:rowOff>
                  </to>
                </anchor>
              </controlPr>
            </control>
          </mc:Choice>
        </mc:AlternateContent>
        <mc:AlternateContent xmlns:mc="http://schemas.openxmlformats.org/markup-compatibility/2006">
          <mc:Choice Requires="x14">
            <control shapeId="13202" r:id="rId275" name="Check Box 2962">
              <controlPr defaultSize="0" autoFill="0" autoLine="0" autoPict="0">
                <anchor moveWithCells="1">
                  <from>
                    <xdr:col>10</xdr:col>
                    <xdr:colOff>190500</xdr:colOff>
                    <xdr:row>61</xdr:row>
                    <xdr:rowOff>361950</xdr:rowOff>
                  </from>
                  <to>
                    <xdr:col>11</xdr:col>
                    <xdr:colOff>85725</xdr:colOff>
                    <xdr:row>63</xdr:row>
                    <xdr:rowOff>47625</xdr:rowOff>
                  </to>
                </anchor>
              </controlPr>
            </control>
          </mc:Choice>
        </mc:AlternateContent>
        <mc:AlternateContent xmlns:mc="http://schemas.openxmlformats.org/markup-compatibility/2006">
          <mc:Choice Requires="x14">
            <control shapeId="13203" r:id="rId276" name="Check Box 2963">
              <controlPr defaultSize="0" autoFill="0" autoLine="0" autoPict="0">
                <anchor moveWithCells="1">
                  <from>
                    <xdr:col>10</xdr:col>
                    <xdr:colOff>190500</xdr:colOff>
                    <xdr:row>62</xdr:row>
                    <xdr:rowOff>361950</xdr:rowOff>
                  </from>
                  <to>
                    <xdr:col>11</xdr:col>
                    <xdr:colOff>85725</xdr:colOff>
                    <xdr:row>64</xdr:row>
                    <xdr:rowOff>47625</xdr:rowOff>
                  </to>
                </anchor>
              </controlPr>
            </control>
          </mc:Choice>
        </mc:AlternateContent>
        <mc:AlternateContent xmlns:mc="http://schemas.openxmlformats.org/markup-compatibility/2006">
          <mc:Choice Requires="x14">
            <control shapeId="13204" r:id="rId277" name="Check Box 2964">
              <controlPr defaultSize="0" autoFill="0" autoLine="0" autoPict="0">
                <anchor moveWithCells="1">
                  <from>
                    <xdr:col>10</xdr:col>
                    <xdr:colOff>190500</xdr:colOff>
                    <xdr:row>63</xdr:row>
                    <xdr:rowOff>361950</xdr:rowOff>
                  </from>
                  <to>
                    <xdr:col>11</xdr:col>
                    <xdr:colOff>85725</xdr:colOff>
                    <xdr:row>65</xdr:row>
                    <xdr:rowOff>47625</xdr:rowOff>
                  </to>
                </anchor>
              </controlPr>
            </control>
          </mc:Choice>
        </mc:AlternateContent>
        <mc:AlternateContent xmlns:mc="http://schemas.openxmlformats.org/markup-compatibility/2006">
          <mc:Choice Requires="x14">
            <control shapeId="13205" r:id="rId278" name="Check Box 2965">
              <controlPr defaultSize="0" autoFill="0" autoLine="0" autoPict="0">
                <anchor moveWithCells="1">
                  <from>
                    <xdr:col>10</xdr:col>
                    <xdr:colOff>190500</xdr:colOff>
                    <xdr:row>64</xdr:row>
                    <xdr:rowOff>361950</xdr:rowOff>
                  </from>
                  <to>
                    <xdr:col>11</xdr:col>
                    <xdr:colOff>85725</xdr:colOff>
                    <xdr:row>66</xdr:row>
                    <xdr:rowOff>47625</xdr:rowOff>
                  </to>
                </anchor>
              </controlPr>
            </control>
          </mc:Choice>
        </mc:AlternateContent>
        <mc:AlternateContent xmlns:mc="http://schemas.openxmlformats.org/markup-compatibility/2006">
          <mc:Choice Requires="x14">
            <control shapeId="13206" r:id="rId279" name="Check Box 2966">
              <controlPr defaultSize="0" autoFill="0" autoLine="0" autoPict="0">
                <anchor moveWithCells="1">
                  <from>
                    <xdr:col>10</xdr:col>
                    <xdr:colOff>190500</xdr:colOff>
                    <xdr:row>65</xdr:row>
                    <xdr:rowOff>361950</xdr:rowOff>
                  </from>
                  <to>
                    <xdr:col>11</xdr:col>
                    <xdr:colOff>85725</xdr:colOff>
                    <xdr:row>67</xdr:row>
                    <xdr:rowOff>47625</xdr:rowOff>
                  </to>
                </anchor>
              </controlPr>
            </control>
          </mc:Choice>
        </mc:AlternateContent>
        <mc:AlternateContent xmlns:mc="http://schemas.openxmlformats.org/markup-compatibility/2006">
          <mc:Choice Requires="x14">
            <control shapeId="13207" r:id="rId280" name="Check Box 2967">
              <controlPr defaultSize="0" autoFill="0" autoLine="0" autoPict="0">
                <anchor moveWithCells="1">
                  <from>
                    <xdr:col>10</xdr:col>
                    <xdr:colOff>190500</xdr:colOff>
                    <xdr:row>66</xdr:row>
                    <xdr:rowOff>361950</xdr:rowOff>
                  </from>
                  <to>
                    <xdr:col>11</xdr:col>
                    <xdr:colOff>85725</xdr:colOff>
                    <xdr:row>68</xdr:row>
                    <xdr:rowOff>47625</xdr:rowOff>
                  </to>
                </anchor>
              </controlPr>
            </control>
          </mc:Choice>
        </mc:AlternateContent>
        <mc:AlternateContent xmlns:mc="http://schemas.openxmlformats.org/markup-compatibility/2006">
          <mc:Choice Requires="x14">
            <control shapeId="13208" r:id="rId281" name="Check Box 2968">
              <controlPr defaultSize="0" autoFill="0" autoLine="0" autoPict="0">
                <anchor moveWithCells="1">
                  <from>
                    <xdr:col>11</xdr:col>
                    <xdr:colOff>190500</xdr:colOff>
                    <xdr:row>44</xdr:row>
                    <xdr:rowOff>0</xdr:rowOff>
                  </from>
                  <to>
                    <xdr:col>12</xdr:col>
                    <xdr:colOff>85725</xdr:colOff>
                    <xdr:row>45</xdr:row>
                    <xdr:rowOff>47625</xdr:rowOff>
                  </to>
                </anchor>
              </controlPr>
            </control>
          </mc:Choice>
        </mc:AlternateContent>
        <mc:AlternateContent xmlns:mc="http://schemas.openxmlformats.org/markup-compatibility/2006">
          <mc:Choice Requires="x14">
            <control shapeId="13209" r:id="rId282" name="Check Box 2969">
              <controlPr defaultSize="0" autoFill="0" autoLine="0" autoPict="0">
                <anchor moveWithCells="1">
                  <from>
                    <xdr:col>11</xdr:col>
                    <xdr:colOff>190500</xdr:colOff>
                    <xdr:row>44</xdr:row>
                    <xdr:rowOff>361950</xdr:rowOff>
                  </from>
                  <to>
                    <xdr:col>12</xdr:col>
                    <xdr:colOff>114300</xdr:colOff>
                    <xdr:row>46</xdr:row>
                    <xdr:rowOff>47625</xdr:rowOff>
                  </to>
                </anchor>
              </controlPr>
            </control>
          </mc:Choice>
        </mc:AlternateContent>
        <mc:AlternateContent xmlns:mc="http://schemas.openxmlformats.org/markup-compatibility/2006">
          <mc:Choice Requires="x14">
            <control shapeId="13210" r:id="rId283" name="Check Box 2970">
              <controlPr defaultSize="0" autoFill="0" autoLine="0" autoPict="0">
                <anchor moveWithCells="1">
                  <from>
                    <xdr:col>11</xdr:col>
                    <xdr:colOff>190500</xdr:colOff>
                    <xdr:row>45</xdr:row>
                    <xdr:rowOff>361950</xdr:rowOff>
                  </from>
                  <to>
                    <xdr:col>12</xdr:col>
                    <xdr:colOff>85725</xdr:colOff>
                    <xdr:row>47</xdr:row>
                    <xdr:rowOff>47625</xdr:rowOff>
                  </to>
                </anchor>
              </controlPr>
            </control>
          </mc:Choice>
        </mc:AlternateContent>
        <mc:AlternateContent xmlns:mc="http://schemas.openxmlformats.org/markup-compatibility/2006">
          <mc:Choice Requires="x14">
            <control shapeId="13211" r:id="rId284" name="Check Box 2971">
              <controlPr defaultSize="0" autoFill="0" autoLine="0" autoPict="0">
                <anchor moveWithCells="1">
                  <from>
                    <xdr:col>11</xdr:col>
                    <xdr:colOff>190500</xdr:colOff>
                    <xdr:row>46</xdr:row>
                    <xdr:rowOff>361950</xdr:rowOff>
                  </from>
                  <to>
                    <xdr:col>12</xdr:col>
                    <xdr:colOff>85725</xdr:colOff>
                    <xdr:row>48</xdr:row>
                    <xdr:rowOff>47625</xdr:rowOff>
                  </to>
                </anchor>
              </controlPr>
            </control>
          </mc:Choice>
        </mc:AlternateContent>
        <mc:AlternateContent xmlns:mc="http://schemas.openxmlformats.org/markup-compatibility/2006">
          <mc:Choice Requires="x14">
            <control shapeId="13212" r:id="rId285" name="Check Box 2972">
              <controlPr defaultSize="0" autoFill="0" autoLine="0" autoPict="0">
                <anchor moveWithCells="1">
                  <from>
                    <xdr:col>11</xdr:col>
                    <xdr:colOff>190500</xdr:colOff>
                    <xdr:row>47</xdr:row>
                    <xdr:rowOff>361950</xdr:rowOff>
                  </from>
                  <to>
                    <xdr:col>12</xdr:col>
                    <xdr:colOff>85725</xdr:colOff>
                    <xdr:row>49</xdr:row>
                    <xdr:rowOff>47625</xdr:rowOff>
                  </to>
                </anchor>
              </controlPr>
            </control>
          </mc:Choice>
        </mc:AlternateContent>
        <mc:AlternateContent xmlns:mc="http://schemas.openxmlformats.org/markup-compatibility/2006">
          <mc:Choice Requires="x14">
            <control shapeId="13213" r:id="rId286" name="Check Box 2973">
              <controlPr defaultSize="0" autoFill="0" autoLine="0" autoPict="0">
                <anchor moveWithCells="1">
                  <from>
                    <xdr:col>11</xdr:col>
                    <xdr:colOff>190500</xdr:colOff>
                    <xdr:row>48</xdr:row>
                    <xdr:rowOff>361950</xdr:rowOff>
                  </from>
                  <to>
                    <xdr:col>12</xdr:col>
                    <xdr:colOff>85725</xdr:colOff>
                    <xdr:row>50</xdr:row>
                    <xdr:rowOff>47625</xdr:rowOff>
                  </to>
                </anchor>
              </controlPr>
            </control>
          </mc:Choice>
        </mc:AlternateContent>
        <mc:AlternateContent xmlns:mc="http://schemas.openxmlformats.org/markup-compatibility/2006">
          <mc:Choice Requires="x14">
            <control shapeId="13214" r:id="rId287" name="Check Box 2974">
              <controlPr defaultSize="0" autoFill="0" autoLine="0" autoPict="0">
                <anchor moveWithCells="1">
                  <from>
                    <xdr:col>11</xdr:col>
                    <xdr:colOff>190500</xdr:colOff>
                    <xdr:row>49</xdr:row>
                    <xdr:rowOff>361950</xdr:rowOff>
                  </from>
                  <to>
                    <xdr:col>12</xdr:col>
                    <xdr:colOff>85725</xdr:colOff>
                    <xdr:row>51</xdr:row>
                    <xdr:rowOff>47625</xdr:rowOff>
                  </to>
                </anchor>
              </controlPr>
            </control>
          </mc:Choice>
        </mc:AlternateContent>
        <mc:AlternateContent xmlns:mc="http://schemas.openxmlformats.org/markup-compatibility/2006">
          <mc:Choice Requires="x14">
            <control shapeId="13215" r:id="rId288" name="Check Box 2975">
              <controlPr defaultSize="0" autoFill="0" autoLine="0" autoPict="0">
                <anchor moveWithCells="1">
                  <from>
                    <xdr:col>11</xdr:col>
                    <xdr:colOff>190500</xdr:colOff>
                    <xdr:row>50</xdr:row>
                    <xdr:rowOff>361950</xdr:rowOff>
                  </from>
                  <to>
                    <xdr:col>12</xdr:col>
                    <xdr:colOff>85725</xdr:colOff>
                    <xdr:row>52</xdr:row>
                    <xdr:rowOff>47625</xdr:rowOff>
                  </to>
                </anchor>
              </controlPr>
            </control>
          </mc:Choice>
        </mc:AlternateContent>
        <mc:AlternateContent xmlns:mc="http://schemas.openxmlformats.org/markup-compatibility/2006">
          <mc:Choice Requires="x14">
            <control shapeId="13216" r:id="rId289" name="Check Box 2976">
              <controlPr defaultSize="0" autoFill="0" autoLine="0" autoPict="0">
                <anchor moveWithCells="1">
                  <from>
                    <xdr:col>11</xdr:col>
                    <xdr:colOff>190500</xdr:colOff>
                    <xdr:row>51</xdr:row>
                    <xdr:rowOff>361950</xdr:rowOff>
                  </from>
                  <to>
                    <xdr:col>12</xdr:col>
                    <xdr:colOff>85725</xdr:colOff>
                    <xdr:row>53</xdr:row>
                    <xdr:rowOff>47625</xdr:rowOff>
                  </to>
                </anchor>
              </controlPr>
            </control>
          </mc:Choice>
        </mc:AlternateContent>
        <mc:AlternateContent xmlns:mc="http://schemas.openxmlformats.org/markup-compatibility/2006">
          <mc:Choice Requires="x14">
            <control shapeId="13217" r:id="rId290" name="Check Box 2977">
              <controlPr defaultSize="0" autoFill="0" autoLine="0" autoPict="0">
                <anchor moveWithCells="1">
                  <from>
                    <xdr:col>11</xdr:col>
                    <xdr:colOff>190500</xdr:colOff>
                    <xdr:row>52</xdr:row>
                    <xdr:rowOff>361950</xdr:rowOff>
                  </from>
                  <to>
                    <xdr:col>12</xdr:col>
                    <xdr:colOff>85725</xdr:colOff>
                    <xdr:row>54</xdr:row>
                    <xdr:rowOff>47625</xdr:rowOff>
                  </to>
                </anchor>
              </controlPr>
            </control>
          </mc:Choice>
        </mc:AlternateContent>
        <mc:AlternateContent xmlns:mc="http://schemas.openxmlformats.org/markup-compatibility/2006">
          <mc:Choice Requires="x14">
            <control shapeId="13218" r:id="rId291" name="Check Box 2978">
              <controlPr defaultSize="0" autoFill="0" autoLine="0" autoPict="0">
                <anchor moveWithCells="1">
                  <from>
                    <xdr:col>11</xdr:col>
                    <xdr:colOff>190500</xdr:colOff>
                    <xdr:row>53</xdr:row>
                    <xdr:rowOff>361950</xdr:rowOff>
                  </from>
                  <to>
                    <xdr:col>12</xdr:col>
                    <xdr:colOff>85725</xdr:colOff>
                    <xdr:row>55</xdr:row>
                    <xdr:rowOff>47625</xdr:rowOff>
                  </to>
                </anchor>
              </controlPr>
            </control>
          </mc:Choice>
        </mc:AlternateContent>
        <mc:AlternateContent xmlns:mc="http://schemas.openxmlformats.org/markup-compatibility/2006">
          <mc:Choice Requires="x14">
            <control shapeId="13219" r:id="rId292" name="Check Box 2979">
              <controlPr defaultSize="0" autoFill="0" autoLine="0" autoPict="0">
                <anchor moveWithCells="1">
                  <from>
                    <xdr:col>11</xdr:col>
                    <xdr:colOff>190500</xdr:colOff>
                    <xdr:row>54</xdr:row>
                    <xdr:rowOff>361950</xdr:rowOff>
                  </from>
                  <to>
                    <xdr:col>12</xdr:col>
                    <xdr:colOff>85725</xdr:colOff>
                    <xdr:row>56</xdr:row>
                    <xdr:rowOff>47625</xdr:rowOff>
                  </to>
                </anchor>
              </controlPr>
            </control>
          </mc:Choice>
        </mc:AlternateContent>
        <mc:AlternateContent xmlns:mc="http://schemas.openxmlformats.org/markup-compatibility/2006">
          <mc:Choice Requires="x14">
            <control shapeId="13220" r:id="rId293" name="Check Box 2980">
              <controlPr defaultSize="0" autoFill="0" autoLine="0" autoPict="0">
                <anchor moveWithCells="1">
                  <from>
                    <xdr:col>11</xdr:col>
                    <xdr:colOff>190500</xdr:colOff>
                    <xdr:row>55</xdr:row>
                    <xdr:rowOff>361950</xdr:rowOff>
                  </from>
                  <to>
                    <xdr:col>12</xdr:col>
                    <xdr:colOff>85725</xdr:colOff>
                    <xdr:row>57</xdr:row>
                    <xdr:rowOff>47625</xdr:rowOff>
                  </to>
                </anchor>
              </controlPr>
            </control>
          </mc:Choice>
        </mc:AlternateContent>
        <mc:AlternateContent xmlns:mc="http://schemas.openxmlformats.org/markup-compatibility/2006">
          <mc:Choice Requires="x14">
            <control shapeId="13221" r:id="rId294" name="Check Box 2981">
              <controlPr defaultSize="0" autoFill="0" autoLine="0" autoPict="0">
                <anchor moveWithCells="1">
                  <from>
                    <xdr:col>11</xdr:col>
                    <xdr:colOff>190500</xdr:colOff>
                    <xdr:row>56</xdr:row>
                    <xdr:rowOff>361950</xdr:rowOff>
                  </from>
                  <to>
                    <xdr:col>12</xdr:col>
                    <xdr:colOff>85725</xdr:colOff>
                    <xdr:row>58</xdr:row>
                    <xdr:rowOff>47625</xdr:rowOff>
                  </to>
                </anchor>
              </controlPr>
            </control>
          </mc:Choice>
        </mc:AlternateContent>
        <mc:AlternateContent xmlns:mc="http://schemas.openxmlformats.org/markup-compatibility/2006">
          <mc:Choice Requires="x14">
            <control shapeId="13222" r:id="rId295" name="Check Box 2982">
              <controlPr defaultSize="0" autoFill="0" autoLine="0" autoPict="0">
                <anchor moveWithCells="1">
                  <from>
                    <xdr:col>11</xdr:col>
                    <xdr:colOff>190500</xdr:colOff>
                    <xdr:row>57</xdr:row>
                    <xdr:rowOff>361950</xdr:rowOff>
                  </from>
                  <to>
                    <xdr:col>12</xdr:col>
                    <xdr:colOff>85725</xdr:colOff>
                    <xdr:row>59</xdr:row>
                    <xdr:rowOff>47625</xdr:rowOff>
                  </to>
                </anchor>
              </controlPr>
            </control>
          </mc:Choice>
        </mc:AlternateContent>
        <mc:AlternateContent xmlns:mc="http://schemas.openxmlformats.org/markup-compatibility/2006">
          <mc:Choice Requires="x14">
            <control shapeId="13223" r:id="rId296" name="Check Box 2983">
              <controlPr defaultSize="0" autoFill="0" autoLine="0" autoPict="0">
                <anchor moveWithCells="1">
                  <from>
                    <xdr:col>11</xdr:col>
                    <xdr:colOff>190500</xdr:colOff>
                    <xdr:row>58</xdr:row>
                    <xdr:rowOff>361950</xdr:rowOff>
                  </from>
                  <to>
                    <xdr:col>12</xdr:col>
                    <xdr:colOff>85725</xdr:colOff>
                    <xdr:row>60</xdr:row>
                    <xdr:rowOff>47625</xdr:rowOff>
                  </to>
                </anchor>
              </controlPr>
            </control>
          </mc:Choice>
        </mc:AlternateContent>
        <mc:AlternateContent xmlns:mc="http://schemas.openxmlformats.org/markup-compatibility/2006">
          <mc:Choice Requires="x14">
            <control shapeId="13224" r:id="rId297" name="Check Box 2984">
              <controlPr defaultSize="0" autoFill="0" autoLine="0" autoPict="0">
                <anchor moveWithCells="1">
                  <from>
                    <xdr:col>11</xdr:col>
                    <xdr:colOff>190500</xdr:colOff>
                    <xdr:row>59</xdr:row>
                    <xdr:rowOff>361950</xdr:rowOff>
                  </from>
                  <to>
                    <xdr:col>12</xdr:col>
                    <xdr:colOff>85725</xdr:colOff>
                    <xdr:row>61</xdr:row>
                    <xdr:rowOff>47625</xdr:rowOff>
                  </to>
                </anchor>
              </controlPr>
            </control>
          </mc:Choice>
        </mc:AlternateContent>
        <mc:AlternateContent xmlns:mc="http://schemas.openxmlformats.org/markup-compatibility/2006">
          <mc:Choice Requires="x14">
            <control shapeId="13225" r:id="rId298" name="Check Box 2985">
              <controlPr defaultSize="0" autoFill="0" autoLine="0" autoPict="0">
                <anchor moveWithCells="1">
                  <from>
                    <xdr:col>11</xdr:col>
                    <xdr:colOff>190500</xdr:colOff>
                    <xdr:row>60</xdr:row>
                    <xdr:rowOff>361950</xdr:rowOff>
                  </from>
                  <to>
                    <xdr:col>12</xdr:col>
                    <xdr:colOff>85725</xdr:colOff>
                    <xdr:row>62</xdr:row>
                    <xdr:rowOff>47625</xdr:rowOff>
                  </to>
                </anchor>
              </controlPr>
            </control>
          </mc:Choice>
        </mc:AlternateContent>
        <mc:AlternateContent xmlns:mc="http://schemas.openxmlformats.org/markup-compatibility/2006">
          <mc:Choice Requires="x14">
            <control shapeId="13226" r:id="rId299" name="Check Box 2986">
              <controlPr defaultSize="0" autoFill="0" autoLine="0" autoPict="0">
                <anchor moveWithCells="1">
                  <from>
                    <xdr:col>11</xdr:col>
                    <xdr:colOff>190500</xdr:colOff>
                    <xdr:row>61</xdr:row>
                    <xdr:rowOff>361950</xdr:rowOff>
                  </from>
                  <to>
                    <xdr:col>12</xdr:col>
                    <xdr:colOff>85725</xdr:colOff>
                    <xdr:row>63</xdr:row>
                    <xdr:rowOff>47625</xdr:rowOff>
                  </to>
                </anchor>
              </controlPr>
            </control>
          </mc:Choice>
        </mc:AlternateContent>
        <mc:AlternateContent xmlns:mc="http://schemas.openxmlformats.org/markup-compatibility/2006">
          <mc:Choice Requires="x14">
            <control shapeId="13227" r:id="rId300" name="Check Box 2987">
              <controlPr defaultSize="0" autoFill="0" autoLine="0" autoPict="0">
                <anchor moveWithCells="1">
                  <from>
                    <xdr:col>11</xdr:col>
                    <xdr:colOff>190500</xdr:colOff>
                    <xdr:row>62</xdr:row>
                    <xdr:rowOff>361950</xdr:rowOff>
                  </from>
                  <to>
                    <xdr:col>12</xdr:col>
                    <xdr:colOff>85725</xdr:colOff>
                    <xdr:row>64</xdr:row>
                    <xdr:rowOff>47625</xdr:rowOff>
                  </to>
                </anchor>
              </controlPr>
            </control>
          </mc:Choice>
        </mc:AlternateContent>
        <mc:AlternateContent xmlns:mc="http://schemas.openxmlformats.org/markup-compatibility/2006">
          <mc:Choice Requires="x14">
            <control shapeId="13228" r:id="rId301" name="Check Box 2988">
              <controlPr defaultSize="0" autoFill="0" autoLine="0" autoPict="0">
                <anchor moveWithCells="1">
                  <from>
                    <xdr:col>11</xdr:col>
                    <xdr:colOff>190500</xdr:colOff>
                    <xdr:row>63</xdr:row>
                    <xdr:rowOff>361950</xdr:rowOff>
                  </from>
                  <to>
                    <xdr:col>12</xdr:col>
                    <xdr:colOff>85725</xdr:colOff>
                    <xdr:row>65</xdr:row>
                    <xdr:rowOff>47625</xdr:rowOff>
                  </to>
                </anchor>
              </controlPr>
            </control>
          </mc:Choice>
        </mc:AlternateContent>
        <mc:AlternateContent xmlns:mc="http://schemas.openxmlformats.org/markup-compatibility/2006">
          <mc:Choice Requires="x14">
            <control shapeId="13229" r:id="rId302" name="Check Box 2989">
              <controlPr defaultSize="0" autoFill="0" autoLine="0" autoPict="0">
                <anchor moveWithCells="1">
                  <from>
                    <xdr:col>11</xdr:col>
                    <xdr:colOff>190500</xdr:colOff>
                    <xdr:row>64</xdr:row>
                    <xdr:rowOff>361950</xdr:rowOff>
                  </from>
                  <to>
                    <xdr:col>12</xdr:col>
                    <xdr:colOff>85725</xdr:colOff>
                    <xdr:row>66</xdr:row>
                    <xdr:rowOff>47625</xdr:rowOff>
                  </to>
                </anchor>
              </controlPr>
            </control>
          </mc:Choice>
        </mc:AlternateContent>
        <mc:AlternateContent xmlns:mc="http://schemas.openxmlformats.org/markup-compatibility/2006">
          <mc:Choice Requires="x14">
            <control shapeId="13230" r:id="rId303" name="Check Box 2990">
              <controlPr defaultSize="0" autoFill="0" autoLine="0" autoPict="0">
                <anchor moveWithCells="1">
                  <from>
                    <xdr:col>11</xdr:col>
                    <xdr:colOff>190500</xdr:colOff>
                    <xdr:row>65</xdr:row>
                    <xdr:rowOff>361950</xdr:rowOff>
                  </from>
                  <to>
                    <xdr:col>12</xdr:col>
                    <xdr:colOff>85725</xdr:colOff>
                    <xdr:row>67</xdr:row>
                    <xdr:rowOff>47625</xdr:rowOff>
                  </to>
                </anchor>
              </controlPr>
            </control>
          </mc:Choice>
        </mc:AlternateContent>
        <mc:AlternateContent xmlns:mc="http://schemas.openxmlformats.org/markup-compatibility/2006">
          <mc:Choice Requires="x14">
            <control shapeId="13231" r:id="rId304" name="Check Box 2991">
              <controlPr defaultSize="0" autoFill="0" autoLine="0" autoPict="0">
                <anchor moveWithCells="1">
                  <from>
                    <xdr:col>11</xdr:col>
                    <xdr:colOff>190500</xdr:colOff>
                    <xdr:row>66</xdr:row>
                    <xdr:rowOff>361950</xdr:rowOff>
                  </from>
                  <to>
                    <xdr:col>12</xdr:col>
                    <xdr:colOff>85725</xdr:colOff>
                    <xdr:row>68</xdr:row>
                    <xdr:rowOff>47625</xdr:rowOff>
                  </to>
                </anchor>
              </controlPr>
            </control>
          </mc:Choice>
        </mc:AlternateContent>
        <mc:AlternateContent xmlns:mc="http://schemas.openxmlformats.org/markup-compatibility/2006">
          <mc:Choice Requires="x14">
            <control shapeId="13232" r:id="rId305" name="Check Box 2992">
              <controlPr defaultSize="0" autoFill="0" autoLine="0" autoPict="0">
                <anchor moveWithCells="1">
                  <from>
                    <xdr:col>14</xdr:col>
                    <xdr:colOff>190500</xdr:colOff>
                    <xdr:row>44</xdr:row>
                    <xdr:rowOff>0</xdr:rowOff>
                  </from>
                  <to>
                    <xdr:col>15</xdr:col>
                    <xdr:colOff>85725</xdr:colOff>
                    <xdr:row>45</xdr:row>
                    <xdr:rowOff>47625</xdr:rowOff>
                  </to>
                </anchor>
              </controlPr>
            </control>
          </mc:Choice>
        </mc:AlternateContent>
        <mc:AlternateContent xmlns:mc="http://schemas.openxmlformats.org/markup-compatibility/2006">
          <mc:Choice Requires="x14">
            <control shapeId="13233" r:id="rId306" name="Check Box 2993">
              <controlPr defaultSize="0" autoFill="0" autoLine="0" autoPict="0">
                <anchor moveWithCells="1">
                  <from>
                    <xdr:col>14</xdr:col>
                    <xdr:colOff>190500</xdr:colOff>
                    <xdr:row>44</xdr:row>
                    <xdr:rowOff>361950</xdr:rowOff>
                  </from>
                  <to>
                    <xdr:col>15</xdr:col>
                    <xdr:colOff>114300</xdr:colOff>
                    <xdr:row>46</xdr:row>
                    <xdr:rowOff>47625</xdr:rowOff>
                  </to>
                </anchor>
              </controlPr>
            </control>
          </mc:Choice>
        </mc:AlternateContent>
        <mc:AlternateContent xmlns:mc="http://schemas.openxmlformats.org/markup-compatibility/2006">
          <mc:Choice Requires="x14">
            <control shapeId="13234" r:id="rId307" name="Check Box 2994">
              <controlPr defaultSize="0" autoFill="0" autoLine="0" autoPict="0">
                <anchor moveWithCells="1">
                  <from>
                    <xdr:col>14</xdr:col>
                    <xdr:colOff>190500</xdr:colOff>
                    <xdr:row>45</xdr:row>
                    <xdr:rowOff>361950</xdr:rowOff>
                  </from>
                  <to>
                    <xdr:col>15</xdr:col>
                    <xdr:colOff>85725</xdr:colOff>
                    <xdr:row>47</xdr:row>
                    <xdr:rowOff>47625</xdr:rowOff>
                  </to>
                </anchor>
              </controlPr>
            </control>
          </mc:Choice>
        </mc:AlternateContent>
        <mc:AlternateContent xmlns:mc="http://schemas.openxmlformats.org/markup-compatibility/2006">
          <mc:Choice Requires="x14">
            <control shapeId="13235" r:id="rId308" name="Check Box 2995">
              <controlPr defaultSize="0" autoFill="0" autoLine="0" autoPict="0">
                <anchor moveWithCells="1">
                  <from>
                    <xdr:col>14</xdr:col>
                    <xdr:colOff>190500</xdr:colOff>
                    <xdr:row>46</xdr:row>
                    <xdr:rowOff>361950</xdr:rowOff>
                  </from>
                  <to>
                    <xdr:col>15</xdr:col>
                    <xdr:colOff>85725</xdr:colOff>
                    <xdr:row>48</xdr:row>
                    <xdr:rowOff>47625</xdr:rowOff>
                  </to>
                </anchor>
              </controlPr>
            </control>
          </mc:Choice>
        </mc:AlternateContent>
        <mc:AlternateContent xmlns:mc="http://schemas.openxmlformats.org/markup-compatibility/2006">
          <mc:Choice Requires="x14">
            <control shapeId="13236" r:id="rId309" name="Check Box 2996">
              <controlPr defaultSize="0" autoFill="0" autoLine="0" autoPict="0">
                <anchor moveWithCells="1">
                  <from>
                    <xdr:col>14</xdr:col>
                    <xdr:colOff>190500</xdr:colOff>
                    <xdr:row>47</xdr:row>
                    <xdr:rowOff>361950</xdr:rowOff>
                  </from>
                  <to>
                    <xdr:col>15</xdr:col>
                    <xdr:colOff>85725</xdr:colOff>
                    <xdr:row>49</xdr:row>
                    <xdr:rowOff>47625</xdr:rowOff>
                  </to>
                </anchor>
              </controlPr>
            </control>
          </mc:Choice>
        </mc:AlternateContent>
        <mc:AlternateContent xmlns:mc="http://schemas.openxmlformats.org/markup-compatibility/2006">
          <mc:Choice Requires="x14">
            <control shapeId="13237" r:id="rId310" name="Check Box 2997">
              <controlPr defaultSize="0" autoFill="0" autoLine="0" autoPict="0">
                <anchor moveWithCells="1">
                  <from>
                    <xdr:col>14</xdr:col>
                    <xdr:colOff>190500</xdr:colOff>
                    <xdr:row>48</xdr:row>
                    <xdr:rowOff>361950</xdr:rowOff>
                  </from>
                  <to>
                    <xdr:col>15</xdr:col>
                    <xdr:colOff>85725</xdr:colOff>
                    <xdr:row>50</xdr:row>
                    <xdr:rowOff>47625</xdr:rowOff>
                  </to>
                </anchor>
              </controlPr>
            </control>
          </mc:Choice>
        </mc:AlternateContent>
        <mc:AlternateContent xmlns:mc="http://schemas.openxmlformats.org/markup-compatibility/2006">
          <mc:Choice Requires="x14">
            <control shapeId="13238" r:id="rId311" name="Check Box 2998">
              <controlPr defaultSize="0" autoFill="0" autoLine="0" autoPict="0">
                <anchor moveWithCells="1">
                  <from>
                    <xdr:col>14</xdr:col>
                    <xdr:colOff>190500</xdr:colOff>
                    <xdr:row>49</xdr:row>
                    <xdr:rowOff>361950</xdr:rowOff>
                  </from>
                  <to>
                    <xdr:col>15</xdr:col>
                    <xdr:colOff>85725</xdr:colOff>
                    <xdr:row>51</xdr:row>
                    <xdr:rowOff>47625</xdr:rowOff>
                  </to>
                </anchor>
              </controlPr>
            </control>
          </mc:Choice>
        </mc:AlternateContent>
        <mc:AlternateContent xmlns:mc="http://schemas.openxmlformats.org/markup-compatibility/2006">
          <mc:Choice Requires="x14">
            <control shapeId="13239" r:id="rId312" name="Check Box 2999">
              <controlPr defaultSize="0" autoFill="0" autoLine="0" autoPict="0">
                <anchor moveWithCells="1">
                  <from>
                    <xdr:col>14</xdr:col>
                    <xdr:colOff>190500</xdr:colOff>
                    <xdr:row>50</xdr:row>
                    <xdr:rowOff>361950</xdr:rowOff>
                  </from>
                  <to>
                    <xdr:col>15</xdr:col>
                    <xdr:colOff>85725</xdr:colOff>
                    <xdr:row>52</xdr:row>
                    <xdr:rowOff>47625</xdr:rowOff>
                  </to>
                </anchor>
              </controlPr>
            </control>
          </mc:Choice>
        </mc:AlternateContent>
        <mc:AlternateContent xmlns:mc="http://schemas.openxmlformats.org/markup-compatibility/2006">
          <mc:Choice Requires="x14">
            <control shapeId="13240" r:id="rId313" name="Check Box 3000">
              <controlPr defaultSize="0" autoFill="0" autoLine="0" autoPict="0">
                <anchor moveWithCells="1">
                  <from>
                    <xdr:col>14</xdr:col>
                    <xdr:colOff>190500</xdr:colOff>
                    <xdr:row>51</xdr:row>
                    <xdr:rowOff>361950</xdr:rowOff>
                  </from>
                  <to>
                    <xdr:col>15</xdr:col>
                    <xdr:colOff>85725</xdr:colOff>
                    <xdr:row>53</xdr:row>
                    <xdr:rowOff>47625</xdr:rowOff>
                  </to>
                </anchor>
              </controlPr>
            </control>
          </mc:Choice>
        </mc:AlternateContent>
        <mc:AlternateContent xmlns:mc="http://schemas.openxmlformats.org/markup-compatibility/2006">
          <mc:Choice Requires="x14">
            <control shapeId="13241" r:id="rId314" name="Check Box 3001">
              <controlPr defaultSize="0" autoFill="0" autoLine="0" autoPict="0">
                <anchor moveWithCells="1">
                  <from>
                    <xdr:col>14</xdr:col>
                    <xdr:colOff>190500</xdr:colOff>
                    <xdr:row>52</xdr:row>
                    <xdr:rowOff>361950</xdr:rowOff>
                  </from>
                  <to>
                    <xdr:col>15</xdr:col>
                    <xdr:colOff>85725</xdr:colOff>
                    <xdr:row>54</xdr:row>
                    <xdr:rowOff>47625</xdr:rowOff>
                  </to>
                </anchor>
              </controlPr>
            </control>
          </mc:Choice>
        </mc:AlternateContent>
        <mc:AlternateContent xmlns:mc="http://schemas.openxmlformats.org/markup-compatibility/2006">
          <mc:Choice Requires="x14">
            <control shapeId="13242" r:id="rId315" name="Check Box 3002">
              <controlPr defaultSize="0" autoFill="0" autoLine="0" autoPict="0">
                <anchor moveWithCells="1">
                  <from>
                    <xdr:col>14</xdr:col>
                    <xdr:colOff>190500</xdr:colOff>
                    <xdr:row>53</xdr:row>
                    <xdr:rowOff>361950</xdr:rowOff>
                  </from>
                  <to>
                    <xdr:col>15</xdr:col>
                    <xdr:colOff>85725</xdr:colOff>
                    <xdr:row>55</xdr:row>
                    <xdr:rowOff>47625</xdr:rowOff>
                  </to>
                </anchor>
              </controlPr>
            </control>
          </mc:Choice>
        </mc:AlternateContent>
        <mc:AlternateContent xmlns:mc="http://schemas.openxmlformats.org/markup-compatibility/2006">
          <mc:Choice Requires="x14">
            <control shapeId="13243" r:id="rId316" name="Check Box 3003">
              <controlPr defaultSize="0" autoFill="0" autoLine="0" autoPict="0">
                <anchor moveWithCells="1">
                  <from>
                    <xdr:col>14</xdr:col>
                    <xdr:colOff>190500</xdr:colOff>
                    <xdr:row>54</xdr:row>
                    <xdr:rowOff>361950</xdr:rowOff>
                  </from>
                  <to>
                    <xdr:col>15</xdr:col>
                    <xdr:colOff>85725</xdr:colOff>
                    <xdr:row>56</xdr:row>
                    <xdr:rowOff>47625</xdr:rowOff>
                  </to>
                </anchor>
              </controlPr>
            </control>
          </mc:Choice>
        </mc:AlternateContent>
        <mc:AlternateContent xmlns:mc="http://schemas.openxmlformats.org/markup-compatibility/2006">
          <mc:Choice Requires="x14">
            <control shapeId="13244" r:id="rId317" name="Check Box 3004">
              <controlPr defaultSize="0" autoFill="0" autoLine="0" autoPict="0">
                <anchor moveWithCells="1">
                  <from>
                    <xdr:col>14</xdr:col>
                    <xdr:colOff>190500</xdr:colOff>
                    <xdr:row>55</xdr:row>
                    <xdr:rowOff>361950</xdr:rowOff>
                  </from>
                  <to>
                    <xdr:col>15</xdr:col>
                    <xdr:colOff>85725</xdr:colOff>
                    <xdr:row>57</xdr:row>
                    <xdr:rowOff>47625</xdr:rowOff>
                  </to>
                </anchor>
              </controlPr>
            </control>
          </mc:Choice>
        </mc:AlternateContent>
        <mc:AlternateContent xmlns:mc="http://schemas.openxmlformats.org/markup-compatibility/2006">
          <mc:Choice Requires="x14">
            <control shapeId="13245" r:id="rId318" name="Check Box 3005">
              <controlPr defaultSize="0" autoFill="0" autoLine="0" autoPict="0">
                <anchor moveWithCells="1">
                  <from>
                    <xdr:col>14</xdr:col>
                    <xdr:colOff>190500</xdr:colOff>
                    <xdr:row>56</xdr:row>
                    <xdr:rowOff>361950</xdr:rowOff>
                  </from>
                  <to>
                    <xdr:col>15</xdr:col>
                    <xdr:colOff>85725</xdr:colOff>
                    <xdr:row>58</xdr:row>
                    <xdr:rowOff>47625</xdr:rowOff>
                  </to>
                </anchor>
              </controlPr>
            </control>
          </mc:Choice>
        </mc:AlternateContent>
        <mc:AlternateContent xmlns:mc="http://schemas.openxmlformats.org/markup-compatibility/2006">
          <mc:Choice Requires="x14">
            <control shapeId="13246" r:id="rId319" name="Check Box 3006">
              <controlPr defaultSize="0" autoFill="0" autoLine="0" autoPict="0">
                <anchor moveWithCells="1">
                  <from>
                    <xdr:col>14</xdr:col>
                    <xdr:colOff>190500</xdr:colOff>
                    <xdr:row>57</xdr:row>
                    <xdr:rowOff>361950</xdr:rowOff>
                  </from>
                  <to>
                    <xdr:col>15</xdr:col>
                    <xdr:colOff>85725</xdr:colOff>
                    <xdr:row>59</xdr:row>
                    <xdr:rowOff>47625</xdr:rowOff>
                  </to>
                </anchor>
              </controlPr>
            </control>
          </mc:Choice>
        </mc:AlternateContent>
        <mc:AlternateContent xmlns:mc="http://schemas.openxmlformats.org/markup-compatibility/2006">
          <mc:Choice Requires="x14">
            <control shapeId="13247" r:id="rId320" name="Check Box 3007">
              <controlPr defaultSize="0" autoFill="0" autoLine="0" autoPict="0">
                <anchor moveWithCells="1">
                  <from>
                    <xdr:col>14</xdr:col>
                    <xdr:colOff>190500</xdr:colOff>
                    <xdr:row>58</xdr:row>
                    <xdr:rowOff>361950</xdr:rowOff>
                  </from>
                  <to>
                    <xdr:col>15</xdr:col>
                    <xdr:colOff>85725</xdr:colOff>
                    <xdr:row>60</xdr:row>
                    <xdr:rowOff>47625</xdr:rowOff>
                  </to>
                </anchor>
              </controlPr>
            </control>
          </mc:Choice>
        </mc:AlternateContent>
        <mc:AlternateContent xmlns:mc="http://schemas.openxmlformats.org/markup-compatibility/2006">
          <mc:Choice Requires="x14">
            <control shapeId="13248" r:id="rId321" name="Check Box 3008">
              <controlPr defaultSize="0" autoFill="0" autoLine="0" autoPict="0">
                <anchor moveWithCells="1">
                  <from>
                    <xdr:col>14</xdr:col>
                    <xdr:colOff>190500</xdr:colOff>
                    <xdr:row>59</xdr:row>
                    <xdr:rowOff>361950</xdr:rowOff>
                  </from>
                  <to>
                    <xdr:col>15</xdr:col>
                    <xdr:colOff>85725</xdr:colOff>
                    <xdr:row>61</xdr:row>
                    <xdr:rowOff>47625</xdr:rowOff>
                  </to>
                </anchor>
              </controlPr>
            </control>
          </mc:Choice>
        </mc:AlternateContent>
        <mc:AlternateContent xmlns:mc="http://schemas.openxmlformats.org/markup-compatibility/2006">
          <mc:Choice Requires="x14">
            <control shapeId="13249" r:id="rId322" name="Check Box 3009">
              <controlPr defaultSize="0" autoFill="0" autoLine="0" autoPict="0">
                <anchor moveWithCells="1">
                  <from>
                    <xdr:col>14</xdr:col>
                    <xdr:colOff>190500</xdr:colOff>
                    <xdr:row>60</xdr:row>
                    <xdr:rowOff>361950</xdr:rowOff>
                  </from>
                  <to>
                    <xdr:col>15</xdr:col>
                    <xdr:colOff>85725</xdr:colOff>
                    <xdr:row>62</xdr:row>
                    <xdr:rowOff>47625</xdr:rowOff>
                  </to>
                </anchor>
              </controlPr>
            </control>
          </mc:Choice>
        </mc:AlternateContent>
        <mc:AlternateContent xmlns:mc="http://schemas.openxmlformats.org/markup-compatibility/2006">
          <mc:Choice Requires="x14">
            <control shapeId="13250" r:id="rId323" name="Check Box 3010">
              <controlPr defaultSize="0" autoFill="0" autoLine="0" autoPict="0">
                <anchor moveWithCells="1">
                  <from>
                    <xdr:col>14</xdr:col>
                    <xdr:colOff>190500</xdr:colOff>
                    <xdr:row>61</xdr:row>
                    <xdr:rowOff>361950</xdr:rowOff>
                  </from>
                  <to>
                    <xdr:col>15</xdr:col>
                    <xdr:colOff>85725</xdr:colOff>
                    <xdr:row>63</xdr:row>
                    <xdr:rowOff>47625</xdr:rowOff>
                  </to>
                </anchor>
              </controlPr>
            </control>
          </mc:Choice>
        </mc:AlternateContent>
        <mc:AlternateContent xmlns:mc="http://schemas.openxmlformats.org/markup-compatibility/2006">
          <mc:Choice Requires="x14">
            <control shapeId="13251" r:id="rId324" name="Check Box 3011">
              <controlPr defaultSize="0" autoFill="0" autoLine="0" autoPict="0">
                <anchor moveWithCells="1">
                  <from>
                    <xdr:col>14</xdr:col>
                    <xdr:colOff>190500</xdr:colOff>
                    <xdr:row>62</xdr:row>
                    <xdr:rowOff>361950</xdr:rowOff>
                  </from>
                  <to>
                    <xdr:col>15</xdr:col>
                    <xdr:colOff>85725</xdr:colOff>
                    <xdr:row>64</xdr:row>
                    <xdr:rowOff>47625</xdr:rowOff>
                  </to>
                </anchor>
              </controlPr>
            </control>
          </mc:Choice>
        </mc:AlternateContent>
        <mc:AlternateContent xmlns:mc="http://schemas.openxmlformats.org/markup-compatibility/2006">
          <mc:Choice Requires="x14">
            <control shapeId="13252" r:id="rId325" name="Check Box 3012">
              <controlPr defaultSize="0" autoFill="0" autoLine="0" autoPict="0">
                <anchor moveWithCells="1">
                  <from>
                    <xdr:col>14</xdr:col>
                    <xdr:colOff>190500</xdr:colOff>
                    <xdr:row>63</xdr:row>
                    <xdr:rowOff>361950</xdr:rowOff>
                  </from>
                  <to>
                    <xdr:col>15</xdr:col>
                    <xdr:colOff>85725</xdr:colOff>
                    <xdr:row>65</xdr:row>
                    <xdr:rowOff>47625</xdr:rowOff>
                  </to>
                </anchor>
              </controlPr>
            </control>
          </mc:Choice>
        </mc:AlternateContent>
        <mc:AlternateContent xmlns:mc="http://schemas.openxmlformats.org/markup-compatibility/2006">
          <mc:Choice Requires="x14">
            <control shapeId="13253" r:id="rId326" name="Check Box 3013">
              <controlPr defaultSize="0" autoFill="0" autoLine="0" autoPict="0">
                <anchor moveWithCells="1">
                  <from>
                    <xdr:col>14</xdr:col>
                    <xdr:colOff>190500</xdr:colOff>
                    <xdr:row>64</xdr:row>
                    <xdr:rowOff>361950</xdr:rowOff>
                  </from>
                  <to>
                    <xdr:col>15</xdr:col>
                    <xdr:colOff>85725</xdr:colOff>
                    <xdr:row>66</xdr:row>
                    <xdr:rowOff>47625</xdr:rowOff>
                  </to>
                </anchor>
              </controlPr>
            </control>
          </mc:Choice>
        </mc:AlternateContent>
        <mc:AlternateContent xmlns:mc="http://schemas.openxmlformats.org/markup-compatibility/2006">
          <mc:Choice Requires="x14">
            <control shapeId="13254" r:id="rId327" name="Check Box 3014">
              <controlPr defaultSize="0" autoFill="0" autoLine="0" autoPict="0">
                <anchor moveWithCells="1">
                  <from>
                    <xdr:col>14</xdr:col>
                    <xdr:colOff>190500</xdr:colOff>
                    <xdr:row>65</xdr:row>
                    <xdr:rowOff>361950</xdr:rowOff>
                  </from>
                  <to>
                    <xdr:col>15</xdr:col>
                    <xdr:colOff>85725</xdr:colOff>
                    <xdr:row>67</xdr:row>
                    <xdr:rowOff>47625</xdr:rowOff>
                  </to>
                </anchor>
              </controlPr>
            </control>
          </mc:Choice>
        </mc:AlternateContent>
        <mc:AlternateContent xmlns:mc="http://schemas.openxmlformats.org/markup-compatibility/2006">
          <mc:Choice Requires="x14">
            <control shapeId="13255" r:id="rId328" name="Check Box 3015">
              <controlPr defaultSize="0" autoFill="0" autoLine="0" autoPict="0">
                <anchor moveWithCells="1">
                  <from>
                    <xdr:col>14</xdr:col>
                    <xdr:colOff>190500</xdr:colOff>
                    <xdr:row>66</xdr:row>
                    <xdr:rowOff>361950</xdr:rowOff>
                  </from>
                  <to>
                    <xdr:col>15</xdr:col>
                    <xdr:colOff>85725</xdr:colOff>
                    <xdr:row>68</xdr:row>
                    <xdr:rowOff>47625</xdr:rowOff>
                  </to>
                </anchor>
              </controlPr>
            </control>
          </mc:Choice>
        </mc:AlternateContent>
        <mc:AlternateContent xmlns:mc="http://schemas.openxmlformats.org/markup-compatibility/2006">
          <mc:Choice Requires="x14">
            <control shapeId="13256" r:id="rId329" name="Check Box 3016">
              <controlPr defaultSize="0" autoFill="0" autoLine="0" autoPict="0">
                <anchor moveWithCells="1">
                  <from>
                    <xdr:col>15</xdr:col>
                    <xdr:colOff>152400</xdr:colOff>
                    <xdr:row>44</xdr:row>
                    <xdr:rowOff>0</xdr:rowOff>
                  </from>
                  <to>
                    <xdr:col>16</xdr:col>
                    <xdr:colOff>66675</xdr:colOff>
                    <xdr:row>45</xdr:row>
                    <xdr:rowOff>47625</xdr:rowOff>
                  </to>
                </anchor>
              </controlPr>
            </control>
          </mc:Choice>
        </mc:AlternateContent>
        <mc:AlternateContent xmlns:mc="http://schemas.openxmlformats.org/markup-compatibility/2006">
          <mc:Choice Requires="x14">
            <control shapeId="13257" r:id="rId330" name="Check Box 3017">
              <controlPr defaultSize="0" autoFill="0" autoLine="0" autoPict="0">
                <anchor moveWithCells="1">
                  <from>
                    <xdr:col>15</xdr:col>
                    <xdr:colOff>152400</xdr:colOff>
                    <xdr:row>44</xdr:row>
                    <xdr:rowOff>361950</xdr:rowOff>
                  </from>
                  <to>
                    <xdr:col>16</xdr:col>
                    <xdr:colOff>85725</xdr:colOff>
                    <xdr:row>46</xdr:row>
                    <xdr:rowOff>47625</xdr:rowOff>
                  </to>
                </anchor>
              </controlPr>
            </control>
          </mc:Choice>
        </mc:AlternateContent>
        <mc:AlternateContent xmlns:mc="http://schemas.openxmlformats.org/markup-compatibility/2006">
          <mc:Choice Requires="x14">
            <control shapeId="13258" r:id="rId331" name="Check Box 3018">
              <controlPr defaultSize="0" autoFill="0" autoLine="0" autoPict="0">
                <anchor moveWithCells="1">
                  <from>
                    <xdr:col>15</xdr:col>
                    <xdr:colOff>152400</xdr:colOff>
                    <xdr:row>45</xdr:row>
                    <xdr:rowOff>361950</xdr:rowOff>
                  </from>
                  <to>
                    <xdr:col>16</xdr:col>
                    <xdr:colOff>66675</xdr:colOff>
                    <xdr:row>47</xdr:row>
                    <xdr:rowOff>47625</xdr:rowOff>
                  </to>
                </anchor>
              </controlPr>
            </control>
          </mc:Choice>
        </mc:AlternateContent>
        <mc:AlternateContent xmlns:mc="http://schemas.openxmlformats.org/markup-compatibility/2006">
          <mc:Choice Requires="x14">
            <control shapeId="13259" r:id="rId332" name="Check Box 3019">
              <controlPr defaultSize="0" autoFill="0" autoLine="0" autoPict="0">
                <anchor moveWithCells="1">
                  <from>
                    <xdr:col>15</xdr:col>
                    <xdr:colOff>152400</xdr:colOff>
                    <xdr:row>46</xdr:row>
                    <xdr:rowOff>361950</xdr:rowOff>
                  </from>
                  <to>
                    <xdr:col>16</xdr:col>
                    <xdr:colOff>66675</xdr:colOff>
                    <xdr:row>48</xdr:row>
                    <xdr:rowOff>47625</xdr:rowOff>
                  </to>
                </anchor>
              </controlPr>
            </control>
          </mc:Choice>
        </mc:AlternateContent>
        <mc:AlternateContent xmlns:mc="http://schemas.openxmlformats.org/markup-compatibility/2006">
          <mc:Choice Requires="x14">
            <control shapeId="13260" r:id="rId333" name="Check Box 3020">
              <controlPr defaultSize="0" autoFill="0" autoLine="0" autoPict="0">
                <anchor moveWithCells="1">
                  <from>
                    <xdr:col>15</xdr:col>
                    <xdr:colOff>152400</xdr:colOff>
                    <xdr:row>47</xdr:row>
                    <xdr:rowOff>361950</xdr:rowOff>
                  </from>
                  <to>
                    <xdr:col>16</xdr:col>
                    <xdr:colOff>66675</xdr:colOff>
                    <xdr:row>49</xdr:row>
                    <xdr:rowOff>47625</xdr:rowOff>
                  </to>
                </anchor>
              </controlPr>
            </control>
          </mc:Choice>
        </mc:AlternateContent>
        <mc:AlternateContent xmlns:mc="http://schemas.openxmlformats.org/markup-compatibility/2006">
          <mc:Choice Requires="x14">
            <control shapeId="13261" r:id="rId334" name="Check Box 3021">
              <controlPr defaultSize="0" autoFill="0" autoLine="0" autoPict="0">
                <anchor moveWithCells="1">
                  <from>
                    <xdr:col>15</xdr:col>
                    <xdr:colOff>152400</xdr:colOff>
                    <xdr:row>48</xdr:row>
                    <xdr:rowOff>361950</xdr:rowOff>
                  </from>
                  <to>
                    <xdr:col>16</xdr:col>
                    <xdr:colOff>66675</xdr:colOff>
                    <xdr:row>50</xdr:row>
                    <xdr:rowOff>47625</xdr:rowOff>
                  </to>
                </anchor>
              </controlPr>
            </control>
          </mc:Choice>
        </mc:AlternateContent>
        <mc:AlternateContent xmlns:mc="http://schemas.openxmlformats.org/markup-compatibility/2006">
          <mc:Choice Requires="x14">
            <control shapeId="13262" r:id="rId335" name="Check Box 3022">
              <controlPr defaultSize="0" autoFill="0" autoLine="0" autoPict="0">
                <anchor moveWithCells="1">
                  <from>
                    <xdr:col>15</xdr:col>
                    <xdr:colOff>152400</xdr:colOff>
                    <xdr:row>49</xdr:row>
                    <xdr:rowOff>361950</xdr:rowOff>
                  </from>
                  <to>
                    <xdr:col>16</xdr:col>
                    <xdr:colOff>66675</xdr:colOff>
                    <xdr:row>51</xdr:row>
                    <xdr:rowOff>47625</xdr:rowOff>
                  </to>
                </anchor>
              </controlPr>
            </control>
          </mc:Choice>
        </mc:AlternateContent>
        <mc:AlternateContent xmlns:mc="http://schemas.openxmlformats.org/markup-compatibility/2006">
          <mc:Choice Requires="x14">
            <control shapeId="13263" r:id="rId336" name="Check Box 3023">
              <controlPr defaultSize="0" autoFill="0" autoLine="0" autoPict="0">
                <anchor moveWithCells="1">
                  <from>
                    <xdr:col>15</xdr:col>
                    <xdr:colOff>152400</xdr:colOff>
                    <xdr:row>50</xdr:row>
                    <xdr:rowOff>361950</xdr:rowOff>
                  </from>
                  <to>
                    <xdr:col>16</xdr:col>
                    <xdr:colOff>66675</xdr:colOff>
                    <xdr:row>52</xdr:row>
                    <xdr:rowOff>47625</xdr:rowOff>
                  </to>
                </anchor>
              </controlPr>
            </control>
          </mc:Choice>
        </mc:AlternateContent>
        <mc:AlternateContent xmlns:mc="http://schemas.openxmlformats.org/markup-compatibility/2006">
          <mc:Choice Requires="x14">
            <control shapeId="13264" r:id="rId337" name="Check Box 3024">
              <controlPr defaultSize="0" autoFill="0" autoLine="0" autoPict="0">
                <anchor moveWithCells="1">
                  <from>
                    <xdr:col>15</xdr:col>
                    <xdr:colOff>152400</xdr:colOff>
                    <xdr:row>51</xdr:row>
                    <xdr:rowOff>361950</xdr:rowOff>
                  </from>
                  <to>
                    <xdr:col>16</xdr:col>
                    <xdr:colOff>66675</xdr:colOff>
                    <xdr:row>53</xdr:row>
                    <xdr:rowOff>47625</xdr:rowOff>
                  </to>
                </anchor>
              </controlPr>
            </control>
          </mc:Choice>
        </mc:AlternateContent>
        <mc:AlternateContent xmlns:mc="http://schemas.openxmlformats.org/markup-compatibility/2006">
          <mc:Choice Requires="x14">
            <control shapeId="13265" r:id="rId338" name="Check Box 3025">
              <controlPr defaultSize="0" autoFill="0" autoLine="0" autoPict="0">
                <anchor moveWithCells="1">
                  <from>
                    <xdr:col>15</xdr:col>
                    <xdr:colOff>152400</xdr:colOff>
                    <xdr:row>52</xdr:row>
                    <xdr:rowOff>361950</xdr:rowOff>
                  </from>
                  <to>
                    <xdr:col>16</xdr:col>
                    <xdr:colOff>66675</xdr:colOff>
                    <xdr:row>54</xdr:row>
                    <xdr:rowOff>47625</xdr:rowOff>
                  </to>
                </anchor>
              </controlPr>
            </control>
          </mc:Choice>
        </mc:AlternateContent>
        <mc:AlternateContent xmlns:mc="http://schemas.openxmlformats.org/markup-compatibility/2006">
          <mc:Choice Requires="x14">
            <control shapeId="13266" r:id="rId339" name="Check Box 3026">
              <controlPr defaultSize="0" autoFill="0" autoLine="0" autoPict="0">
                <anchor moveWithCells="1">
                  <from>
                    <xdr:col>15</xdr:col>
                    <xdr:colOff>152400</xdr:colOff>
                    <xdr:row>53</xdr:row>
                    <xdr:rowOff>361950</xdr:rowOff>
                  </from>
                  <to>
                    <xdr:col>16</xdr:col>
                    <xdr:colOff>66675</xdr:colOff>
                    <xdr:row>55</xdr:row>
                    <xdr:rowOff>47625</xdr:rowOff>
                  </to>
                </anchor>
              </controlPr>
            </control>
          </mc:Choice>
        </mc:AlternateContent>
        <mc:AlternateContent xmlns:mc="http://schemas.openxmlformats.org/markup-compatibility/2006">
          <mc:Choice Requires="x14">
            <control shapeId="13267" r:id="rId340" name="Check Box 3027">
              <controlPr defaultSize="0" autoFill="0" autoLine="0" autoPict="0">
                <anchor moveWithCells="1">
                  <from>
                    <xdr:col>15</xdr:col>
                    <xdr:colOff>152400</xdr:colOff>
                    <xdr:row>54</xdr:row>
                    <xdr:rowOff>361950</xdr:rowOff>
                  </from>
                  <to>
                    <xdr:col>16</xdr:col>
                    <xdr:colOff>66675</xdr:colOff>
                    <xdr:row>56</xdr:row>
                    <xdr:rowOff>47625</xdr:rowOff>
                  </to>
                </anchor>
              </controlPr>
            </control>
          </mc:Choice>
        </mc:AlternateContent>
        <mc:AlternateContent xmlns:mc="http://schemas.openxmlformats.org/markup-compatibility/2006">
          <mc:Choice Requires="x14">
            <control shapeId="13268" r:id="rId341" name="Check Box 3028">
              <controlPr defaultSize="0" autoFill="0" autoLine="0" autoPict="0">
                <anchor moveWithCells="1">
                  <from>
                    <xdr:col>15</xdr:col>
                    <xdr:colOff>152400</xdr:colOff>
                    <xdr:row>55</xdr:row>
                    <xdr:rowOff>361950</xdr:rowOff>
                  </from>
                  <to>
                    <xdr:col>16</xdr:col>
                    <xdr:colOff>66675</xdr:colOff>
                    <xdr:row>57</xdr:row>
                    <xdr:rowOff>47625</xdr:rowOff>
                  </to>
                </anchor>
              </controlPr>
            </control>
          </mc:Choice>
        </mc:AlternateContent>
        <mc:AlternateContent xmlns:mc="http://schemas.openxmlformats.org/markup-compatibility/2006">
          <mc:Choice Requires="x14">
            <control shapeId="13269" r:id="rId342" name="Check Box 3029">
              <controlPr defaultSize="0" autoFill="0" autoLine="0" autoPict="0">
                <anchor moveWithCells="1">
                  <from>
                    <xdr:col>15</xdr:col>
                    <xdr:colOff>152400</xdr:colOff>
                    <xdr:row>56</xdr:row>
                    <xdr:rowOff>361950</xdr:rowOff>
                  </from>
                  <to>
                    <xdr:col>16</xdr:col>
                    <xdr:colOff>66675</xdr:colOff>
                    <xdr:row>58</xdr:row>
                    <xdr:rowOff>47625</xdr:rowOff>
                  </to>
                </anchor>
              </controlPr>
            </control>
          </mc:Choice>
        </mc:AlternateContent>
        <mc:AlternateContent xmlns:mc="http://schemas.openxmlformats.org/markup-compatibility/2006">
          <mc:Choice Requires="x14">
            <control shapeId="13270" r:id="rId343" name="Check Box 3030">
              <controlPr defaultSize="0" autoFill="0" autoLine="0" autoPict="0">
                <anchor moveWithCells="1">
                  <from>
                    <xdr:col>15</xdr:col>
                    <xdr:colOff>152400</xdr:colOff>
                    <xdr:row>57</xdr:row>
                    <xdr:rowOff>361950</xdr:rowOff>
                  </from>
                  <to>
                    <xdr:col>16</xdr:col>
                    <xdr:colOff>66675</xdr:colOff>
                    <xdr:row>59</xdr:row>
                    <xdr:rowOff>47625</xdr:rowOff>
                  </to>
                </anchor>
              </controlPr>
            </control>
          </mc:Choice>
        </mc:AlternateContent>
        <mc:AlternateContent xmlns:mc="http://schemas.openxmlformats.org/markup-compatibility/2006">
          <mc:Choice Requires="x14">
            <control shapeId="13271" r:id="rId344" name="Check Box 3031">
              <controlPr defaultSize="0" autoFill="0" autoLine="0" autoPict="0">
                <anchor moveWithCells="1">
                  <from>
                    <xdr:col>15</xdr:col>
                    <xdr:colOff>152400</xdr:colOff>
                    <xdr:row>58</xdr:row>
                    <xdr:rowOff>361950</xdr:rowOff>
                  </from>
                  <to>
                    <xdr:col>16</xdr:col>
                    <xdr:colOff>66675</xdr:colOff>
                    <xdr:row>60</xdr:row>
                    <xdr:rowOff>47625</xdr:rowOff>
                  </to>
                </anchor>
              </controlPr>
            </control>
          </mc:Choice>
        </mc:AlternateContent>
        <mc:AlternateContent xmlns:mc="http://schemas.openxmlformats.org/markup-compatibility/2006">
          <mc:Choice Requires="x14">
            <control shapeId="13272" r:id="rId345" name="Check Box 3032">
              <controlPr defaultSize="0" autoFill="0" autoLine="0" autoPict="0">
                <anchor moveWithCells="1">
                  <from>
                    <xdr:col>15</xdr:col>
                    <xdr:colOff>152400</xdr:colOff>
                    <xdr:row>59</xdr:row>
                    <xdr:rowOff>361950</xdr:rowOff>
                  </from>
                  <to>
                    <xdr:col>16</xdr:col>
                    <xdr:colOff>66675</xdr:colOff>
                    <xdr:row>61</xdr:row>
                    <xdr:rowOff>47625</xdr:rowOff>
                  </to>
                </anchor>
              </controlPr>
            </control>
          </mc:Choice>
        </mc:AlternateContent>
        <mc:AlternateContent xmlns:mc="http://schemas.openxmlformats.org/markup-compatibility/2006">
          <mc:Choice Requires="x14">
            <control shapeId="13273" r:id="rId346" name="Check Box 3033">
              <controlPr defaultSize="0" autoFill="0" autoLine="0" autoPict="0">
                <anchor moveWithCells="1">
                  <from>
                    <xdr:col>15</xdr:col>
                    <xdr:colOff>152400</xdr:colOff>
                    <xdr:row>60</xdr:row>
                    <xdr:rowOff>361950</xdr:rowOff>
                  </from>
                  <to>
                    <xdr:col>16</xdr:col>
                    <xdr:colOff>66675</xdr:colOff>
                    <xdr:row>62</xdr:row>
                    <xdr:rowOff>47625</xdr:rowOff>
                  </to>
                </anchor>
              </controlPr>
            </control>
          </mc:Choice>
        </mc:AlternateContent>
        <mc:AlternateContent xmlns:mc="http://schemas.openxmlformats.org/markup-compatibility/2006">
          <mc:Choice Requires="x14">
            <control shapeId="13274" r:id="rId347" name="Check Box 3034">
              <controlPr defaultSize="0" autoFill="0" autoLine="0" autoPict="0">
                <anchor moveWithCells="1">
                  <from>
                    <xdr:col>15</xdr:col>
                    <xdr:colOff>152400</xdr:colOff>
                    <xdr:row>61</xdr:row>
                    <xdr:rowOff>361950</xdr:rowOff>
                  </from>
                  <to>
                    <xdr:col>16</xdr:col>
                    <xdr:colOff>66675</xdr:colOff>
                    <xdr:row>63</xdr:row>
                    <xdr:rowOff>47625</xdr:rowOff>
                  </to>
                </anchor>
              </controlPr>
            </control>
          </mc:Choice>
        </mc:AlternateContent>
        <mc:AlternateContent xmlns:mc="http://schemas.openxmlformats.org/markup-compatibility/2006">
          <mc:Choice Requires="x14">
            <control shapeId="13275" r:id="rId348" name="Check Box 3035">
              <controlPr defaultSize="0" autoFill="0" autoLine="0" autoPict="0">
                <anchor moveWithCells="1">
                  <from>
                    <xdr:col>15</xdr:col>
                    <xdr:colOff>152400</xdr:colOff>
                    <xdr:row>62</xdr:row>
                    <xdr:rowOff>361950</xdr:rowOff>
                  </from>
                  <to>
                    <xdr:col>16</xdr:col>
                    <xdr:colOff>66675</xdr:colOff>
                    <xdr:row>64</xdr:row>
                    <xdr:rowOff>47625</xdr:rowOff>
                  </to>
                </anchor>
              </controlPr>
            </control>
          </mc:Choice>
        </mc:AlternateContent>
        <mc:AlternateContent xmlns:mc="http://schemas.openxmlformats.org/markup-compatibility/2006">
          <mc:Choice Requires="x14">
            <control shapeId="13276" r:id="rId349" name="Check Box 3036">
              <controlPr defaultSize="0" autoFill="0" autoLine="0" autoPict="0">
                <anchor moveWithCells="1">
                  <from>
                    <xdr:col>15</xdr:col>
                    <xdr:colOff>152400</xdr:colOff>
                    <xdr:row>63</xdr:row>
                    <xdr:rowOff>361950</xdr:rowOff>
                  </from>
                  <to>
                    <xdr:col>16</xdr:col>
                    <xdr:colOff>66675</xdr:colOff>
                    <xdr:row>65</xdr:row>
                    <xdr:rowOff>47625</xdr:rowOff>
                  </to>
                </anchor>
              </controlPr>
            </control>
          </mc:Choice>
        </mc:AlternateContent>
        <mc:AlternateContent xmlns:mc="http://schemas.openxmlformats.org/markup-compatibility/2006">
          <mc:Choice Requires="x14">
            <control shapeId="13277" r:id="rId350" name="Check Box 3037">
              <controlPr defaultSize="0" autoFill="0" autoLine="0" autoPict="0">
                <anchor moveWithCells="1">
                  <from>
                    <xdr:col>15</xdr:col>
                    <xdr:colOff>152400</xdr:colOff>
                    <xdr:row>64</xdr:row>
                    <xdr:rowOff>361950</xdr:rowOff>
                  </from>
                  <to>
                    <xdr:col>16</xdr:col>
                    <xdr:colOff>66675</xdr:colOff>
                    <xdr:row>66</xdr:row>
                    <xdr:rowOff>47625</xdr:rowOff>
                  </to>
                </anchor>
              </controlPr>
            </control>
          </mc:Choice>
        </mc:AlternateContent>
        <mc:AlternateContent xmlns:mc="http://schemas.openxmlformats.org/markup-compatibility/2006">
          <mc:Choice Requires="x14">
            <control shapeId="13278" r:id="rId351" name="Check Box 3038">
              <controlPr defaultSize="0" autoFill="0" autoLine="0" autoPict="0">
                <anchor moveWithCells="1">
                  <from>
                    <xdr:col>15</xdr:col>
                    <xdr:colOff>152400</xdr:colOff>
                    <xdr:row>65</xdr:row>
                    <xdr:rowOff>361950</xdr:rowOff>
                  </from>
                  <to>
                    <xdr:col>16</xdr:col>
                    <xdr:colOff>66675</xdr:colOff>
                    <xdr:row>67</xdr:row>
                    <xdr:rowOff>47625</xdr:rowOff>
                  </to>
                </anchor>
              </controlPr>
            </control>
          </mc:Choice>
        </mc:AlternateContent>
        <mc:AlternateContent xmlns:mc="http://schemas.openxmlformats.org/markup-compatibility/2006">
          <mc:Choice Requires="x14">
            <control shapeId="13279" r:id="rId352" name="Check Box 3039">
              <controlPr defaultSize="0" autoFill="0" autoLine="0" autoPict="0">
                <anchor moveWithCells="1">
                  <from>
                    <xdr:col>15</xdr:col>
                    <xdr:colOff>152400</xdr:colOff>
                    <xdr:row>66</xdr:row>
                    <xdr:rowOff>361950</xdr:rowOff>
                  </from>
                  <to>
                    <xdr:col>16</xdr:col>
                    <xdr:colOff>66675</xdr:colOff>
                    <xdr:row>68</xdr:row>
                    <xdr:rowOff>47625</xdr:rowOff>
                  </to>
                </anchor>
              </controlPr>
            </control>
          </mc:Choice>
        </mc:AlternateContent>
        <mc:AlternateContent xmlns:mc="http://schemas.openxmlformats.org/markup-compatibility/2006">
          <mc:Choice Requires="x14">
            <control shapeId="13280" r:id="rId353" name="Check Box 3040">
              <controlPr defaultSize="0" autoFill="0" autoLine="0" autoPict="0">
                <anchor moveWithCells="1">
                  <from>
                    <xdr:col>18</xdr:col>
                    <xdr:colOff>190500</xdr:colOff>
                    <xdr:row>44</xdr:row>
                    <xdr:rowOff>0</xdr:rowOff>
                  </from>
                  <to>
                    <xdr:col>19</xdr:col>
                    <xdr:colOff>85725</xdr:colOff>
                    <xdr:row>45</xdr:row>
                    <xdr:rowOff>47625</xdr:rowOff>
                  </to>
                </anchor>
              </controlPr>
            </control>
          </mc:Choice>
        </mc:AlternateContent>
        <mc:AlternateContent xmlns:mc="http://schemas.openxmlformats.org/markup-compatibility/2006">
          <mc:Choice Requires="x14">
            <control shapeId="13281" r:id="rId354" name="Check Box 3041">
              <controlPr defaultSize="0" autoFill="0" autoLine="0" autoPict="0">
                <anchor moveWithCells="1">
                  <from>
                    <xdr:col>18</xdr:col>
                    <xdr:colOff>190500</xdr:colOff>
                    <xdr:row>44</xdr:row>
                    <xdr:rowOff>361950</xdr:rowOff>
                  </from>
                  <to>
                    <xdr:col>19</xdr:col>
                    <xdr:colOff>114300</xdr:colOff>
                    <xdr:row>46</xdr:row>
                    <xdr:rowOff>47625</xdr:rowOff>
                  </to>
                </anchor>
              </controlPr>
            </control>
          </mc:Choice>
        </mc:AlternateContent>
        <mc:AlternateContent xmlns:mc="http://schemas.openxmlformats.org/markup-compatibility/2006">
          <mc:Choice Requires="x14">
            <control shapeId="13282" r:id="rId355" name="Check Box 3042">
              <controlPr defaultSize="0" autoFill="0" autoLine="0" autoPict="0">
                <anchor moveWithCells="1">
                  <from>
                    <xdr:col>18</xdr:col>
                    <xdr:colOff>190500</xdr:colOff>
                    <xdr:row>45</xdr:row>
                    <xdr:rowOff>361950</xdr:rowOff>
                  </from>
                  <to>
                    <xdr:col>19</xdr:col>
                    <xdr:colOff>85725</xdr:colOff>
                    <xdr:row>47</xdr:row>
                    <xdr:rowOff>47625</xdr:rowOff>
                  </to>
                </anchor>
              </controlPr>
            </control>
          </mc:Choice>
        </mc:AlternateContent>
        <mc:AlternateContent xmlns:mc="http://schemas.openxmlformats.org/markup-compatibility/2006">
          <mc:Choice Requires="x14">
            <control shapeId="13283" r:id="rId356" name="Check Box 3043">
              <controlPr defaultSize="0" autoFill="0" autoLine="0" autoPict="0">
                <anchor moveWithCells="1">
                  <from>
                    <xdr:col>18</xdr:col>
                    <xdr:colOff>190500</xdr:colOff>
                    <xdr:row>46</xdr:row>
                    <xdr:rowOff>361950</xdr:rowOff>
                  </from>
                  <to>
                    <xdr:col>19</xdr:col>
                    <xdr:colOff>85725</xdr:colOff>
                    <xdr:row>48</xdr:row>
                    <xdr:rowOff>47625</xdr:rowOff>
                  </to>
                </anchor>
              </controlPr>
            </control>
          </mc:Choice>
        </mc:AlternateContent>
        <mc:AlternateContent xmlns:mc="http://schemas.openxmlformats.org/markup-compatibility/2006">
          <mc:Choice Requires="x14">
            <control shapeId="13284" r:id="rId357" name="Check Box 3044">
              <controlPr defaultSize="0" autoFill="0" autoLine="0" autoPict="0">
                <anchor moveWithCells="1">
                  <from>
                    <xdr:col>18</xdr:col>
                    <xdr:colOff>190500</xdr:colOff>
                    <xdr:row>47</xdr:row>
                    <xdr:rowOff>361950</xdr:rowOff>
                  </from>
                  <to>
                    <xdr:col>19</xdr:col>
                    <xdr:colOff>85725</xdr:colOff>
                    <xdr:row>49</xdr:row>
                    <xdr:rowOff>47625</xdr:rowOff>
                  </to>
                </anchor>
              </controlPr>
            </control>
          </mc:Choice>
        </mc:AlternateContent>
        <mc:AlternateContent xmlns:mc="http://schemas.openxmlformats.org/markup-compatibility/2006">
          <mc:Choice Requires="x14">
            <control shapeId="13285" r:id="rId358" name="Check Box 3045">
              <controlPr defaultSize="0" autoFill="0" autoLine="0" autoPict="0">
                <anchor moveWithCells="1">
                  <from>
                    <xdr:col>18</xdr:col>
                    <xdr:colOff>190500</xdr:colOff>
                    <xdr:row>48</xdr:row>
                    <xdr:rowOff>361950</xdr:rowOff>
                  </from>
                  <to>
                    <xdr:col>19</xdr:col>
                    <xdr:colOff>85725</xdr:colOff>
                    <xdr:row>50</xdr:row>
                    <xdr:rowOff>47625</xdr:rowOff>
                  </to>
                </anchor>
              </controlPr>
            </control>
          </mc:Choice>
        </mc:AlternateContent>
        <mc:AlternateContent xmlns:mc="http://schemas.openxmlformats.org/markup-compatibility/2006">
          <mc:Choice Requires="x14">
            <control shapeId="13286" r:id="rId359" name="Check Box 3046">
              <controlPr defaultSize="0" autoFill="0" autoLine="0" autoPict="0">
                <anchor moveWithCells="1">
                  <from>
                    <xdr:col>18</xdr:col>
                    <xdr:colOff>190500</xdr:colOff>
                    <xdr:row>49</xdr:row>
                    <xdr:rowOff>361950</xdr:rowOff>
                  </from>
                  <to>
                    <xdr:col>19</xdr:col>
                    <xdr:colOff>85725</xdr:colOff>
                    <xdr:row>51</xdr:row>
                    <xdr:rowOff>47625</xdr:rowOff>
                  </to>
                </anchor>
              </controlPr>
            </control>
          </mc:Choice>
        </mc:AlternateContent>
        <mc:AlternateContent xmlns:mc="http://schemas.openxmlformats.org/markup-compatibility/2006">
          <mc:Choice Requires="x14">
            <control shapeId="13287" r:id="rId360" name="Check Box 3047">
              <controlPr defaultSize="0" autoFill="0" autoLine="0" autoPict="0">
                <anchor moveWithCells="1">
                  <from>
                    <xdr:col>18</xdr:col>
                    <xdr:colOff>190500</xdr:colOff>
                    <xdr:row>50</xdr:row>
                    <xdr:rowOff>361950</xdr:rowOff>
                  </from>
                  <to>
                    <xdr:col>19</xdr:col>
                    <xdr:colOff>85725</xdr:colOff>
                    <xdr:row>52</xdr:row>
                    <xdr:rowOff>47625</xdr:rowOff>
                  </to>
                </anchor>
              </controlPr>
            </control>
          </mc:Choice>
        </mc:AlternateContent>
        <mc:AlternateContent xmlns:mc="http://schemas.openxmlformats.org/markup-compatibility/2006">
          <mc:Choice Requires="x14">
            <control shapeId="13288" r:id="rId361" name="Check Box 3048">
              <controlPr defaultSize="0" autoFill="0" autoLine="0" autoPict="0">
                <anchor moveWithCells="1">
                  <from>
                    <xdr:col>18</xdr:col>
                    <xdr:colOff>190500</xdr:colOff>
                    <xdr:row>51</xdr:row>
                    <xdr:rowOff>361950</xdr:rowOff>
                  </from>
                  <to>
                    <xdr:col>19</xdr:col>
                    <xdr:colOff>85725</xdr:colOff>
                    <xdr:row>53</xdr:row>
                    <xdr:rowOff>47625</xdr:rowOff>
                  </to>
                </anchor>
              </controlPr>
            </control>
          </mc:Choice>
        </mc:AlternateContent>
        <mc:AlternateContent xmlns:mc="http://schemas.openxmlformats.org/markup-compatibility/2006">
          <mc:Choice Requires="x14">
            <control shapeId="13289" r:id="rId362" name="Check Box 3049">
              <controlPr defaultSize="0" autoFill="0" autoLine="0" autoPict="0">
                <anchor moveWithCells="1">
                  <from>
                    <xdr:col>18</xdr:col>
                    <xdr:colOff>190500</xdr:colOff>
                    <xdr:row>52</xdr:row>
                    <xdr:rowOff>361950</xdr:rowOff>
                  </from>
                  <to>
                    <xdr:col>19</xdr:col>
                    <xdr:colOff>85725</xdr:colOff>
                    <xdr:row>54</xdr:row>
                    <xdr:rowOff>47625</xdr:rowOff>
                  </to>
                </anchor>
              </controlPr>
            </control>
          </mc:Choice>
        </mc:AlternateContent>
        <mc:AlternateContent xmlns:mc="http://schemas.openxmlformats.org/markup-compatibility/2006">
          <mc:Choice Requires="x14">
            <control shapeId="13290" r:id="rId363" name="Check Box 3050">
              <controlPr defaultSize="0" autoFill="0" autoLine="0" autoPict="0">
                <anchor moveWithCells="1">
                  <from>
                    <xdr:col>18</xdr:col>
                    <xdr:colOff>190500</xdr:colOff>
                    <xdr:row>53</xdr:row>
                    <xdr:rowOff>361950</xdr:rowOff>
                  </from>
                  <to>
                    <xdr:col>19</xdr:col>
                    <xdr:colOff>85725</xdr:colOff>
                    <xdr:row>55</xdr:row>
                    <xdr:rowOff>47625</xdr:rowOff>
                  </to>
                </anchor>
              </controlPr>
            </control>
          </mc:Choice>
        </mc:AlternateContent>
        <mc:AlternateContent xmlns:mc="http://schemas.openxmlformats.org/markup-compatibility/2006">
          <mc:Choice Requires="x14">
            <control shapeId="13291" r:id="rId364" name="Check Box 3051">
              <controlPr defaultSize="0" autoFill="0" autoLine="0" autoPict="0">
                <anchor moveWithCells="1">
                  <from>
                    <xdr:col>18</xdr:col>
                    <xdr:colOff>190500</xdr:colOff>
                    <xdr:row>54</xdr:row>
                    <xdr:rowOff>361950</xdr:rowOff>
                  </from>
                  <to>
                    <xdr:col>19</xdr:col>
                    <xdr:colOff>85725</xdr:colOff>
                    <xdr:row>56</xdr:row>
                    <xdr:rowOff>47625</xdr:rowOff>
                  </to>
                </anchor>
              </controlPr>
            </control>
          </mc:Choice>
        </mc:AlternateContent>
        <mc:AlternateContent xmlns:mc="http://schemas.openxmlformats.org/markup-compatibility/2006">
          <mc:Choice Requires="x14">
            <control shapeId="13292" r:id="rId365" name="Check Box 3052">
              <controlPr defaultSize="0" autoFill="0" autoLine="0" autoPict="0">
                <anchor moveWithCells="1">
                  <from>
                    <xdr:col>18</xdr:col>
                    <xdr:colOff>190500</xdr:colOff>
                    <xdr:row>55</xdr:row>
                    <xdr:rowOff>361950</xdr:rowOff>
                  </from>
                  <to>
                    <xdr:col>19</xdr:col>
                    <xdr:colOff>85725</xdr:colOff>
                    <xdr:row>57</xdr:row>
                    <xdr:rowOff>47625</xdr:rowOff>
                  </to>
                </anchor>
              </controlPr>
            </control>
          </mc:Choice>
        </mc:AlternateContent>
        <mc:AlternateContent xmlns:mc="http://schemas.openxmlformats.org/markup-compatibility/2006">
          <mc:Choice Requires="x14">
            <control shapeId="13293" r:id="rId366" name="Check Box 3053">
              <controlPr defaultSize="0" autoFill="0" autoLine="0" autoPict="0">
                <anchor moveWithCells="1">
                  <from>
                    <xdr:col>18</xdr:col>
                    <xdr:colOff>190500</xdr:colOff>
                    <xdr:row>56</xdr:row>
                    <xdr:rowOff>361950</xdr:rowOff>
                  </from>
                  <to>
                    <xdr:col>19</xdr:col>
                    <xdr:colOff>85725</xdr:colOff>
                    <xdr:row>58</xdr:row>
                    <xdr:rowOff>47625</xdr:rowOff>
                  </to>
                </anchor>
              </controlPr>
            </control>
          </mc:Choice>
        </mc:AlternateContent>
        <mc:AlternateContent xmlns:mc="http://schemas.openxmlformats.org/markup-compatibility/2006">
          <mc:Choice Requires="x14">
            <control shapeId="13294" r:id="rId367" name="Check Box 3054">
              <controlPr defaultSize="0" autoFill="0" autoLine="0" autoPict="0">
                <anchor moveWithCells="1">
                  <from>
                    <xdr:col>18</xdr:col>
                    <xdr:colOff>190500</xdr:colOff>
                    <xdr:row>57</xdr:row>
                    <xdr:rowOff>361950</xdr:rowOff>
                  </from>
                  <to>
                    <xdr:col>19</xdr:col>
                    <xdr:colOff>85725</xdr:colOff>
                    <xdr:row>59</xdr:row>
                    <xdr:rowOff>47625</xdr:rowOff>
                  </to>
                </anchor>
              </controlPr>
            </control>
          </mc:Choice>
        </mc:AlternateContent>
        <mc:AlternateContent xmlns:mc="http://schemas.openxmlformats.org/markup-compatibility/2006">
          <mc:Choice Requires="x14">
            <control shapeId="13295" r:id="rId368" name="Check Box 3055">
              <controlPr defaultSize="0" autoFill="0" autoLine="0" autoPict="0">
                <anchor moveWithCells="1">
                  <from>
                    <xdr:col>18</xdr:col>
                    <xdr:colOff>190500</xdr:colOff>
                    <xdr:row>58</xdr:row>
                    <xdr:rowOff>361950</xdr:rowOff>
                  </from>
                  <to>
                    <xdr:col>19</xdr:col>
                    <xdr:colOff>85725</xdr:colOff>
                    <xdr:row>60</xdr:row>
                    <xdr:rowOff>47625</xdr:rowOff>
                  </to>
                </anchor>
              </controlPr>
            </control>
          </mc:Choice>
        </mc:AlternateContent>
        <mc:AlternateContent xmlns:mc="http://schemas.openxmlformats.org/markup-compatibility/2006">
          <mc:Choice Requires="x14">
            <control shapeId="13296" r:id="rId369" name="Check Box 3056">
              <controlPr defaultSize="0" autoFill="0" autoLine="0" autoPict="0">
                <anchor moveWithCells="1">
                  <from>
                    <xdr:col>18</xdr:col>
                    <xdr:colOff>190500</xdr:colOff>
                    <xdr:row>59</xdr:row>
                    <xdr:rowOff>361950</xdr:rowOff>
                  </from>
                  <to>
                    <xdr:col>19</xdr:col>
                    <xdr:colOff>85725</xdr:colOff>
                    <xdr:row>61</xdr:row>
                    <xdr:rowOff>47625</xdr:rowOff>
                  </to>
                </anchor>
              </controlPr>
            </control>
          </mc:Choice>
        </mc:AlternateContent>
        <mc:AlternateContent xmlns:mc="http://schemas.openxmlformats.org/markup-compatibility/2006">
          <mc:Choice Requires="x14">
            <control shapeId="13297" r:id="rId370" name="Check Box 3057">
              <controlPr defaultSize="0" autoFill="0" autoLine="0" autoPict="0">
                <anchor moveWithCells="1">
                  <from>
                    <xdr:col>18</xdr:col>
                    <xdr:colOff>190500</xdr:colOff>
                    <xdr:row>60</xdr:row>
                    <xdr:rowOff>361950</xdr:rowOff>
                  </from>
                  <to>
                    <xdr:col>19</xdr:col>
                    <xdr:colOff>85725</xdr:colOff>
                    <xdr:row>62</xdr:row>
                    <xdr:rowOff>47625</xdr:rowOff>
                  </to>
                </anchor>
              </controlPr>
            </control>
          </mc:Choice>
        </mc:AlternateContent>
        <mc:AlternateContent xmlns:mc="http://schemas.openxmlformats.org/markup-compatibility/2006">
          <mc:Choice Requires="x14">
            <control shapeId="13298" r:id="rId371" name="Check Box 3058">
              <controlPr defaultSize="0" autoFill="0" autoLine="0" autoPict="0">
                <anchor moveWithCells="1">
                  <from>
                    <xdr:col>18</xdr:col>
                    <xdr:colOff>190500</xdr:colOff>
                    <xdr:row>61</xdr:row>
                    <xdr:rowOff>361950</xdr:rowOff>
                  </from>
                  <to>
                    <xdr:col>19</xdr:col>
                    <xdr:colOff>85725</xdr:colOff>
                    <xdr:row>63</xdr:row>
                    <xdr:rowOff>47625</xdr:rowOff>
                  </to>
                </anchor>
              </controlPr>
            </control>
          </mc:Choice>
        </mc:AlternateContent>
        <mc:AlternateContent xmlns:mc="http://schemas.openxmlformats.org/markup-compatibility/2006">
          <mc:Choice Requires="x14">
            <control shapeId="13299" r:id="rId372" name="Check Box 3059">
              <controlPr defaultSize="0" autoFill="0" autoLine="0" autoPict="0">
                <anchor moveWithCells="1">
                  <from>
                    <xdr:col>18</xdr:col>
                    <xdr:colOff>190500</xdr:colOff>
                    <xdr:row>62</xdr:row>
                    <xdr:rowOff>361950</xdr:rowOff>
                  </from>
                  <to>
                    <xdr:col>19</xdr:col>
                    <xdr:colOff>85725</xdr:colOff>
                    <xdr:row>64</xdr:row>
                    <xdr:rowOff>47625</xdr:rowOff>
                  </to>
                </anchor>
              </controlPr>
            </control>
          </mc:Choice>
        </mc:AlternateContent>
        <mc:AlternateContent xmlns:mc="http://schemas.openxmlformats.org/markup-compatibility/2006">
          <mc:Choice Requires="x14">
            <control shapeId="13300" r:id="rId373" name="Check Box 3060">
              <controlPr defaultSize="0" autoFill="0" autoLine="0" autoPict="0">
                <anchor moveWithCells="1">
                  <from>
                    <xdr:col>18</xdr:col>
                    <xdr:colOff>190500</xdr:colOff>
                    <xdr:row>63</xdr:row>
                    <xdr:rowOff>361950</xdr:rowOff>
                  </from>
                  <to>
                    <xdr:col>19</xdr:col>
                    <xdr:colOff>85725</xdr:colOff>
                    <xdr:row>65</xdr:row>
                    <xdr:rowOff>47625</xdr:rowOff>
                  </to>
                </anchor>
              </controlPr>
            </control>
          </mc:Choice>
        </mc:AlternateContent>
        <mc:AlternateContent xmlns:mc="http://schemas.openxmlformats.org/markup-compatibility/2006">
          <mc:Choice Requires="x14">
            <control shapeId="13301" r:id="rId374" name="Check Box 3061">
              <controlPr defaultSize="0" autoFill="0" autoLine="0" autoPict="0">
                <anchor moveWithCells="1">
                  <from>
                    <xdr:col>18</xdr:col>
                    <xdr:colOff>190500</xdr:colOff>
                    <xdr:row>64</xdr:row>
                    <xdr:rowOff>361950</xdr:rowOff>
                  </from>
                  <to>
                    <xdr:col>19</xdr:col>
                    <xdr:colOff>85725</xdr:colOff>
                    <xdr:row>66</xdr:row>
                    <xdr:rowOff>47625</xdr:rowOff>
                  </to>
                </anchor>
              </controlPr>
            </control>
          </mc:Choice>
        </mc:AlternateContent>
        <mc:AlternateContent xmlns:mc="http://schemas.openxmlformats.org/markup-compatibility/2006">
          <mc:Choice Requires="x14">
            <control shapeId="13302" r:id="rId375" name="Check Box 3062">
              <controlPr defaultSize="0" autoFill="0" autoLine="0" autoPict="0">
                <anchor moveWithCells="1">
                  <from>
                    <xdr:col>18</xdr:col>
                    <xdr:colOff>190500</xdr:colOff>
                    <xdr:row>65</xdr:row>
                    <xdr:rowOff>361950</xdr:rowOff>
                  </from>
                  <to>
                    <xdr:col>19</xdr:col>
                    <xdr:colOff>85725</xdr:colOff>
                    <xdr:row>67</xdr:row>
                    <xdr:rowOff>47625</xdr:rowOff>
                  </to>
                </anchor>
              </controlPr>
            </control>
          </mc:Choice>
        </mc:AlternateContent>
        <mc:AlternateContent xmlns:mc="http://schemas.openxmlformats.org/markup-compatibility/2006">
          <mc:Choice Requires="x14">
            <control shapeId="13303" r:id="rId376" name="Check Box 3063">
              <controlPr defaultSize="0" autoFill="0" autoLine="0" autoPict="0">
                <anchor moveWithCells="1">
                  <from>
                    <xdr:col>18</xdr:col>
                    <xdr:colOff>190500</xdr:colOff>
                    <xdr:row>66</xdr:row>
                    <xdr:rowOff>361950</xdr:rowOff>
                  </from>
                  <to>
                    <xdr:col>19</xdr:col>
                    <xdr:colOff>85725</xdr:colOff>
                    <xdr:row>68</xdr:row>
                    <xdr:rowOff>47625</xdr:rowOff>
                  </to>
                </anchor>
              </controlPr>
            </control>
          </mc:Choice>
        </mc:AlternateContent>
        <mc:AlternateContent xmlns:mc="http://schemas.openxmlformats.org/markup-compatibility/2006">
          <mc:Choice Requires="x14">
            <control shapeId="13304" r:id="rId377" name="Check Box 3064">
              <controlPr defaultSize="0" autoFill="0" autoLine="0" autoPict="0">
                <anchor moveWithCells="1">
                  <from>
                    <xdr:col>19</xdr:col>
                    <xdr:colOff>190500</xdr:colOff>
                    <xdr:row>44</xdr:row>
                    <xdr:rowOff>0</xdr:rowOff>
                  </from>
                  <to>
                    <xdr:col>20</xdr:col>
                    <xdr:colOff>85725</xdr:colOff>
                    <xdr:row>45</xdr:row>
                    <xdr:rowOff>47625</xdr:rowOff>
                  </to>
                </anchor>
              </controlPr>
            </control>
          </mc:Choice>
        </mc:AlternateContent>
        <mc:AlternateContent xmlns:mc="http://schemas.openxmlformats.org/markup-compatibility/2006">
          <mc:Choice Requires="x14">
            <control shapeId="13305" r:id="rId378" name="Check Box 3065">
              <controlPr defaultSize="0" autoFill="0" autoLine="0" autoPict="0">
                <anchor moveWithCells="1">
                  <from>
                    <xdr:col>19</xdr:col>
                    <xdr:colOff>190500</xdr:colOff>
                    <xdr:row>44</xdr:row>
                    <xdr:rowOff>361950</xdr:rowOff>
                  </from>
                  <to>
                    <xdr:col>20</xdr:col>
                    <xdr:colOff>114300</xdr:colOff>
                    <xdr:row>46</xdr:row>
                    <xdr:rowOff>47625</xdr:rowOff>
                  </to>
                </anchor>
              </controlPr>
            </control>
          </mc:Choice>
        </mc:AlternateContent>
        <mc:AlternateContent xmlns:mc="http://schemas.openxmlformats.org/markup-compatibility/2006">
          <mc:Choice Requires="x14">
            <control shapeId="13306" r:id="rId379" name="Check Box 3066">
              <controlPr defaultSize="0" autoFill="0" autoLine="0" autoPict="0">
                <anchor moveWithCells="1">
                  <from>
                    <xdr:col>19</xdr:col>
                    <xdr:colOff>190500</xdr:colOff>
                    <xdr:row>45</xdr:row>
                    <xdr:rowOff>361950</xdr:rowOff>
                  </from>
                  <to>
                    <xdr:col>20</xdr:col>
                    <xdr:colOff>85725</xdr:colOff>
                    <xdr:row>47</xdr:row>
                    <xdr:rowOff>47625</xdr:rowOff>
                  </to>
                </anchor>
              </controlPr>
            </control>
          </mc:Choice>
        </mc:AlternateContent>
        <mc:AlternateContent xmlns:mc="http://schemas.openxmlformats.org/markup-compatibility/2006">
          <mc:Choice Requires="x14">
            <control shapeId="13307" r:id="rId380" name="Check Box 3067">
              <controlPr defaultSize="0" autoFill="0" autoLine="0" autoPict="0">
                <anchor moveWithCells="1">
                  <from>
                    <xdr:col>19</xdr:col>
                    <xdr:colOff>190500</xdr:colOff>
                    <xdr:row>46</xdr:row>
                    <xdr:rowOff>361950</xdr:rowOff>
                  </from>
                  <to>
                    <xdr:col>20</xdr:col>
                    <xdr:colOff>85725</xdr:colOff>
                    <xdr:row>48</xdr:row>
                    <xdr:rowOff>47625</xdr:rowOff>
                  </to>
                </anchor>
              </controlPr>
            </control>
          </mc:Choice>
        </mc:AlternateContent>
        <mc:AlternateContent xmlns:mc="http://schemas.openxmlformats.org/markup-compatibility/2006">
          <mc:Choice Requires="x14">
            <control shapeId="13308" r:id="rId381" name="Check Box 3068">
              <controlPr defaultSize="0" autoFill="0" autoLine="0" autoPict="0">
                <anchor moveWithCells="1">
                  <from>
                    <xdr:col>19</xdr:col>
                    <xdr:colOff>190500</xdr:colOff>
                    <xdr:row>47</xdr:row>
                    <xdr:rowOff>361950</xdr:rowOff>
                  </from>
                  <to>
                    <xdr:col>20</xdr:col>
                    <xdr:colOff>85725</xdr:colOff>
                    <xdr:row>49</xdr:row>
                    <xdr:rowOff>47625</xdr:rowOff>
                  </to>
                </anchor>
              </controlPr>
            </control>
          </mc:Choice>
        </mc:AlternateContent>
        <mc:AlternateContent xmlns:mc="http://schemas.openxmlformats.org/markup-compatibility/2006">
          <mc:Choice Requires="x14">
            <control shapeId="13309" r:id="rId382" name="Check Box 3069">
              <controlPr defaultSize="0" autoFill="0" autoLine="0" autoPict="0">
                <anchor moveWithCells="1">
                  <from>
                    <xdr:col>19</xdr:col>
                    <xdr:colOff>190500</xdr:colOff>
                    <xdr:row>48</xdr:row>
                    <xdr:rowOff>361950</xdr:rowOff>
                  </from>
                  <to>
                    <xdr:col>20</xdr:col>
                    <xdr:colOff>85725</xdr:colOff>
                    <xdr:row>50</xdr:row>
                    <xdr:rowOff>47625</xdr:rowOff>
                  </to>
                </anchor>
              </controlPr>
            </control>
          </mc:Choice>
        </mc:AlternateContent>
        <mc:AlternateContent xmlns:mc="http://schemas.openxmlformats.org/markup-compatibility/2006">
          <mc:Choice Requires="x14">
            <control shapeId="13310" r:id="rId383" name="Check Box 3070">
              <controlPr defaultSize="0" autoFill="0" autoLine="0" autoPict="0">
                <anchor moveWithCells="1">
                  <from>
                    <xdr:col>19</xdr:col>
                    <xdr:colOff>190500</xdr:colOff>
                    <xdr:row>49</xdr:row>
                    <xdr:rowOff>361950</xdr:rowOff>
                  </from>
                  <to>
                    <xdr:col>20</xdr:col>
                    <xdr:colOff>85725</xdr:colOff>
                    <xdr:row>51</xdr:row>
                    <xdr:rowOff>47625</xdr:rowOff>
                  </to>
                </anchor>
              </controlPr>
            </control>
          </mc:Choice>
        </mc:AlternateContent>
        <mc:AlternateContent xmlns:mc="http://schemas.openxmlformats.org/markup-compatibility/2006">
          <mc:Choice Requires="x14">
            <control shapeId="13311" r:id="rId384" name="Check Box 3071">
              <controlPr defaultSize="0" autoFill="0" autoLine="0" autoPict="0">
                <anchor moveWithCells="1">
                  <from>
                    <xdr:col>19</xdr:col>
                    <xdr:colOff>190500</xdr:colOff>
                    <xdr:row>50</xdr:row>
                    <xdr:rowOff>361950</xdr:rowOff>
                  </from>
                  <to>
                    <xdr:col>20</xdr:col>
                    <xdr:colOff>85725</xdr:colOff>
                    <xdr:row>52</xdr:row>
                    <xdr:rowOff>47625</xdr:rowOff>
                  </to>
                </anchor>
              </controlPr>
            </control>
          </mc:Choice>
        </mc:AlternateContent>
        <mc:AlternateContent xmlns:mc="http://schemas.openxmlformats.org/markup-compatibility/2006">
          <mc:Choice Requires="x14">
            <control shapeId="14336" r:id="rId385" name="Check Box 3072">
              <controlPr defaultSize="0" autoFill="0" autoLine="0" autoPict="0">
                <anchor moveWithCells="1">
                  <from>
                    <xdr:col>19</xdr:col>
                    <xdr:colOff>190500</xdr:colOff>
                    <xdr:row>51</xdr:row>
                    <xdr:rowOff>361950</xdr:rowOff>
                  </from>
                  <to>
                    <xdr:col>20</xdr:col>
                    <xdr:colOff>85725</xdr:colOff>
                    <xdr:row>53</xdr:row>
                    <xdr:rowOff>47625</xdr:rowOff>
                  </to>
                </anchor>
              </controlPr>
            </control>
          </mc:Choice>
        </mc:AlternateContent>
        <mc:AlternateContent xmlns:mc="http://schemas.openxmlformats.org/markup-compatibility/2006">
          <mc:Choice Requires="x14">
            <control shapeId="14337" r:id="rId386" name="Check Box 3073">
              <controlPr defaultSize="0" autoFill="0" autoLine="0" autoPict="0">
                <anchor moveWithCells="1">
                  <from>
                    <xdr:col>19</xdr:col>
                    <xdr:colOff>190500</xdr:colOff>
                    <xdr:row>52</xdr:row>
                    <xdr:rowOff>361950</xdr:rowOff>
                  </from>
                  <to>
                    <xdr:col>20</xdr:col>
                    <xdr:colOff>85725</xdr:colOff>
                    <xdr:row>54</xdr:row>
                    <xdr:rowOff>47625</xdr:rowOff>
                  </to>
                </anchor>
              </controlPr>
            </control>
          </mc:Choice>
        </mc:AlternateContent>
        <mc:AlternateContent xmlns:mc="http://schemas.openxmlformats.org/markup-compatibility/2006">
          <mc:Choice Requires="x14">
            <control shapeId="14338" r:id="rId387" name="Check Box 3074">
              <controlPr defaultSize="0" autoFill="0" autoLine="0" autoPict="0">
                <anchor moveWithCells="1">
                  <from>
                    <xdr:col>19</xdr:col>
                    <xdr:colOff>190500</xdr:colOff>
                    <xdr:row>53</xdr:row>
                    <xdr:rowOff>361950</xdr:rowOff>
                  </from>
                  <to>
                    <xdr:col>20</xdr:col>
                    <xdr:colOff>85725</xdr:colOff>
                    <xdr:row>55</xdr:row>
                    <xdr:rowOff>47625</xdr:rowOff>
                  </to>
                </anchor>
              </controlPr>
            </control>
          </mc:Choice>
        </mc:AlternateContent>
        <mc:AlternateContent xmlns:mc="http://schemas.openxmlformats.org/markup-compatibility/2006">
          <mc:Choice Requires="x14">
            <control shapeId="14339" r:id="rId388" name="Check Box 3075">
              <controlPr defaultSize="0" autoFill="0" autoLine="0" autoPict="0">
                <anchor moveWithCells="1">
                  <from>
                    <xdr:col>19</xdr:col>
                    <xdr:colOff>190500</xdr:colOff>
                    <xdr:row>54</xdr:row>
                    <xdr:rowOff>361950</xdr:rowOff>
                  </from>
                  <to>
                    <xdr:col>20</xdr:col>
                    <xdr:colOff>85725</xdr:colOff>
                    <xdr:row>56</xdr:row>
                    <xdr:rowOff>47625</xdr:rowOff>
                  </to>
                </anchor>
              </controlPr>
            </control>
          </mc:Choice>
        </mc:AlternateContent>
        <mc:AlternateContent xmlns:mc="http://schemas.openxmlformats.org/markup-compatibility/2006">
          <mc:Choice Requires="x14">
            <control shapeId="14340" r:id="rId389" name="Check Box 3076">
              <controlPr defaultSize="0" autoFill="0" autoLine="0" autoPict="0">
                <anchor moveWithCells="1">
                  <from>
                    <xdr:col>19</xdr:col>
                    <xdr:colOff>190500</xdr:colOff>
                    <xdr:row>55</xdr:row>
                    <xdr:rowOff>361950</xdr:rowOff>
                  </from>
                  <to>
                    <xdr:col>20</xdr:col>
                    <xdr:colOff>85725</xdr:colOff>
                    <xdr:row>57</xdr:row>
                    <xdr:rowOff>47625</xdr:rowOff>
                  </to>
                </anchor>
              </controlPr>
            </control>
          </mc:Choice>
        </mc:AlternateContent>
        <mc:AlternateContent xmlns:mc="http://schemas.openxmlformats.org/markup-compatibility/2006">
          <mc:Choice Requires="x14">
            <control shapeId="14341" r:id="rId390" name="Check Box 3077">
              <controlPr defaultSize="0" autoFill="0" autoLine="0" autoPict="0">
                <anchor moveWithCells="1">
                  <from>
                    <xdr:col>19</xdr:col>
                    <xdr:colOff>190500</xdr:colOff>
                    <xdr:row>56</xdr:row>
                    <xdr:rowOff>361950</xdr:rowOff>
                  </from>
                  <to>
                    <xdr:col>20</xdr:col>
                    <xdr:colOff>85725</xdr:colOff>
                    <xdr:row>58</xdr:row>
                    <xdr:rowOff>47625</xdr:rowOff>
                  </to>
                </anchor>
              </controlPr>
            </control>
          </mc:Choice>
        </mc:AlternateContent>
        <mc:AlternateContent xmlns:mc="http://schemas.openxmlformats.org/markup-compatibility/2006">
          <mc:Choice Requires="x14">
            <control shapeId="14342" r:id="rId391" name="Check Box 3078">
              <controlPr defaultSize="0" autoFill="0" autoLine="0" autoPict="0">
                <anchor moveWithCells="1">
                  <from>
                    <xdr:col>19</xdr:col>
                    <xdr:colOff>190500</xdr:colOff>
                    <xdr:row>57</xdr:row>
                    <xdr:rowOff>361950</xdr:rowOff>
                  </from>
                  <to>
                    <xdr:col>20</xdr:col>
                    <xdr:colOff>85725</xdr:colOff>
                    <xdr:row>59</xdr:row>
                    <xdr:rowOff>47625</xdr:rowOff>
                  </to>
                </anchor>
              </controlPr>
            </control>
          </mc:Choice>
        </mc:AlternateContent>
        <mc:AlternateContent xmlns:mc="http://schemas.openxmlformats.org/markup-compatibility/2006">
          <mc:Choice Requires="x14">
            <control shapeId="14343" r:id="rId392" name="Check Box 3079">
              <controlPr defaultSize="0" autoFill="0" autoLine="0" autoPict="0">
                <anchor moveWithCells="1">
                  <from>
                    <xdr:col>19</xdr:col>
                    <xdr:colOff>190500</xdr:colOff>
                    <xdr:row>58</xdr:row>
                    <xdr:rowOff>361950</xdr:rowOff>
                  </from>
                  <to>
                    <xdr:col>20</xdr:col>
                    <xdr:colOff>85725</xdr:colOff>
                    <xdr:row>60</xdr:row>
                    <xdr:rowOff>47625</xdr:rowOff>
                  </to>
                </anchor>
              </controlPr>
            </control>
          </mc:Choice>
        </mc:AlternateContent>
        <mc:AlternateContent xmlns:mc="http://schemas.openxmlformats.org/markup-compatibility/2006">
          <mc:Choice Requires="x14">
            <control shapeId="14344" r:id="rId393" name="Check Box 3080">
              <controlPr defaultSize="0" autoFill="0" autoLine="0" autoPict="0">
                <anchor moveWithCells="1">
                  <from>
                    <xdr:col>19</xdr:col>
                    <xdr:colOff>190500</xdr:colOff>
                    <xdr:row>59</xdr:row>
                    <xdr:rowOff>361950</xdr:rowOff>
                  </from>
                  <to>
                    <xdr:col>20</xdr:col>
                    <xdr:colOff>85725</xdr:colOff>
                    <xdr:row>61</xdr:row>
                    <xdr:rowOff>47625</xdr:rowOff>
                  </to>
                </anchor>
              </controlPr>
            </control>
          </mc:Choice>
        </mc:AlternateContent>
        <mc:AlternateContent xmlns:mc="http://schemas.openxmlformats.org/markup-compatibility/2006">
          <mc:Choice Requires="x14">
            <control shapeId="14345" r:id="rId394" name="Check Box 3081">
              <controlPr defaultSize="0" autoFill="0" autoLine="0" autoPict="0">
                <anchor moveWithCells="1">
                  <from>
                    <xdr:col>19</xdr:col>
                    <xdr:colOff>190500</xdr:colOff>
                    <xdr:row>60</xdr:row>
                    <xdr:rowOff>361950</xdr:rowOff>
                  </from>
                  <to>
                    <xdr:col>20</xdr:col>
                    <xdr:colOff>85725</xdr:colOff>
                    <xdr:row>62</xdr:row>
                    <xdr:rowOff>47625</xdr:rowOff>
                  </to>
                </anchor>
              </controlPr>
            </control>
          </mc:Choice>
        </mc:AlternateContent>
        <mc:AlternateContent xmlns:mc="http://schemas.openxmlformats.org/markup-compatibility/2006">
          <mc:Choice Requires="x14">
            <control shapeId="14346" r:id="rId395" name="Check Box 3082">
              <controlPr defaultSize="0" autoFill="0" autoLine="0" autoPict="0">
                <anchor moveWithCells="1">
                  <from>
                    <xdr:col>19</xdr:col>
                    <xdr:colOff>190500</xdr:colOff>
                    <xdr:row>61</xdr:row>
                    <xdr:rowOff>361950</xdr:rowOff>
                  </from>
                  <to>
                    <xdr:col>20</xdr:col>
                    <xdr:colOff>85725</xdr:colOff>
                    <xdr:row>63</xdr:row>
                    <xdr:rowOff>47625</xdr:rowOff>
                  </to>
                </anchor>
              </controlPr>
            </control>
          </mc:Choice>
        </mc:AlternateContent>
        <mc:AlternateContent xmlns:mc="http://schemas.openxmlformats.org/markup-compatibility/2006">
          <mc:Choice Requires="x14">
            <control shapeId="14347" r:id="rId396" name="Check Box 3083">
              <controlPr defaultSize="0" autoFill="0" autoLine="0" autoPict="0">
                <anchor moveWithCells="1">
                  <from>
                    <xdr:col>19</xdr:col>
                    <xdr:colOff>190500</xdr:colOff>
                    <xdr:row>62</xdr:row>
                    <xdr:rowOff>361950</xdr:rowOff>
                  </from>
                  <to>
                    <xdr:col>20</xdr:col>
                    <xdr:colOff>85725</xdr:colOff>
                    <xdr:row>64</xdr:row>
                    <xdr:rowOff>47625</xdr:rowOff>
                  </to>
                </anchor>
              </controlPr>
            </control>
          </mc:Choice>
        </mc:AlternateContent>
        <mc:AlternateContent xmlns:mc="http://schemas.openxmlformats.org/markup-compatibility/2006">
          <mc:Choice Requires="x14">
            <control shapeId="14348" r:id="rId397" name="Check Box 3084">
              <controlPr defaultSize="0" autoFill="0" autoLine="0" autoPict="0">
                <anchor moveWithCells="1">
                  <from>
                    <xdr:col>19</xdr:col>
                    <xdr:colOff>190500</xdr:colOff>
                    <xdr:row>63</xdr:row>
                    <xdr:rowOff>361950</xdr:rowOff>
                  </from>
                  <to>
                    <xdr:col>20</xdr:col>
                    <xdr:colOff>85725</xdr:colOff>
                    <xdr:row>65</xdr:row>
                    <xdr:rowOff>47625</xdr:rowOff>
                  </to>
                </anchor>
              </controlPr>
            </control>
          </mc:Choice>
        </mc:AlternateContent>
        <mc:AlternateContent xmlns:mc="http://schemas.openxmlformats.org/markup-compatibility/2006">
          <mc:Choice Requires="x14">
            <control shapeId="14349" r:id="rId398" name="Check Box 3085">
              <controlPr defaultSize="0" autoFill="0" autoLine="0" autoPict="0">
                <anchor moveWithCells="1">
                  <from>
                    <xdr:col>19</xdr:col>
                    <xdr:colOff>190500</xdr:colOff>
                    <xdr:row>64</xdr:row>
                    <xdr:rowOff>361950</xdr:rowOff>
                  </from>
                  <to>
                    <xdr:col>20</xdr:col>
                    <xdr:colOff>85725</xdr:colOff>
                    <xdr:row>66</xdr:row>
                    <xdr:rowOff>47625</xdr:rowOff>
                  </to>
                </anchor>
              </controlPr>
            </control>
          </mc:Choice>
        </mc:AlternateContent>
        <mc:AlternateContent xmlns:mc="http://schemas.openxmlformats.org/markup-compatibility/2006">
          <mc:Choice Requires="x14">
            <control shapeId="14350" r:id="rId399" name="Check Box 3086">
              <controlPr defaultSize="0" autoFill="0" autoLine="0" autoPict="0">
                <anchor moveWithCells="1">
                  <from>
                    <xdr:col>19</xdr:col>
                    <xdr:colOff>190500</xdr:colOff>
                    <xdr:row>65</xdr:row>
                    <xdr:rowOff>361950</xdr:rowOff>
                  </from>
                  <to>
                    <xdr:col>20</xdr:col>
                    <xdr:colOff>85725</xdr:colOff>
                    <xdr:row>67</xdr:row>
                    <xdr:rowOff>47625</xdr:rowOff>
                  </to>
                </anchor>
              </controlPr>
            </control>
          </mc:Choice>
        </mc:AlternateContent>
        <mc:AlternateContent xmlns:mc="http://schemas.openxmlformats.org/markup-compatibility/2006">
          <mc:Choice Requires="x14">
            <control shapeId="14351" r:id="rId400" name="Check Box 3087">
              <controlPr defaultSize="0" autoFill="0" autoLine="0" autoPict="0">
                <anchor moveWithCells="1">
                  <from>
                    <xdr:col>19</xdr:col>
                    <xdr:colOff>190500</xdr:colOff>
                    <xdr:row>66</xdr:row>
                    <xdr:rowOff>361950</xdr:rowOff>
                  </from>
                  <to>
                    <xdr:col>20</xdr:col>
                    <xdr:colOff>85725</xdr:colOff>
                    <xdr:row>68</xdr:row>
                    <xdr:rowOff>47625</xdr:rowOff>
                  </to>
                </anchor>
              </controlPr>
            </control>
          </mc:Choice>
        </mc:AlternateContent>
        <mc:AlternateContent xmlns:mc="http://schemas.openxmlformats.org/markup-compatibility/2006">
          <mc:Choice Requires="x14">
            <control shapeId="14352" r:id="rId401" name="Check Box 3088">
              <controlPr defaultSize="0" autoFill="0" autoLine="0" autoPict="0">
                <anchor moveWithCells="1">
                  <from>
                    <xdr:col>10</xdr:col>
                    <xdr:colOff>190500</xdr:colOff>
                    <xdr:row>67</xdr:row>
                    <xdr:rowOff>361950</xdr:rowOff>
                  </from>
                  <to>
                    <xdr:col>11</xdr:col>
                    <xdr:colOff>85725</xdr:colOff>
                    <xdr:row>69</xdr:row>
                    <xdr:rowOff>47625</xdr:rowOff>
                  </to>
                </anchor>
              </controlPr>
            </control>
          </mc:Choice>
        </mc:AlternateContent>
        <mc:AlternateContent xmlns:mc="http://schemas.openxmlformats.org/markup-compatibility/2006">
          <mc:Choice Requires="x14">
            <control shapeId="14353" r:id="rId402" name="Check Box 3089">
              <controlPr defaultSize="0" autoFill="0" autoLine="0" autoPict="0">
                <anchor moveWithCells="1">
                  <from>
                    <xdr:col>11</xdr:col>
                    <xdr:colOff>190500</xdr:colOff>
                    <xdr:row>67</xdr:row>
                    <xdr:rowOff>361950</xdr:rowOff>
                  </from>
                  <to>
                    <xdr:col>12</xdr:col>
                    <xdr:colOff>85725</xdr:colOff>
                    <xdr:row>69</xdr:row>
                    <xdr:rowOff>47625</xdr:rowOff>
                  </to>
                </anchor>
              </controlPr>
            </control>
          </mc:Choice>
        </mc:AlternateContent>
        <mc:AlternateContent xmlns:mc="http://schemas.openxmlformats.org/markup-compatibility/2006">
          <mc:Choice Requires="x14">
            <control shapeId="14354" r:id="rId403" name="Check Box 3090">
              <controlPr defaultSize="0" autoFill="0" autoLine="0" autoPict="0">
                <anchor moveWithCells="1">
                  <from>
                    <xdr:col>14</xdr:col>
                    <xdr:colOff>190500</xdr:colOff>
                    <xdr:row>67</xdr:row>
                    <xdr:rowOff>361950</xdr:rowOff>
                  </from>
                  <to>
                    <xdr:col>15</xdr:col>
                    <xdr:colOff>85725</xdr:colOff>
                    <xdr:row>69</xdr:row>
                    <xdr:rowOff>47625</xdr:rowOff>
                  </to>
                </anchor>
              </controlPr>
            </control>
          </mc:Choice>
        </mc:AlternateContent>
        <mc:AlternateContent xmlns:mc="http://schemas.openxmlformats.org/markup-compatibility/2006">
          <mc:Choice Requires="x14">
            <control shapeId="14355" r:id="rId404" name="Check Box 3091">
              <controlPr defaultSize="0" autoFill="0" autoLine="0" autoPict="0">
                <anchor moveWithCells="1">
                  <from>
                    <xdr:col>15</xdr:col>
                    <xdr:colOff>152400</xdr:colOff>
                    <xdr:row>67</xdr:row>
                    <xdr:rowOff>361950</xdr:rowOff>
                  </from>
                  <to>
                    <xdr:col>16</xdr:col>
                    <xdr:colOff>66675</xdr:colOff>
                    <xdr:row>69</xdr:row>
                    <xdr:rowOff>47625</xdr:rowOff>
                  </to>
                </anchor>
              </controlPr>
            </control>
          </mc:Choice>
        </mc:AlternateContent>
        <mc:AlternateContent xmlns:mc="http://schemas.openxmlformats.org/markup-compatibility/2006">
          <mc:Choice Requires="x14">
            <control shapeId="14356" r:id="rId405" name="Check Box 3092">
              <controlPr defaultSize="0" autoFill="0" autoLine="0" autoPict="0">
                <anchor moveWithCells="1">
                  <from>
                    <xdr:col>18</xdr:col>
                    <xdr:colOff>190500</xdr:colOff>
                    <xdr:row>67</xdr:row>
                    <xdr:rowOff>361950</xdr:rowOff>
                  </from>
                  <to>
                    <xdr:col>19</xdr:col>
                    <xdr:colOff>85725</xdr:colOff>
                    <xdr:row>69</xdr:row>
                    <xdr:rowOff>47625</xdr:rowOff>
                  </to>
                </anchor>
              </controlPr>
            </control>
          </mc:Choice>
        </mc:AlternateContent>
        <mc:AlternateContent xmlns:mc="http://schemas.openxmlformats.org/markup-compatibility/2006">
          <mc:Choice Requires="x14">
            <control shapeId="14357" r:id="rId406" name="Check Box 3093">
              <controlPr defaultSize="0" autoFill="0" autoLine="0" autoPict="0">
                <anchor moveWithCells="1">
                  <from>
                    <xdr:col>19</xdr:col>
                    <xdr:colOff>190500</xdr:colOff>
                    <xdr:row>67</xdr:row>
                    <xdr:rowOff>361950</xdr:rowOff>
                  </from>
                  <to>
                    <xdr:col>20</xdr:col>
                    <xdr:colOff>85725</xdr:colOff>
                    <xdr:row>69</xdr:row>
                    <xdr:rowOff>47625</xdr:rowOff>
                  </to>
                </anchor>
              </controlPr>
            </control>
          </mc:Choice>
        </mc:AlternateContent>
        <mc:AlternateContent xmlns:mc="http://schemas.openxmlformats.org/markup-compatibility/2006">
          <mc:Choice Requires="x14">
            <control shapeId="14358" r:id="rId407" name="Check Box 3094">
              <controlPr defaultSize="0" autoFill="0" autoLine="0" autoPict="0">
                <anchor moveWithCells="1">
                  <from>
                    <xdr:col>10</xdr:col>
                    <xdr:colOff>190500</xdr:colOff>
                    <xdr:row>66</xdr:row>
                    <xdr:rowOff>361950</xdr:rowOff>
                  </from>
                  <to>
                    <xdr:col>11</xdr:col>
                    <xdr:colOff>85725</xdr:colOff>
                    <xdr:row>68</xdr:row>
                    <xdr:rowOff>47625</xdr:rowOff>
                  </to>
                </anchor>
              </controlPr>
            </control>
          </mc:Choice>
        </mc:AlternateContent>
        <mc:AlternateContent xmlns:mc="http://schemas.openxmlformats.org/markup-compatibility/2006">
          <mc:Choice Requires="x14">
            <control shapeId="14359" r:id="rId408" name="Check Box 3095">
              <controlPr defaultSize="0" autoFill="0" autoLine="0" autoPict="0">
                <anchor moveWithCells="1">
                  <from>
                    <xdr:col>11</xdr:col>
                    <xdr:colOff>190500</xdr:colOff>
                    <xdr:row>66</xdr:row>
                    <xdr:rowOff>361950</xdr:rowOff>
                  </from>
                  <to>
                    <xdr:col>12</xdr:col>
                    <xdr:colOff>85725</xdr:colOff>
                    <xdr:row>68</xdr:row>
                    <xdr:rowOff>47625</xdr:rowOff>
                  </to>
                </anchor>
              </controlPr>
            </control>
          </mc:Choice>
        </mc:AlternateContent>
        <mc:AlternateContent xmlns:mc="http://schemas.openxmlformats.org/markup-compatibility/2006">
          <mc:Choice Requires="x14">
            <control shapeId="14360" r:id="rId409" name="Check Box 3096">
              <controlPr defaultSize="0" autoFill="0" autoLine="0" autoPict="0">
                <anchor moveWithCells="1">
                  <from>
                    <xdr:col>14</xdr:col>
                    <xdr:colOff>190500</xdr:colOff>
                    <xdr:row>66</xdr:row>
                    <xdr:rowOff>361950</xdr:rowOff>
                  </from>
                  <to>
                    <xdr:col>15</xdr:col>
                    <xdr:colOff>85725</xdr:colOff>
                    <xdr:row>68</xdr:row>
                    <xdr:rowOff>47625</xdr:rowOff>
                  </to>
                </anchor>
              </controlPr>
            </control>
          </mc:Choice>
        </mc:AlternateContent>
        <mc:AlternateContent xmlns:mc="http://schemas.openxmlformats.org/markup-compatibility/2006">
          <mc:Choice Requires="x14">
            <control shapeId="14361" r:id="rId410" name="Check Box 3097">
              <controlPr defaultSize="0" autoFill="0" autoLine="0" autoPict="0">
                <anchor moveWithCells="1">
                  <from>
                    <xdr:col>15</xdr:col>
                    <xdr:colOff>152400</xdr:colOff>
                    <xdr:row>66</xdr:row>
                    <xdr:rowOff>361950</xdr:rowOff>
                  </from>
                  <to>
                    <xdr:col>16</xdr:col>
                    <xdr:colOff>66675</xdr:colOff>
                    <xdr:row>68</xdr:row>
                    <xdr:rowOff>47625</xdr:rowOff>
                  </to>
                </anchor>
              </controlPr>
            </control>
          </mc:Choice>
        </mc:AlternateContent>
        <mc:AlternateContent xmlns:mc="http://schemas.openxmlformats.org/markup-compatibility/2006">
          <mc:Choice Requires="x14">
            <control shapeId="14362" r:id="rId411" name="Check Box 3098">
              <controlPr defaultSize="0" autoFill="0" autoLine="0" autoPict="0">
                <anchor moveWithCells="1">
                  <from>
                    <xdr:col>18</xdr:col>
                    <xdr:colOff>190500</xdr:colOff>
                    <xdr:row>66</xdr:row>
                    <xdr:rowOff>361950</xdr:rowOff>
                  </from>
                  <to>
                    <xdr:col>19</xdr:col>
                    <xdr:colOff>85725</xdr:colOff>
                    <xdr:row>68</xdr:row>
                    <xdr:rowOff>47625</xdr:rowOff>
                  </to>
                </anchor>
              </controlPr>
            </control>
          </mc:Choice>
        </mc:AlternateContent>
        <mc:AlternateContent xmlns:mc="http://schemas.openxmlformats.org/markup-compatibility/2006">
          <mc:Choice Requires="x14">
            <control shapeId="14363" r:id="rId412" name="Check Box 3099">
              <controlPr defaultSize="0" autoFill="0" autoLine="0" autoPict="0">
                <anchor moveWithCells="1">
                  <from>
                    <xdr:col>19</xdr:col>
                    <xdr:colOff>190500</xdr:colOff>
                    <xdr:row>66</xdr:row>
                    <xdr:rowOff>361950</xdr:rowOff>
                  </from>
                  <to>
                    <xdr:col>20</xdr:col>
                    <xdr:colOff>85725</xdr:colOff>
                    <xdr:row>68</xdr:row>
                    <xdr:rowOff>47625</xdr:rowOff>
                  </to>
                </anchor>
              </controlPr>
            </control>
          </mc:Choice>
        </mc:AlternateContent>
        <mc:AlternateContent xmlns:mc="http://schemas.openxmlformats.org/markup-compatibility/2006">
          <mc:Choice Requires="x14">
            <control shapeId="14364" r:id="rId413" name="Check Box 3100">
              <controlPr defaultSize="0" autoFill="0" autoLine="0" autoPict="0">
                <anchor moveWithCells="1">
                  <from>
                    <xdr:col>10</xdr:col>
                    <xdr:colOff>190500</xdr:colOff>
                    <xdr:row>45</xdr:row>
                    <xdr:rowOff>0</xdr:rowOff>
                  </from>
                  <to>
                    <xdr:col>11</xdr:col>
                    <xdr:colOff>85725</xdr:colOff>
                    <xdr:row>46</xdr:row>
                    <xdr:rowOff>47625</xdr:rowOff>
                  </to>
                </anchor>
              </controlPr>
            </control>
          </mc:Choice>
        </mc:AlternateContent>
        <mc:AlternateContent xmlns:mc="http://schemas.openxmlformats.org/markup-compatibility/2006">
          <mc:Choice Requires="x14">
            <control shapeId="14365" r:id="rId414" name="Check Box 3101">
              <controlPr defaultSize="0" autoFill="0" autoLine="0" autoPict="0">
                <anchor moveWithCells="1">
                  <from>
                    <xdr:col>10</xdr:col>
                    <xdr:colOff>190500</xdr:colOff>
                    <xdr:row>45</xdr:row>
                    <xdr:rowOff>361950</xdr:rowOff>
                  </from>
                  <to>
                    <xdr:col>11</xdr:col>
                    <xdr:colOff>114300</xdr:colOff>
                    <xdr:row>47</xdr:row>
                    <xdr:rowOff>47625</xdr:rowOff>
                  </to>
                </anchor>
              </controlPr>
            </control>
          </mc:Choice>
        </mc:AlternateContent>
        <mc:AlternateContent xmlns:mc="http://schemas.openxmlformats.org/markup-compatibility/2006">
          <mc:Choice Requires="x14">
            <control shapeId="14366" r:id="rId415" name="Check Box 3102">
              <controlPr defaultSize="0" autoFill="0" autoLine="0" autoPict="0">
                <anchor moveWithCells="1">
                  <from>
                    <xdr:col>10</xdr:col>
                    <xdr:colOff>190500</xdr:colOff>
                    <xdr:row>46</xdr:row>
                    <xdr:rowOff>0</xdr:rowOff>
                  </from>
                  <to>
                    <xdr:col>11</xdr:col>
                    <xdr:colOff>85725</xdr:colOff>
                    <xdr:row>47</xdr:row>
                    <xdr:rowOff>47625</xdr:rowOff>
                  </to>
                </anchor>
              </controlPr>
            </control>
          </mc:Choice>
        </mc:AlternateContent>
        <mc:AlternateContent xmlns:mc="http://schemas.openxmlformats.org/markup-compatibility/2006">
          <mc:Choice Requires="x14">
            <control shapeId="14367" r:id="rId416" name="Check Box 3103">
              <controlPr defaultSize="0" autoFill="0" autoLine="0" autoPict="0">
                <anchor moveWithCells="1">
                  <from>
                    <xdr:col>10</xdr:col>
                    <xdr:colOff>190500</xdr:colOff>
                    <xdr:row>46</xdr:row>
                    <xdr:rowOff>361950</xdr:rowOff>
                  </from>
                  <to>
                    <xdr:col>11</xdr:col>
                    <xdr:colOff>114300</xdr:colOff>
                    <xdr:row>48</xdr:row>
                    <xdr:rowOff>47625</xdr:rowOff>
                  </to>
                </anchor>
              </controlPr>
            </control>
          </mc:Choice>
        </mc:AlternateContent>
        <mc:AlternateContent xmlns:mc="http://schemas.openxmlformats.org/markup-compatibility/2006">
          <mc:Choice Requires="x14">
            <control shapeId="14368" r:id="rId417" name="Check Box 3104">
              <controlPr defaultSize="0" autoFill="0" autoLine="0" autoPict="0">
                <anchor moveWithCells="1">
                  <from>
                    <xdr:col>10</xdr:col>
                    <xdr:colOff>190500</xdr:colOff>
                    <xdr:row>47</xdr:row>
                    <xdr:rowOff>0</xdr:rowOff>
                  </from>
                  <to>
                    <xdr:col>11</xdr:col>
                    <xdr:colOff>85725</xdr:colOff>
                    <xdr:row>48</xdr:row>
                    <xdr:rowOff>47625</xdr:rowOff>
                  </to>
                </anchor>
              </controlPr>
            </control>
          </mc:Choice>
        </mc:AlternateContent>
        <mc:AlternateContent xmlns:mc="http://schemas.openxmlformats.org/markup-compatibility/2006">
          <mc:Choice Requires="x14">
            <control shapeId="14369" r:id="rId418" name="Check Box 3105">
              <controlPr defaultSize="0" autoFill="0" autoLine="0" autoPict="0">
                <anchor moveWithCells="1">
                  <from>
                    <xdr:col>10</xdr:col>
                    <xdr:colOff>190500</xdr:colOff>
                    <xdr:row>47</xdr:row>
                    <xdr:rowOff>361950</xdr:rowOff>
                  </from>
                  <to>
                    <xdr:col>11</xdr:col>
                    <xdr:colOff>114300</xdr:colOff>
                    <xdr:row>49</xdr:row>
                    <xdr:rowOff>47625</xdr:rowOff>
                  </to>
                </anchor>
              </controlPr>
            </control>
          </mc:Choice>
        </mc:AlternateContent>
        <mc:AlternateContent xmlns:mc="http://schemas.openxmlformats.org/markup-compatibility/2006">
          <mc:Choice Requires="x14">
            <control shapeId="14370" r:id="rId419" name="Check Box 3106">
              <controlPr defaultSize="0" autoFill="0" autoLine="0" autoPict="0">
                <anchor moveWithCells="1">
                  <from>
                    <xdr:col>10</xdr:col>
                    <xdr:colOff>190500</xdr:colOff>
                    <xdr:row>48</xdr:row>
                    <xdr:rowOff>0</xdr:rowOff>
                  </from>
                  <to>
                    <xdr:col>11</xdr:col>
                    <xdr:colOff>85725</xdr:colOff>
                    <xdr:row>49</xdr:row>
                    <xdr:rowOff>47625</xdr:rowOff>
                  </to>
                </anchor>
              </controlPr>
            </control>
          </mc:Choice>
        </mc:AlternateContent>
        <mc:AlternateContent xmlns:mc="http://schemas.openxmlformats.org/markup-compatibility/2006">
          <mc:Choice Requires="x14">
            <control shapeId="14371" r:id="rId420" name="Check Box 3107">
              <controlPr defaultSize="0" autoFill="0" autoLine="0" autoPict="0">
                <anchor moveWithCells="1">
                  <from>
                    <xdr:col>10</xdr:col>
                    <xdr:colOff>190500</xdr:colOff>
                    <xdr:row>48</xdr:row>
                    <xdr:rowOff>361950</xdr:rowOff>
                  </from>
                  <to>
                    <xdr:col>11</xdr:col>
                    <xdr:colOff>114300</xdr:colOff>
                    <xdr:row>50</xdr:row>
                    <xdr:rowOff>47625</xdr:rowOff>
                  </to>
                </anchor>
              </controlPr>
            </control>
          </mc:Choice>
        </mc:AlternateContent>
        <mc:AlternateContent xmlns:mc="http://schemas.openxmlformats.org/markup-compatibility/2006">
          <mc:Choice Requires="x14">
            <control shapeId="14372" r:id="rId421" name="Check Box 3108">
              <controlPr defaultSize="0" autoFill="0" autoLine="0" autoPict="0">
                <anchor moveWithCells="1">
                  <from>
                    <xdr:col>10</xdr:col>
                    <xdr:colOff>190500</xdr:colOff>
                    <xdr:row>49</xdr:row>
                    <xdr:rowOff>0</xdr:rowOff>
                  </from>
                  <to>
                    <xdr:col>11</xdr:col>
                    <xdr:colOff>85725</xdr:colOff>
                    <xdr:row>50</xdr:row>
                    <xdr:rowOff>47625</xdr:rowOff>
                  </to>
                </anchor>
              </controlPr>
            </control>
          </mc:Choice>
        </mc:AlternateContent>
        <mc:AlternateContent xmlns:mc="http://schemas.openxmlformats.org/markup-compatibility/2006">
          <mc:Choice Requires="x14">
            <control shapeId="14373" r:id="rId422" name="Check Box 3109">
              <controlPr defaultSize="0" autoFill="0" autoLine="0" autoPict="0">
                <anchor moveWithCells="1">
                  <from>
                    <xdr:col>10</xdr:col>
                    <xdr:colOff>190500</xdr:colOff>
                    <xdr:row>49</xdr:row>
                    <xdr:rowOff>361950</xdr:rowOff>
                  </from>
                  <to>
                    <xdr:col>11</xdr:col>
                    <xdr:colOff>114300</xdr:colOff>
                    <xdr:row>51</xdr:row>
                    <xdr:rowOff>47625</xdr:rowOff>
                  </to>
                </anchor>
              </controlPr>
            </control>
          </mc:Choice>
        </mc:AlternateContent>
        <mc:AlternateContent xmlns:mc="http://schemas.openxmlformats.org/markup-compatibility/2006">
          <mc:Choice Requires="x14">
            <control shapeId="14374" r:id="rId423" name="Check Box 3110">
              <controlPr defaultSize="0" autoFill="0" autoLine="0" autoPict="0">
                <anchor moveWithCells="1">
                  <from>
                    <xdr:col>10</xdr:col>
                    <xdr:colOff>190500</xdr:colOff>
                    <xdr:row>50</xdr:row>
                    <xdr:rowOff>0</xdr:rowOff>
                  </from>
                  <to>
                    <xdr:col>11</xdr:col>
                    <xdr:colOff>85725</xdr:colOff>
                    <xdr:row>51</xdr:row>
                    <xdr:rowOff>47625</xdr:rowOff>
                  </to>
                </anchor>
              </controlPr>
            </control>
          </mc:Choice>
        </mc:AlternateContent>
        <mc:AlternateContent xmlns:mc="http://schemas.openxmlformats.org/markup-compatibility/2006">
          <mc:Choice Requires="x14">
            <control shapeId="14375" r:id="rId424" name="Check Box 3111">
              <controlPr defaultSize="0" autoFill="0" autoLine="0" autoPict="0">
                <anchor moveWithCells="1">
                  <from>
                    <xdr:col>10</xdr:col>
                    <xdr:colOff>190500</xdr:colOff>
                    <xdr:row>50</xdr:row>
                    <xdr:rowOff>361950</xdr:rowOff>
                  </from>
                  <to>
                    <xdr:col>11</xdr:col>
                    <xdr:colOff>114300</xdr:colOff>
                    <xdr:row>52</xdr:row>
                    <xdr:rowOff>47625</xdr:rowOff>
                  </to>
                </anchor>
              </controlPr>
            </control>
          </mc:Choice>
        </mc:AlternateContent>
        <mc:AlternateContent xmlns:mc="http://schemas.openxmlformats.org/markup-compatibility/2006">
          <mc:Choice Requires="x14">
            <control shapeId="14376" r:id="rId425" name="Check Box 3112">
              <controlPr defaultSize="0" autoFill="0" autoLine="0" autoPict="0">
                <anchor moveWithCells="1">
                  <from>
                    <xdr:col>10</xdr:col>
                    <xdr:colOff>190500</xdr:colOff>
                    <xdr:row>51</xdr:row>
                    <xdr:rowOff>0</xdr:rowOff>
                  </from>
                  <to>
                    <xdr:col>11</xdr:col>
                    <xdr:colOff>85725</xdr:colOff>
                    <xdr:row>52</xdr:row>
                    <xdr:rowOff>47625</xdr:rowOff>
                  </to>
                </anchor>
              </controlPr>
            </control>
          </mc:Choice>
        </mc:AlternateContent>
        <mc:AlternateContent xmlns:mc="http://schemas.openxmlformats.org/markup-compatibility/2006">
          <mc:Choice Requires="x14">
            <control shapeId="14377" r:id="rId426" name="Check Box 3113">
              <controlPr defaultSize="0" autoFill="0" autoLine="0" autoPict="0">
                <anchor moveWithCells="1">
                  <from>
                    <xdr:col>10</xdr:col>
                    <xdr:colOff>190500</xdr:colOff>
                    <xdr:row>51</xdr:row>
                    <xdr:rowOff>361950</xdr:rowOff>
                  </from>
                  <to>
                    <xdr:col>11</xdr:col>
                    <xdr:colOff>114300</xdr:colOff>
                    <xdr:row>53</xdr:row>
                    <xdr:rowOff>47625</xdr:rowOff>
                  </to>
                </anchor>
              </controlPr>
            </control>
          </mc:Choice>
        </mc:AlternateContent>
        <mc:AlternateContent xmlns:mc="http://schemas.openxmlformats.org/markup-compatibility/2006">
          <mc:Choice Requires="x14">
            <control shapeId="14378" r:id="rId427" name="Check Box 3114">
              <controlPr defaultSize="0" autoFill="0" autoLine="0" autoPict="0">
                <anchor moveWithCells="1">
                  <from>
                    <xdr:col>10</xdr:col>
                    <xdr:colOff>190500</xdr:colOff>
                    <xdr:row>52</xdr:row>
                    <xdr:rowOff>0</xdr:rowOff>
                  </from>
                  <to>
                    <xdr:col>11</xdr:col>
                    <xdr:colOff>85725</xdr:colOff>
                    <xdr:row>53</xdr:row>
                    <xdr:rowOff>47625</xdr:rowOff>
                  </to>
                </anchor>
              </controlPr>
            </control>
          </mc:Choice>
        </mc:AlternateContent>
        <mc:AlternateContent xmlns:mc="http://schemas.openxmlformats.org/markup-compatibility/2006">
          <mc:Choice Requires="x14">
            <control shapeId="14379" r:id="rId428" name="Check Box 3115">
              <controlPr defaultSize="0" autoFill="0" autoLine="0" autoPict="0">
                <anchor moveWithCells="1">
                  <from>
                    <xdr:col>10</xdr:col>
                    <xdr:colOff>190500</xdr:colOff>
                    <xdr:row>52</xdr:row>
                    <xdr:rowOff>361950</xdr:rowOff>
                  </from>
                  <to>
                    <xdr:col>11</xdr:col>
                    <xdr:colOff>114300</xdr:colOff>
                    <xdr:row>54</xdr:row>
                    <xdr:rowOff>47625</xdr:rowOff>
                  </to>
                </anchor>
              </controlPr>
            </control>
          </mc:Choice>
        </mc:AlternateContent>
        <mc:AlternateContent xmlns:mc="http://schemas.openxmlformats.org/markup-compatibility/2006">
          <mc:Choice Requires="x14">
            <control shapeId="14380" r:id="rId429" name="Check Box 3116">
              <controlPr defaultSize="0" autoFill="0" autoLine="0" autoPict="0">
                <anchor moveWithCells="1">
                  <from>
                    <xdr:col>10</xdr:col>
                    <xdr:colOff>190500</xdr:colOff>
                    <xdr:row>53</xdr:row>
                    <xdr:rowOff>0</xdr:rowOff>
                  </from>
                  <to>
                    <xdr:col>11</xdr:col>
                    <xdr:colOff>85725</xdr:colOff>
                    <xdr:row>54</xdr:row>
                    <xdr:rowOff>47625</xdr:rowOff>
                  </to>
                </anchor>
              </controlPr>
            </control>
          </mc:Choice>
        </mc:AlternateContent>
        <mc:AlternateContent xmlns:mc="http://schemas.openxmlformats.org/markup-compatibility/2006">
          <mc:Choice Requires="x14">
            <control shapeId="14381" r:id="rId430" name="Check Box 3117">
              <controlPr defaultSize="0" autoFill="0" autoLine="0" autoPict="0">
                <anchor moveWithCells="1">
                  <from>
                    <xdr:col>10</xdr:col>
                    <xdr:colOff>190500</xdr:colOff>
                    <xdr:row>53</xdr:row>
                    <xdr:rowOff>361950</xdr:rowOff>
                  </from>
                  <to>
                    <xdr:col>11</xdr:col>
                    <xdr:colOff>114300</xdr:colOff>
                    <xdr:row>55</xdr:row>
                    <xdr:rowOff>47625</xdr:rowOff>
                  </to>
                </anchor>
              </controlPr>
            </control>
          </mc:Choice>
        </mc:AlternateContent>
        <mc:AlternateContent xmlns:mc="http://schemas.openxmlformats.org/markup-compatibility/2006">
          <mc:Choice Requires="x14">
            <control shapeId="14382" r:id="rId431" name="Check Box 3118">
              <controlPr defaultSize="0" autoFill="0" autoLine="0" autoPict="0">
                <anchor moveWithCells="1">
                  <from>
                    <xdr:col>10</xdr:col>
                    <xdr:colOff>190500</xdr:colOff>
                    <xdr:row>54</xdr:row>
                    <xdr:rowOff>0</xdr:rowOff>
                  </from>
                  <to>
                    <xdr:col>11</xdr:col>
                    <xdr:colOff>85725</xdr:colOff>
                    <xdr:row>55</xdr:row>
                    <xdr:rowOff>47625</xdr:rowOff>
                  </to>
                </anchor>
              </controlPr>
            </control>
          </mc:Choice>
        </mc:AlternateContent>
        <mc:AlternateContent xmlns:mc="http://schemas.openxmlformats.org/markup-compatibility/2006">
          <mc:Choice Requires="x14">
            <control shapeId="14383" r:id="rId432" name="Check Box 3119">
              <controlPr defaultSize="0" autoFill="0" autoLine="0" autoPict="0">
                <anchor moveWithCells="1">
                  <from>
                    <xdr:col>10</xdr:col>
                    <xdr:colOff>190500</xdr:colOff>
                    <xdr:row>54</xdr:row>
                    <xdr:rowOff>361950</xdr:rowOff>
                  </from>
                  <to>
                    <xdr:col>11</xdr:col>
                    <xdr:colOff>114300</xdr:colOff>
                    <xdr:row>56</xdr:row>
                    <xdr:rowOff>47625</xdr:rowOff>
                  </to>
                </anchor>
              </controlPr>
            </control>
          </mc:Choice>
        </mc:AlternateContent>
        <mc:AlternateContent xmlns:mc="http://schemas.openxmlformats.org/markup-compatibility/2006">
          <mc:Choice Requires="x14">
            <control shapeId="14384" r:id="rId433" name="Check Box 3120">
              <controlPr defaultSize="0" autoFill="0" autoLine="0" autoPict="0">
                <anchor moveWithCells="1">
                  <from>
                    <xdr:col>10</xdr:col>
                    <xdr:colOff>190500</xdr:colOff>
                    <xdr:row>55</xdr:row>
                    <xdr:rowOff>0</xdr:rowOff>
                  </from>
                  <to>
                    <xdr:col>11</xdr:col>
                    <xdr:colOff>85725</xdr:colOff>
                    <xdr:row>56</xdr:row>
                    <xdr:rowOff>47625</xdr:rowOff>
                  </to>
                </anchor>
              </controlPr>
            </control>
          </mc:Choice>
        </mc:AlternateContent>
        <mc:AlternateContent xmlns:mc="http://schemas.openxmlformats.org/markup-compatibility/2006">
          <mc:Choice Requires="x14">
            <control shapeId="14385" r:id="rId434" name="Check Box 3121">
              <controlPr defaultSize="0" autoFill="0" autoLine="0" autoPict="0">
                <anchor moveWithCells="1">
                  <from>
                    <xdr:col>10</xdr:col>
                    <xdr:colOff>190500</xdr:colOff>
                    <xdr:row>55</xdr:row>
                    <xdr:rowOff>361950</xdr:rowOff>
                  </from>
                  <to>
                    <xdr:col>11</xdr:col>
                    <xdr:colOff>114300</xdr:colOff>
                    <xdr:row>57</xdr:row>
                    <xdr:rowOff>47625</xdr:rowOff>
                  </to>
                </anchor>
              </controlPr>
            </control>
          </mc:Choice>
        </mc:AlternateContent>
        <mc:AlternateContent xmlns:mc="http://schemas.openxmlformats.org/markup-compatibility/2006">
          <mc:Choice Requires="x14">
            <control shapeId="14386" r:id="rId435" name="Check Box 3122">
              <controlPr defaultSize="0" autoFill="0" autoLine="0" autoPict="0">
                <anchor moveWithCells="1">
                  <from>
                    <xdr:col>10</xdr:col>
                    <xdr:colOff>190500</xdr:colOff>
                    <xdr:row>56</xdr:row>
                    <xdr:rowOff>0</xdr:rowOff>
                  </from>
                  <to>
                    <xdr:col>11</xdr:col>
                    <xdr:colOff>85725</xdr:colOff>
                    <xdr:row>57</xdr:row>
                    <xdr:rowOff>47625</xdr:rowOff>
                  </to>
                </anchor>
              </controlPr>
            </control>
          </mc:Choice>
        </mc:AlternateContent>
        <mc:AlternateContent xmlns:mc="http://schemas.openxmlformats.org/markup-compatibility/2006">
          <mc:Choice Requires="x14">
            <control shapeId="14387" r:id="rId436" name="Check Box 3123">
              <controlPr defaultSize="0" autoFill="0" autoLine="0" autoPict="0">
                <anchor moveWithCells="1">
                  <from>
                    <xdr:col>10</xdr:col>
                    <xdr:colOff>190500</xdr:colOff>
                    <xdr:row>56</xdr:row>
                    <xdr:rowOff>361950</xdr:rowOff>
                  </from>
                  <to>
                    <xdr:col>11</xdr:col>
                    <xdr:colOff>114300</xdr:colOff>
                    <xdr:row>58</xdr:row>
                    <xdr:rowOff>47625</xdr:rowOff>
                  </to>
                </anchor>
              </controlPr>
            </control>
          </mc:Choice>
        </mc:AlternateContent>
        <mc:AlternateContent xmlns:mc="http://schemas.openxmlformats.org/markup-compatibility/2006">
          <mc:Choice Requires="x14">
            <control shapeId="14388" r:id="rId437" name="Check Box 3124">
              <controlPr defaultSize="0" autoFill="0" autoLine="0" autoPict="0">
                <anchor moveWithCells="1">
                  <from>
                    <xdr:col>10</xdr:col>
                    <xdr:colOff>190500</xdr:colOff>
                    <xdr:row>57</xdr:row>
                    <xdr:rowOff>0</xdr:rowOff>
                  </from>
                  <to>
                    <xdr:col>11</xdr:col>
                    <xdr:colOff>85725</xdr:colOff>
                    <xdr:row>58</xdr:row>
                    <xdr:rowOff>47625</xdr:rowOff>
                  </to>
                </anchor>
              </controlPr>
            </control>
          </mc:Choice>
        </mc:AlternateContent>
        <mc:AlternateContent xmlns:mc="http://schemas.openxmlformats.org/markup-compatibility/2006">
          <mc:Choice Requires="x14">
            <control shapeId="14389" r:id="rId438" name="Check Box 3125">
              <controlPr defaultSize="0" autoFill="0" autoLine="0" autoPict="0">
                <anchor moveWithCells="1">
                  <from>
                    <xdr:col>10</xdr:col>
                    <xdr:colOff>190500</xdr:colOff>
                    <xdr:row>57</xdr:row>
                    <xdr:rowOff>361950</xdr:rowOff>
                  </from>
                  <to>
                    <xdr:col>11</xdr:col>
                    <xdr:colOff>114300</xdr:colOff>
                    <xdr:row>59</xdr:row>
                    <xdr:rowOff>47625</xdr:rowOff>
                  </to>
                </anchor>
              </controlPr>
            </control>
          </mc:Choice>
        </mc:AlternateContent>
        <mc:AlternateContent xmlns:mc="http://schemas.openxmlformats.org/markup-compatibility/2006">
          <mc:Choice Requires="x14">
            <control shapeId="14390" r:id="rId439" name="Check Box 3126">
              <controlPr defaultSize="0" autoFill="0" autoLine="0" autoPict="0">
                <anchor moveWithCells="1">
                  <from>
                    <xdr:col>10</xdr:col>
                    <xdr:colOff>190500</xdr:colOff>
                    <xdr:row>58</xdr:row>
                    <xdr:rowOff>0</xdr:rowOff>
                  </from>
                  <to>
                    <xdr:col>11</xdr:col>
                    <xdr:colOff>85725</xdr:colOff>
                    <xdr:row>59</xdr:row>
                    <xdr:rowOff>47625</xdr:rowOff>
                  </to>
                </anchor>
              </controlPr>
            </control>
          </mc:Choice>
        </mc:AlternateContent>
        <mc:AlternateContent xmlns:mc="http://schemas.openxmlformats.org/markup-compatibility/2006">
          <mc:Choice Requires="x14">
            <control shapeId="14391" r:id="rId440" name="Check Box 3127">
              <controlPr defaultSize="0" autoFill="0" autoLine="0" autoPict="0">
                <anchor moveWithCells="1">
                  <from>
                    <xdr:col>10</xdr:col>
                    <xdr:colOff>190500</xdr:colOff>
                    <xdr:row>58</xdr:row>
                    <xdr:rowOff>361950</xdr:rowOff>
                  </from>
                  <to>
                    <xdr:col>11</xdr:col>
                    <xdr:colOff>114300</xdr:colOff>
                    <xdr:row>60</xdr:row>
                    <xdr:rowOff>47625</xdr:rowOff>
                  </to>
                </anchor>
              </controlPr>
            </control>
          </mc:Choice>
        </mc:AlternateContent>
        <mc:AlternateContent xmlns:mc="http://schemas.openxmlformats.org/markup-compatibility/2006">
          <mc:Choice Requires="x14">
            <control shapeId="14392" r:id="rId441" name="Check Box 3128">
              <controlPr defaultSize="0" autoFill="0" autoLine="0" autoPict="0">
                <anchor moveWithCells="1">
                  <from>
                    <xdr:col>10</xdr:col>
                    <xdr:colOff>190500</xdr:colOff>
                    <xdr:row>59</xdr:row>
                    <xdr:rowOff>0</xdr:rowOff>
                  </from>
                  <to>
                    <xdr:col>11</xdr:col>
                    <xdr:colOff>85725</xdr:colOff>
                    <xdr:row>60</xdr:row>
                    <xdr:rowOff>47625</xdr:rowOff>
                  </to>
                </anchor>
              </controlPr>
            </control>
          </mc:Choice>
        </mc:AlternateContent>
        <mc:AlternateContent xmlns:mc="http://schemas.openxmlformats.org/markup-compatibility/2006">
          <mc:Choice Requires="x14">
            <control shapeId="14393" r:id="rId442" name="Check Box 3129">
              <controlPr defaultSize="0" autoFill="0" autoLine="0" autoPict="0">
                <anchor moveWithCells="1">
                  <from>
                    <xdr:col>10</xdr:col>
                    <xdr:colOff>190500</xdr:colOff>
                    <xdr:row>59</xdr:row>
                    <xdr:rowOff>361950</xdr:rowOff>
                  </from>
                  <to>
                    <xdr:col>11</xdr:col>
                    <xdr:colOff>114300</xdr:colOff>
                    <xdr:row>61</xdr:row>
                    <xdr:rowOff>47625</xdr:rowOff>
                  </to>
                </anchor>
              </controlPr>
            </control>
          </mc:Choice>
        </mc:AlternateContent>
        <mc:AlternateContent xmlns:mc="http://schemas.openxmlformats.org/markup-compatibility/2006">
          <mc:Choice Requires="x14">
            <control shapeId="14394" r:id="rId443" name="Check Box 3130">
              <controlPr defaultSize="0" autoFill="0" autoLine="0" autoPict="0">
                <anchor moveWithCells="1">
                  <from>
                    <xdr:col>10</xdr:col>
                    <xdr:colOff>190500</xdr:colOff>
                    <xdr:row>60</xdr:row>
                    <xdr:rowOff>0</xdr:rowOff>
                  </from>
                  <to>
                    <xdr:col>11</xdr:col>
                    <xdr:colOff>85725</xdr:colOff>
                    <xdr:row>61</xdr:row>
                    <xdr:rowOff>47625</xdr:rowOff>
                  </to>
                </anchor>
              </controlPr>
            </control>
          </mc:Choice>
        </mc:AlternateContent>
        <mc:AlternateContent xmlns:mc="http://schemas.openxmlformats.org/markup-compatibility/2006">
          <mc:Choice Requires="x14">
            <control shapeId="14395" r:id="rId444" name="Check Box 3131">
              <controlPr defaultSize="0" autoFill="0" autoLine="0" autoPict="0">
                <anchor moveWithCells="1">
                  <from>
                    <xdr:col>10</xdr:col>
                    <xdr:colOff>190500</xdr:colOff>
                    <xdr:row>60</xdr:row>
                    <xdr:rowOff>361950</xdr:rowOff>
                  </from>
                  <to>
                    <xdr:col>11</xdr:col>
                    <xdr:colOff>114300</xdr:colOff>
                    <xdr:row>62</xdr:row>
                    <xdr:rowOff>47625</xdr:rowOff>
                  </to>
                </anchor>
              </controlPr>
            </control>
          </mc:Choice>
        </mc:AlternateContent>
        <mc:AlternateContent xmlns:mc="http://schemas.openxmlformats.org/markup-compatibility/2006">
          <mc:Choice Requires="x14">
            <control shapeId="14396" r:id="rId445" name="Check Box 3132">
              <controlPr defaultSize="0" autoFill="0" autoLine="0" autoPict="0">
                <anchor moveWithCells="1">
                  <from>
                    <xdr:col>10</xdr:col>
                    <xdr:colOff>190500</xdr:colOff>
                    <xdr:row>61</xdr:row>
                    <xdr:rowOff>0</xdr:rowOff>
                  </from>
                  <to>
                    <xdr:col>11</xdr:col>
                    <xdr:colOff>85725</xdr:colOff>
                    <xdr:row>62</xdr:row>
                    <xdr:rowOff>47625</xdr:rowOff>
                  </to>
                </anchor>
              </controlPr>
            </control>
          </mc:Choice>
        </mc:AlternateContent>
        <mc:AlternateContent xmlns:mc="http://schemas.openxmlformats.org/markup-compatibility/2006">
          <mc:Choice Requires="x14">
            <control shapeId="14397" r:id="rId446" name="Check Box 3133">
              <controlPr defaultSize="0" autoFill="0" autoLine="0" autoPict="0">
                <anchor moveWithCells="1">
                  <from>
                    <xdr:col>10</xdr:col>
                    <xdr:colOff>190500</xdr:colOff>
                    <xdr:row>61</xdr:row>
                    <xdr:rowOff>361950</xdr:rowOff>
                  </from>
                  <to>
                    <xdr:col>11</xdr:col>
                    <xdr:colOff>114300</xdr:colOff>
                    <xdr:row>63</xdr:row>
                    <xdr:rowOff>47625</xdr:rowOff>
                  </to>
                </anchor>
              </controlPr>
            </control>
          </mc:Choice>
        </mc:AlternateContent>
        <mc:AlternateContent xmlns:mc="http://schemas.openxmlformats.org/markup-compatibility/2006">
          <mc:Choice Requires="x14">
            <control shapeId="14398" r:id="rId447" name="Check Box 3134">
              <controlPr defaultSize="0" autoFill="0" autoLine="0" autoPict="0">
                <anchor moveWithCells="1">
                  <from>
                    <xdr:col>10</xdr:col>
                    <xdr:colOff>190500</xdr:colOff>
                    <xdr:row>62</xdr:row>
                    <xdr:rowOff>0</xdr:rowOff>
                  </from>
                  <to>
                    <xdr:col>11</xdr:col>
                    <xdr:colOff>85725</xdr:colOff>
                    <xdr:row>63</xdr:row>
                    <xdr:rowOff>47625</xdr:rowOff>
                  </to>
                </anchor>
              </controlPr>
            </control>
          </mc:Choice>
        </mc:AlternateContent>
        <mc:AlternateContent xmlns:mc="http://schemas.openxmlformats.org/markup-compatibility/2006">
          <mc:Choice Requires="x14">
            <control shapeId="14399" r:id="rId448" name="Check Box 3135">
              <controlPr defaultSize="0" autoFill="0" autoLine="0" autoPict="0">
                <anchor moveWithCells="1">
                  <from>
                    <xdr:col>10</xdr:col>
                    <xdr:colOff>190500</xdr:colOff>
                    <xdr:row>62</xdr:row>
                    <xdr:rowOff>361950</xdr:rowOff>
                  </from>
                  <to>
                    <xdr:col>11</xdr:col>
                    <xdr:colOff>114300</xdr:colOff>
                    <xdr:row>64</xdr:row>
                    <xdr:rowOff>47625</xdr:rowOff>
                  </to>
                </anchor>
              </controlPr>
            </control>
          </mc:Choice>
        </mc:AlternateContent>
        <mc:AlternateContent xmlns:mc="http://schemas.openxmlformats.org/markup-compatibility/2006">
          <mc:Choice Requires="x14">
            <control shapeId="14400" r:id="rId449" name="Check Box 3136">
              <controlPr defaultSize="0" autoFill="0" autoLine="0" autoPict="0">
                <anchor moveWithCells="1">
                  <from>
                    <xdr:col>10</xdr:col>
                    <xdr:colOff>190500</xdr:colOff>
                    <xdr:row>63</xdr:row>
                    <xdr:rowOff>0</xdr:rowOff>
                  </from>
                  <to>
                    <xdr:col>11</xdr:col>
                    <xdr:colOff>85725</xdr:colOff>
                    <xdr:row>64</xdr:row>
                    <xdr:rowOff>47625</xdr:rowOff>
                  </to>
                </anchor>
              </controlPr>
            </control>
          </mc:Choice>
        </mc:AlternateContent>
        <mc:AlternateContent xmlns:mc="http://schemas.openxmlformats.org/markup-compatibility/2006">
          <mc:Choice Requires="x14">
            <control shapeId="14401" r:id="rId450" name="Check Box 3137">
              <controlPr defaultSize="0" autoFill="0" autoLine="0" autoPict="0">
                <anchor moveWithCells="1">
                  <from>
                    <xdr:col>10</xdr:col>
                    <xdr:colOff>190500</xdr:colOff>
                    <xdr:row>63</xdr:row>
                    <xdr:rowOff>361950</xdr:rowOff>
                  </from>
                  <to>
                    <xdr:col>11</xdr:col>
                    <xdr:colOff>114300</xdr:colOff>
                    <xdr:row>65</xdr:row>
                    <xdr:rowOff>47625</xdr:rowOff>
                  </to>
                </anchor>
              </controlPr>
            </control>
          </mc:Choice>
        </mc:AlternateContent>
        <mc:AlternateContent xmlns:mc="http://schemas.openxmlformats.org/markup-compatibility/2006">
          <mc:Choice Requires="x14">
            <control shapeId="14402" r:id="rId451" name="Check Box 3138">
              <controlPr defaultSize="0" autoFill="0" autoLine="0" autoPict="0">
                <anchor moveWithCells="1">
                  <from>
                    <xdr:col>10</xdr:col>
                    <xdr:colOff>190500</xdr:colOff>
                    <xdr:row>64</xdr:row>
                    <xdr:rowOff>0</xdr:rowOff>
                  </from>
                  <to>
                    <xdr:col>11</xdr:col>
                    <xdr:colOff>85725</xdr:colOff>
                    <xdr:row>65</xdr:row>
                    <xdr:rowOff>47625</xdr:rowOff>
                  </to>
                </anchor>
              </controlPr>
            </control>
          </mc:Choice>
        </mc:AlternateContent>
        <mc:AlternateContent xmlns:mc="http://schemas.openxmlformats.org/markup-compatibility/2006">
          <mc:Choice Requires="x14">
            <control shapeId="14403" r:id="rId452" name="Check Box 3139">
              <controlPr defaultSize="0" autoFill="0" autoLine="0" autoPict="0">
                <anchor moveWithCells="1">
                  <from>
                    <xdr:col>10</xdr:col>
                    <xdr:colOff>190500</xdr:colOff>
                    <xdr:row>64</xdr:row>
                    <xdr:rowOff>361950</xdr:rowOff>
                  </from>
                  <to>
                    <xdr:col>11</xdr:col>
                    <xdr:colOff>114300</xdr:colOff>
                    <xdr:row>66</xdr:row>
                    <xdr:rowOff>47625</xdr:rowOff>
                  </to>
                </anchor>
              </controlPr>
            </control>
          </mc:Choice>
        </mc:AlternateContent>
        <mc:AlternateContent xmlns:mc="http://schemas.openxmlformats.org/markup-compatibility/2006">
          <mc:Choice Requires="x14">
            <control shapeId="14404" r:id="rId453" name="Check Box 3140">
              <controlPr defaultSize="0" autoFill="0" autoLine="0" autoPict="0">
                <anchor moveWithCells="1">
                  <from>
                    <xdr:col>10</xdr:col>
                    <xdr:colOff>190500</xdr:colOff>
                    <xdr:row>65</xdr:row>
                    <xdr:rowOff>0</xdr:rowOff>
                  </from>
                  <to>
                    <xdr:col>11</xdr:col>
                    <xdr:colOff>85725</xdr:colOff>
                    <xdr:row>66</xdr:row>
                    <xdr:rowOff>47625</xdr:rowOff>
                  </to>
                </anchor>
              </controlPr>
            </control>
          </mc:Choice>
        </mc:AlternateContent>
        <mc:AlternateContent xmlns:mc="http://schemas.openxmlformats.org/markup-compatibility/2006">
          <mc:Choice Requires="x14">
            <control shapeId="14405" r:id="rId454" name="Check Box 3141">
              <controlPr defaultSize="0" autoFill="0" autoLine="0" autoPict="0">
                <anchor moveWithCells="1">
                  <from>
                    <xdr:col>10</xdr:col>
                    <xdr:colOff>190500</xdr:colOff>
                    <xdr:row>65</xdr:row>
                    <xdr:rowOff>361950</xdr:rowOff>
                  </from>
                  <to>
                    <xdr:col>11</xdr:col>
                    <xdr:colOff>114300</xdr:colOff>
                    <xdr:row>67</xdr:row>
                    <xdr:rowOff>47625</xdr:rowOff>
                  </to>
                </anchor>
              </controlPr>
            </control>
          </mc:Choice>
        </mc:AlternateContent>
        <mc:AlternateContent xmlns:mc="http://schemas.openxmlformats.org/markup-compatibility/2006">
          <mc:Choice Requires="x14">
            <control shapeId="14406" r:id="rId455" name="Check Box 3142">
              <controlPr defaultSize="0" autoFill="0" autoLine="0" autoPict="0">
                <anchor moveWithCells="1">
                  <from>
                    <xdr:col>10</xdr:col>
                    <xdr:colOff>190500</xdr:colOff>
                    <xdr:row>66</xdr:row>
                    <xdr:rowOff>0</xdr:rowOff>
                  </from>
                  <to>
                    <xdr:col>11</xdr:col>
                    <xdr:colOff>85725</xdr:colOff>
                    <xdr:row>67</xdr:row>
                    <xdr:rowOff>47625</xdr:rowOff>
                  </to>
                </anchor>
              </controlPr>
            </control>
          </mc:Choice>
        </mc:AlternateContent>
        <mc:AlternateContent xmlns:mc="http://schemas.openxmlformats.org/markup-compatibility/2006">
          <mc:Choice Requires="x14">
            <control shapeId="14407" r:id="rId456" name="Check Box 3143">
              <controlPr defaultSize="0" autoFill="0" autoLine="0" autoPict="0">
                <anchor moveWithCells="1">
                  <from>
                    <xdr:col>10</xdr:col>
                    <xdr:colOff>190500</xdr:colOff>
                    <xdr:row>66</xdr:row>
                    <xdr:rowOff>361950</xdr:rowOff>
                  </from>
                  <to>
                    <xdr:col>11</xdr:col>
                    <xdr:colOff>114300</xdr:colOff>
                    <xdr:row>68</xdr:row>
                    <xdr:rowOff>47625</xdr:rowOff>
                  </to>
                </anchor>
              </controlPr>
            </control>
          </mc:Choice>
        </mc:AlternateContent>
        <mc:AlternateContent xmlns:mc="http://schemas.openxmlformats.org/markup-compatibility/2006">
          <mc:Choice Requires="x14">
            <control shapeId="14408" r:id="rId457" name="Check Box 3144">
              <controlPr defaultSize="0" autoFill="0" autoLine="0" autoPict="0">
                <anchor moveWithCells="1">
                  <from>
                    <xdr:col>22</xdr:col>
                    <xdr:colOff>190500</xdr:colOff>
                    <xdr:row>44</xdr:row>
                    <xdr:rowOff>0</xdr:rowOff>
                  </from>
                  <to>
                    <xdr:col>23</xdr:col>
                    <xdr:colOff>114300</xdr:colOff>
                    <xdr:row>45</xdr:row>
                    <xdr:rowOff>47625</xdr:rowOff>
                  </to>
                </anchor>
              </controlPr>
            </control>
          </mc:Choice>
        </mc:AlternateContent>
        <mc:AlternateContent xmlns:mc="http://schemas.openxmlformats.org/markup-compatibility/2006">
          <mc:Choice Requires="x14">
            <control shapeId="14409" r:id="rId458" name="Check Box 3145">
              <controlPr defaultSize="0" autoFill="0" autoLine="0" autoPict="0">
                <anchor moveWithCells="1">
                  <from>
                    <xdr:col>22</xdr:col>
                    <xdr:colOff>190500</xdr:colOff>
                    <xdr:row>44</xdr:row>
                    <xdr:rowOff>361950</xdr:rowOff>
                  </from>
                  <to>
                    <xdr:col>23</xdr:col>
                    <xdr:colOff>152400</xdr:colOff>
                    <xdr:row>46</xdr:row>
                    <xdr:rowOff>47625</xdr:rowOff>
                  </to>
                </anchor>
              </controlPr>
            </control>
          </mc:Choice>
        </mc:AlternateContent>
        <mc:AlternateContent xmlns:mc="http://schemas.openxmlformats.org/markup-compatibility/2006">
          <mc:Choice Requires="x14">
            <control shapeId="14410" r:id="rId459" name="Check Box 3146">
              <controlPr defaultSize="0" autoFill="0" autoLine="0" autoPict="0">
                <anchor moveWithCells="1">
                  <from>
                    <xdr:col>22</xdr:col>
                    <xdr:colOff>190500</xdr:colOff>
                    <xdr:row>45</xdr:row>
                    <xdr:rowOff>361950</xdr:rowOff>
                  </from>
                  <to>
                    <xdr:col>23</xdr:col>
                    <xdr:colOff>114300</xdr:colOff>
                    <xdr:row>47</xdr:row>
                    <xdr:rowOff>47625</xdr:rowOff>
                  </to>
                </anchor>
              </controlPr>
            </control>
          </mc:Choice>
        </mc:AlternateContent>
        <mc:AlternateContent xmlns:mc="http://schemas.openxmlformats.org/markup-compatibility/2006">
          <mc:Choice Requires="x14">
            <control shapeId="14411" r:id="rId460" name="Check Box 3147">
              <controlPr defaultSize="0" autoFill="0" autoLine="0" autoPict="0">
                <anchor moveWithCells="1">
                  <from>
                    <xdr:col>22</xdr:col>
                    <xdr:colOff>190500</xdr:colOff>
                    <xdr:row>46</xdr:row>
                    <xdr:rowOff>361950</xdr:rowOff>
                  </from>
                  <to>
                    <xdr:col>23</xdr:col>
                    <xdr:colOff>114300</xdr:colOff>
                    <xdr:row>48</xdr:row>
                    <xdr:rowOff>47625</xdr:rowOff>
                  </to>
                </anchor>
              </controlPr>
            </control>
          </mc:Choice>
        </mc:AlternateContent>
        <mc:AlternateContent xmlns:mc="http://schemas.openxmlformats.org/markup-compatibility/2006">
          <mc:Choice Requires="x14">
            <control shapeId="14412" r:id="rId461" name="Check Box 3148">
              <controlPr defaultSize="0" autoFill="0" autoLine="0" autoPict="0">
                <anchor moveWithCells="1">
                  <from>
                    <xdr:col>22</xdr:col>
                    <xdr:colOff>190500</xdr:colOff>
                    <xdr:row>47</xdr:row>
                    <xdr:rowOff>361950</xdr:rowOff>
                  </from>
                  <to>
                    <xdr:col>23</xdr:col>
                    <xdr:colOff>114300</xdr:colOff>
                    <xdr:row>49</xdr:row>
                    <xdr:rowOff>47625</xdr:rowOff>
                  </to>
                </anchor>
              </controlPr>
            </control>
          </mc:Choice>
        </mc:AlternateContent>
        <mc:AlternateContent xmlns:mc="http://schemas.openxmlformats.org/markup-compatibility/2006">
          <mc:Choice Requires="x14">
            <control shapeId="14413" r:id="rId462" name="Check Box 3149">
              <controlPr defaultSize="0" autoFill="0" autoLine="0" autoPict="0">
                <anchor moveWithCells="1">
                  <from>
                    <xdr:col>22</xdr:col>
                    <xdr:colOff>190500</xdr:colOff>
                    <xdr:row>48</xdr:row>
                    <xdr:rowOff>361950</xdr:rowOff>
                  </from>
                  <to>
                    <xdr:col>23</xdr:col>
                    <xdr:colOff>114300</xdr:colOff>
                    <xdr:row>50</xdr:row>
                    <xdr:rowOff>47625</xdr:rowOff>
                  </to>
                </anchor>
              </controlPr>
            </control>
          </mc:Choice>
        </mc:AlternateContent>
        <mc:AlternateContent xmlns:mc="http://schemas.openxmlformats.org/markup-compatibility/2006">
          <mc:Choice Requires="x14">
            <control shapeId="14414" r:id="rId463" name="Check Box 3150">
              <controlPr defaultSize="0" autoFill="0" autoLine="0" autoPict="0">
                <anchor moveWithCells="1">
                  <from>
                    <xdr:col>22</xdr:col>
                    <xdr:colOff>190500</xdr:colOff>
                    <xdr:row>49</xdr:row>
                    <xdr:rowOff>361950</xdr:rowOff>
                  </from>
                  <to>
                    <xdr:col>23</xdr:col>
                    <xdr:colOff>114300</xdr:colOff>
                    <xdr:row>51</xdr:row>
                    <xdr:rowOff>47625</xdr:rowOff>
                  </to>
                </anchor>
              </controlPr>
            </control>
          </mc:Choice>
        </mc:AlternateContent>
        <mc:AlternateContent xmlns:mc="http://schemas.openxmlformats.org/markup-compatibility/2006">
          <mc:Choice Requires="x14">
            <control shapeId="14415" r:id="rId464" name="Check Box 3151">
              <controlPr defaultSize="0" autoFill="0" autoLine="0" autoPict="0">
                <anchor moveWithCells="1">
                  <from>
                    <xdr:col>22</xdr:col>
                    <xdr:colOff>190500</xdr:colOff>
                    <xdr:row>50</xdr:row>
                    <xdr:rowOff>361950</xdr:rowOff>
                  </from>
                  <to>
                    <xdr:col>23</xdr:col>
                    <xdr:colOff>114300</xdr:colOff>
                    <xdr:row>52</xdr:row>
                    <xdr:rowOff>47625</xdr:rowOff>
                  </to>
                </anchor>
              </controlPr>
            </control>
          </mc:Choice>
        </mc:AlternateContent>
        <mc:AlternateContent xmlns:mc="http://schemas.openxmlformats.org/markup-compatibility/2006">
          <mc:Choice Requires="x14">
            <control shapeId="14416" r:id="rId465" name="Check Box 3152">
              <controlPr defaultSize="0" autoFill="0" autoLine="0" autoPict="0">
                <anchor moveWithCells="1">
                  <from>
                    <xdr:col>22</xdr:col>
                    <xdr:colOff>190500</xdr:colOff>
                    <xdr:row>51</xdr:row>
                    <xdr:rowOff>361950</xdr:rowOff>
                  </from>
                  <to>
                    <xdr:col>23</xdr:col>
                    <xdr:colOff>114300</xdr:colOff>
                    <xdr:row>53</xdr:row>
                    <xdr:rowOff>47625</xdr:rowOff>
                  </to>
                </anchor>
              </controlPr>
            </control>
          </mc:Choice>
        </mc:AlternateContent>
        <mc:AlternateContent xmlns:mc="http://schemas.openxmlformats.org/markup-compatibility/2006">
          <mc:Choice Requires="x14">
            <control shapeId="14417" r:id="rId466" name="Check Box 3153">
              <controlPr defaultSize="0" autoFill="0" autoLine="0" autoPict="0">
                <anchor moveWithCells="1">
                  <from>
                    <xdr:col>22</xdr:col>
                    <xdr:colOff>190500</xdr:colOff>
                    <xdr:row>52</xdr:row>
                    <xdr:rowOff>361950</xdr:rowOff>
                  </from>
                  <to>
                    <xdr:col>23</xdr:col>
                    <xdr:colOff>114300</xdr:colOff>
                    <xdr:row>54</xdr:row>
                    <xdr:rowOff>47625</xdr:rowOff>
                  </to>
                </anchor>
              </controlPr>
            </control>
          </mc:Choice>
        </mc:AlternateContent>
        <mc:AlternateContent xmlns:mc="http://schemas.openxmlformats.org/markup-compatibility/2006">
          <mc:Choice Requires="x14">
            <control shapeId="14418" r:id="rId467" name="Check Box 3154">
              <controlPr defaultSize="0" autoFill="0" autoLine="0" autoPict="0">
                <anchor moveWithCells="1">
                  <from>
                    <xdr:col>22</xdr:col>
                    <xdr:colOff>190500</xdr:colOff>
                    <xdr:row>53</xdr:row>
                    <xdr:rowOff>361950</xdr:rowOff>
                  </from>
                  <to>
                    <xdr:col>23</xdr:col>
                    <xdr:colOff>114300</xdr:colOff>
                    <xdr:row>55</xdr:row>
                    <xdr:rowOff>47625</xdr:rowOff>
                  </to>
                </anchor>
              </controlPr>
            </control>
          </mc:Choice>
        </mc:AlternateContent>
        <mc:AlternateContent xmlns:mc="http://schemas.openxmlformats.org/markup-compatibility/2006">
          <mc:Choice Requires="x14">
            <control shapeId="14419" r:id="rId468" name="Check Box 3155">
              <controlPr defaultSize="0" autoFill="0" autoLine="0" autoPict="0">
                <anchor moveWithCells="1">
                  <from>
                    <xdr:col>22</xdr:col>
                    <xdr:colOff>190500</xdr:colOff>
                    <xdr:row>54</xdr:row>
                    <xdr:rowOff>361950</xdr:rowOff>
                  </from>
                  <to>
                    <xdr:col>23</xdr:col>
                    <xdr:colOff>114300</xdr:colOff>
                    <xdr:row>56</xdr:row>
                    <xdr:rowOff>47625</xdr:rowOff>
                  </to>
                </anchor>
              </controlPr>
            </control>
          </mc:Choice>
        </mc:AlternateContent>
        <mc:AlternateContent xmlns:mc="http://schemas.openxmlformats.org/markup-compatibility/2006">
          <mc:Choice Requires="x14">
            <control shapeId="14420" r:id="rId469" name="Check Box 3156">
              <controlPr defaultSize="0" autoFill="0" autoLine="0" autoPict="0">
                <anchor moveWithCells="1">
                  <from>
                    <xdr:col>22</xdr:col>
                    <xdr:colOff>190500</xdr:colOff>
                    <xdr:row>55</xdr:row>
                    <xdr:rowOff>361950</xdr:rowOff>
                  </from>
                  <to>
                    <xdr:col>23</xdr:col>
                    <xdr:colOff>114300</xdr:colOff>
                    <xdr:row>57</xdr:row>
                    <xdr:rowOff>47625</xdr:rowOff>
                  </to>
                </anchor>
              </controlPr>
            </control>
          </mc:Choice>
        </mc:AlternateContent>
        <mc:AlternateContent xmlns:mc="http://schemas.openxmlformats.org/markup-compatibility/2006">
          <mc:Choice Requires="x14">
            <control shapeId="14421" r:id="rId470" name="Check Box 3157">
              <controlPr defaultSize="0" autoFill="0" autoLine="0" autoPict="0">
                <anchor moveWithCells="1">
                  <from>
                    <xdr:col>22</xdr:col>
                    <xdr:colOff>190500</xdr:colOff>
                    <xdr:row>56</xdr:row>
                    <xdr:rowOff>361950</xdr:rowOff>
                  </from>
                  <to>
                    <xdr:col>23</xdr:col>
                    <xdr:colOff>114300</xdr:colOff>
                    <xdr:row>58</xdr:row>
                    <xdr:rowOff>47625</xdr:rowOff>
                  </to>
                </anchor>
              </controlPr>
            </control>
          </mc:Choice>
        </mc:AlternateContent>
        <mc:AlternateContent xmlns:mc="http://schemas.openxmlformats.org/markup-compatibility/2006">
          <mc:Choice Requires="x14">
            <control shapeId="14422" r:id="rId471" name="Check Box 3158">
              <controlPr defaultSize="0" autoFill="0" autoLine="0" autoPict="0">
                <anchor moveWithCells="1">
                  <from>
                    <xdr:col>22</xdr:col>
                    <xdr:colOff>190500</xdr:colOff>
                    <xdr:row>57</xdr:row>
                    <xdr:rowOff>361950</xdr:rowOff>
                  </from>
                  <to>
                    <xdr:col>23</xdr:col>
                    <xdr:colOff>114300</xdr:colOff>
                    <xdr:row>59</xdr:row>
                    <xdr:rowOff>47625</xdr:rowOff>
                  </to>
                </anchor>
              </controlPr>
            </control>
          </mc:Choice>
        </mc:AlternateContent>
        <mc:AlternateContent xmlns:mc="http://schemas.openxmlformats.org/markup-compatibility/2006">
          <mc:Choice Requires="x14">
            <control shapeId="14423" r:id="rId472" name="Check Box 3159">
              <controlPr defaultSize="0" autoFill="0" autoLine="0" autoPict="0">
                <anchor moveWithCells="1">
                  <from>
                    <xdr:col>22</xdr:col>
                    <xdr:colOff>190500</xdr:colOff>
                    <xdr:row>58</xdr:row>
                    <xdr:rowOff>361950</xdr:rowOff>
                  </from>
                  <to>
                    <xdr:col>23</xdr:col>
                    <xdr:colOff>114300</xdr:colOff>
                    <xdr:row>60</xdr:row>
                    <xdr:rowOff>47625</xdr:rowOff>
                  </to>
                </anchor>
              </controlPr>
            </control>
          </mc:Choice>
        </mc:AlternateContent>
        <mc:AlternateContent xmlns:mc="http://schemas.openxmlformats.org/markup-compatibility/2006">
          <mc:Choice Requires="x14">
            <control shapeId="14424" r:id="rId473" name="Check Box 3160">
              <controlPr defaultSize="0" autoFill="0" autoLine="0" autoPict="0">
                <anchor moveWithCells="1">
                  <from>
                    <xdr:col>22</xdr:col>
                    <xdr:colOff>190500</xdr:colOff>
                    <xdr:row>59</xdr:row>
                    <xdr:rowOff>361950</xdr:rowOff>
                  </from>
                  <to>
                    <xdr:col>23</xdr:col>
                    <xdr:colOff>114300</xdr:colOff>
                    <xdr:row>61</xdr:row>
                    <xdr:rowOff>47625</xdr:rowOff>
                  </to>
                </anchor>
              </controlPr>
            </control>
          </mc:Choice>
        </mc:AlternateContent>
        <mc:AlternateContent xmlns:mc="http://schemas.openxmlformats.org/markup-compatibility/2006">
          <mc:Choice Requires="x14">
            <control shapeId="14425" r:id="rId474" name="Check Box 3161">
              <controlPr defaultSize="0" autoFill="0" autoLine="0" autoPict="0">
                <anchor moveWithCells="1">
                  <from>
                    <xdr:col>22</xdr:col>
                    <xdr:colOff>190500</xdr:colOff>
                    <xdr:row>60</xdr:row>
                    <xdr:rowOff>361950</xdr:rowOff>
                  </from>
                  <to>
                    <xdr:col>23</xdr:col>
                    <xdr:colOff>114300</xdr:colOff>
                    <xdr:row>62</xdr:row>
                    <xdr:rowOff>47625</xdr:rowOff>
                  </to>
                </anchor>
              </controlPr>
            </control>
          </mc:Choice>
        </mc:AlternateContent>
        <mc:AlternateContent xmlns:mc="http://schemas.openxmlformats.org/markup-compatibility/2006">
          <mc:Choice Requires="x14">
            <control shapeId="14426" r:id="rId475" name="Check Box 3162">
              <controlPr defaultSize="0" autoFill="0" autoLine="0" autoPict="0">
                <anchor moveWithCells="1">
                  <from>
                    <xdr:col>22</xdr:col>
                    <xdr:colOff>190500</xdr:colOff>
                    <xdr:row>61</xdr:row>
                    <xdr:rowOff>361950</xdr:rowOff>
                  </from>
                  <to>
                    <xdr:col>23</xdr:col>
                    <xdr:colOff>114300</xdr:colOff>
                    <xdr:row>63</xdr:row>
                    <xdr:rowOff>47625</xdr:rowOff>
                  </to>
                </anchor>
              </controlPr>
            </control>
          </mc:Choice>
        </mc:AlternateContent>
        <mc:AlternateContent xmlns:mc="http://schemas.openxmlformats.org/markup-compatibility/2006">
          <mc:Choice Requires="x14">
            <control shapeId="14427" r:id="rId476" name="Check Box 3163">
              <controlPr defaultSize="0" autoFill="0" autoLine="0" autoPict="0">
                <anchor moveWithCells="1">
                  <from>
                    <xdr:col>22</xdr:col>
                    <xdr:colOff>190500</xdr:colOff>
                    <xdr:row>62</xdr:row>
                    <xdr:rowOff>361950</xdr:rowOff>
                  </from>
                  <to>
                    <xdr:col>23</xdr:col>
                    <xdr:colOff>114300</xdr:colOff>
                    <xdr:row>64</xdr:row>
                    <xdr:rowOff>47625</xdr:rowOff>
                  </to>
                </anchor>
              </controlPr>
            </control>
          </mc:Choice>
        </mc:AlternateContent>
        <mc:AlternateContent xmlns:mc="http://schemas.openxmlformats.org/markup-compatibility/2006">
          <mc:Choice Requires="x14">
            <control shapeId="14428" r:id="rId477" name="Check Box 3164">
              <controlPr defaultSize="0" autoFill="0" autoLine="0" autoPict="0">
                <anchor moveWithCells="1">
                  <from>
                    <xdr:col>22</xdr:col>
                    <xdr:colOff>190500</xdr:colOff>
                    <xdr:row>63</xdr:row>
                    <xdr:rowOff>361950</xdr:rowOff>
                  </from>
                  <to>
                    <xdr:col>23</xdr:col>
                    <xdr:colOff>114300</xdr:colOff>
                    <xdr:row>65</xdr:row>
                    <xdr:rowOff>47625</xdr:rowOff>
                  </to>
                </anchor>
              </controlPr>
            </control>
          </mc:Choice>
        </mc:AlternateContent>
        <mc:AlternateContent xmlns:mc="http://schemas.openxmlformats.org/markup-compatibility/2006">
          <mc:Choice Requires="x14">
            <control shapeId="14429" r:id="rId478" name="Check Box 3165">
              <controlPr defaultSize="0" autoFill="0" autoLine="0" autoPict="0">
                <anchor moveWithCells="1">
                  <from>
                    <xdr:col>22</xdr:col>
                    <xdr:colOff>190500</xdr:colOff>
                    <xdr:row>64</xdr:row>
                    <xdr:rowOff>361950</xdr:rowOff>
                  </from>
                  <to>
                    <xdr:col>23</xdr:col>
                    <xdr:colOff>114300</xdr:colOff>
                    <xdr:row>66</xdr:row>
                    <xdr:rowOff>47625</xdr:rowOff>
                  </to>
                </anchor>
              </controlPr>
            </control>
          </mc:Choice>
        </mc:AlternateContent>
        <mc:AlternateContent xmlns:mc="http://schemas.openxmlformats.org/markup-compatibility/2006">
          <mc:Choice Requires="x14">
            <control shapeId="14430" r:id="rId479" name="Check Box 3166">
              <controlPr defaultSize="0" autoFill="0" autoLine="0" autoPict="0">
                <anchor moveWithCells="1">
                  <from>
                    <xdr:col>22</xdr:col>
                    <xdr:colOff>190500</xdr:colOff>
                    <xdr:row>65</xdr:row>
                    <xdr:rowOff>361950</xdr:rowOff>
                  </from>
                  <to>
                    <xdr:col>23</xdr:col>
                    <xdr:colOff>114300</xdr:colOff>
                    <xdr:row>67</xdr:row>
                    <xdr:rowOff>47625</xdr:rowOff>
                  </to>
                </anchor>
              </controlPr>
            </control>
          </mc:Choice>
        </mc:AlternateContent>
        <mc:AlternateContent xmlns:mc="http://schemas.openxmlformats.org/markup-compatibility/2006">
          <mc:Choice Requires="x14">
            <control shapeId="14431" r:id="rId480" name="Check Box 3167">
              <controlPr defaultSize="0" autoFill="0" autoLine="0" autoPict="0">
                <anchor moveWithCells="1">
                  <from>
                    <xdr:col>22</xdr:col>
                    <xdr:colOff>190500</xdr:colOff>
                    <xdr:row>66</xdr:row>
                    <xdr:rowOff>361950</xdr:rowOff>
                  </from>
                  <to>
                    <xdr:col>23</xdr:col>
                    <xdr:colOff>114300</xdr:colOff>
                    <xdr:row>68</xdr:row>
                    <xdr:rowOff>47625</xdr:rowOff>
                  </to>
                </anchor>
              </controlPr>
            </control>
          </mc:Choice>
        </mc:AlternateContent>
        <mc:AlternateContent xmlns:mc="http://schemas.openxmlformats.org/markup-compatibility/2006">
          <mc:Choice Requires="x14">
            <control shapeId="14432" r:id="rId481" name="Check Box 3168">
              <controlPr defaultSize="0" autoFill="0" autoLine="0" autoPict="0">
                <anchor moveWithCells="1">
                  <from>
                    <xdr:col>22</xdr:col>
                    <xdr:colOff>190500</xdr:colOff>
                    <xdr:row>67</xdr:row>
                    <xdr:rowOff>361950</xdr:rowOff>
                  </from>
                  <to>
                    <xdr:col>23</xdr:col>
                    <xdr:colOff>114300</xdr:colOff>
                    <xdr:row>69</xdr:row>
                    <xdr:rowOff>47625</xdr:rowOff>
                  </to>
                </anchor>
              </controlPr>
            </control>
          </mc:Choice>
        </mc:AlternateContent>
        <mc:AlternateContent xmlns:mc="http://schemas.openxmlformats.org/markup-compatibility/2006">
          <mc:Choice Requires="x14">
            <control shapeId="14433" r:id="rId482" name="Check Box 3169">
              <controlPr defaultSize="0" autoFill="0" autoLine="0" autoPict="0">
                <anchor moveWithCells="1">
                  <from>
                    <xdr:col>22</xdr:col>
                    <xdr:colOff>190500</xdr:colOff>
                    <xdr:row>66</xdr:row>
                    <xdr:rowOff>361950</xdr:rowOff>
                  </from>
                  <to>
                    <xdr:col>23</xdr:col>
                    <xdr:colOff>114300</xdr:colOff>
                    <xdr:row>68</xdr:row>
                    <xdr:rowOff>47625</xdr:rowOff>
                  </to>
                </anchor>
              </controlPr>
            </control>
          </mc:Choice>
        </mc:AlternateContent>
        <mc:AlternateContent xmlns:mc="http://schemas.openxmlformats.org/markup-compatibility/2006">
          <mc:Choice Requires="x14">
            <control shapeId="14434" r:id="rId483" name="Check Box 3170">
              <controlPr defaultSize="0" autoFill="0" autoLine="0" autoPict="0">
                <anchor moveWithCells="1">
                  <from>
                    <xdr:col>23</xdr:col>
                    <xdr:colOff>190500</xdr:colOff>
                    <xdr:row>44</xdr:row>
                    <xdr:rowOff>0</xdr:rowOff>
                  </from>
                  <to>
                    <xdr:col>24</xdr:col>
                    <xdr:colOff>114300</xdr:colOff>
                    <xdr:row>45</xdr:row>
                    <xdr:rowOff>47625</xdr:rowOff>
                  </to>
                </anchor>
              </controlPr>
            </control>
          </mc:Choice>
        </mc:AlternateContent>
        <mc:AlternateContent xmlns:mc="http://schemas.openxmlformats.org/markup-compatibility/2006">
          <mc:Choice Requires="x14">
            <control shapeId="14435" r:id="rId484" name="Check Box 3171">
              <controlPr defaultSize="0" autoFill="0" autoLine="0" autoPict="0">
                <anchor moveWithCells="1">
                  <from>
                    <xdr:col>23</xdr:col>
                    <xdr:colOff>190500</xdr:colOff>
                    <xdr:row>44</xdr:row>
                    <xdr:rowOff>361950</xdr:rowOff>
                  </from>
                  <to>
                    <xdr:col>24</xdr:col>
                    <xdr:colOff>152400</xdr:colOff>
                    <xdr:row>46</xdr:row>
                    <xdr:rowOff>47625</xdr:rowOff>
                  </to>
                </anchor>
              </controlPr>
            </control>
          </mc:Choice>
        </mc:AlternateContent>
        <mc:AlternateContent xmlns:mc="http://schemas.openxmlformats.org/markup-compatibility/2006">
          <mc:Choice Requires="x14">
            <control shapeId="14436" r:id="rId485" name="Check Box 3172">
              <controlPr defaultSize="0" autoFill="0" autoLine="0" autoPict="0">
                <anchor moveWithCells="1">
                  <from>
                    <xdr:col>23</xdr:col>
                    <xdr:colOff>190500</xdr:colOff>
                    <xdr:row>45</xdr:row>
                    <xdr:rowOff>361950</xdr:rowOff>
                  </from>
                  <to>
                    <xdr:col>24</xdr:col>
                    <xdr:colOff>114300</xdr:colOff>
                    <xdr:row>47</xdr:row>
                    <xdr:rowOff>47625</xdr:rowOff>
                  </to>
                </anchor>
              </controlPr>
            </control>
          </mc:Choice>
        </mc:AlternateContent>
        <mc:AlternateContent xmlns:mc="http://schemas.openxmlformats.org/markup-compatibility/2006">
          <mc:Choice Requires="x14">
            <control shapeId="14437" r:id="rId486" name="Check Box 3173">
              <controlPr defaultSize="0" autoFill="0" autoLine="0" autoPict="0">
                <anchor moveWithCells="1">
                  <from>
                    <xdr:col>23</xdr:col>
                    <xdr:colOff>190500</xdr:colOff>
                    <xdr:row>46</xdr:row>
                    <xdr:rowOff>361950</xdr:rowOff>
                  </from>
                  <to>
                    <xdr:col>24</xdr:col>
                    <xdr:colOff>114300</xdr:colOff>
                    <xdr:row>48</xdr:row>
                    <xdr:rowOff>47625</xdr:rowOff>
                  </to>
                </anchor>
              </controlPr>
            </control>
          </mc:Choice>
        </mc:AlternateContent>
        <mc:AlternateContent xmlns:mc="http://schemas.openxmlformats.org/markup-compatibility/2006">
          <mc:Choice Requires="x14">
            <control shapeId="14438" r:id="rId487" name="Check Box 3174">
              <controlPr defaultSize="0" autoFill="0" autoLine="0" autoPict="0">
                <anchor moveWithCells="1">
                  <from>
                    <xdr:col>23</xdr:col>
                    <xdr:colOff>190500</xdr:colOff>
                    <xdr:row>47</xdr:row>
                    <xdr:rowOff>361950</xdr:rowOff>
                  </from>
                  <to>
                    <xdr:col>24</xdr:col>
                    <xdr:colOff>114300</xdr:colOff>
                    <xdr:row>49</xdr:row>
                    <xdr:rowOff>47625</xdr:rowOff>
                  </to>
                </anchor>
              </controlPr>
            </control>
          </mc:Choice>
        </mc:AlternateContent>
        <mc:AlternateContent xmlns:mc="http://schemas.openxmlformats.org/markup-compatibility/2006">
          <mc:Choice Requires="x14">
            <control shapeId="14439" r:id="rId488" name="Check Box 3175">
              <controlPr defaultSize="0" autoFill="0" autoLine="0" autoPict="0">
                <anchor moveWithCells="1">
                  <from>
                    <xdr:col>23</xdr:col>
                    <xdr:colOff>190500</xdr:colOff>
                    <xdr:row>48</xdr:row>
                    <xdr:rowOff>361950</xdr:rowOff>
                  </from>
                  <to>
                    <xdr:col>24</xdr:col>
                    <xdr:colOff>114300</xdr:colOff>
                    <xdr:row>50</xdr:row>
                    <xdr:rowOff>47625</xdr:rowOff>
                  </to>
                </anchor>
              </controlPr>
            </control>
          </mc:Choice>
        </mc:AlternateContent>
        <mc:AlternateContent xmlns:mc="http://schemas.openxmlformats.org/markup-compatibility/2006">
          <mc:Choice Requires="x14">
            <control shapeId="14440" r:id="rId489" name="Check Box 3176">
              <controlPr defaultSize="0" autoFill="0" autoLine="0" autoPict="0">
                <anchor moveWithCells="1">
                  <from>
                    <xdr:col>23</xdr:col>
                    <xdr:colOff>190500</xdr:colOff>
                    <xdr:row>49</xdr:row>
                    <xdr:rowOff>361950</xdr:rowOff>
                  </from>
                  <to>
                    <xdr:col>24</xdr:col>
                    <xdr:colOff>114300</xdr:colOff>
                    <xdr:row>51</xdr:row>
                    <xdr:rowOff>47625</xdr:rowOff>
                  </to>
                </anchor>
              </controlPr>
            </control>
          </mc:Choice>
        </mc:AlternateContent>
        <mc:AlternateContent xmlns:mc="http://schemas.openxmlformats.org/markup-compatibility/2006">
          <mc:Choice Requires="x14">
            <control shapeId="14441" r:id="rId490" name="Check Box 3177">
              <controlPr defaultSize="0" autoFill="0" autoLine="0" autoPict="0">
                <anchor moveWithCells="1">
                  <from>
                    <xdr:col>23</xdr:col>
                    <xdr:colOff>190500</xdr:colOff>
                    <xdr:row>50</xdr:row>
                    <xdr:rowOff>361950</xdr:rowOff>
                  </from>
                  <to>
                    <xdr:col>24</xdr:col>
                    <xdr:colOff>114300</xdr:colOff>
                    <xdr:row>52</xdr:row>
                    <xdr:rowOff>47625</xdr:rowOff>
                  </to>
                </anchor>
              </controlPr>
            </control>
          </mc:Choice>
        </mc:AlternateContent>
        <mc:AlternateContent xmlns:mc="http://schemas.openxmlformats.org/markup-compatibility/2006">
          <mc:Choice Requires="x14">
            <control shapeId="14442" r:id="rId491" name="Check Box 3178">
              <controlPr defaultSize="0" autoFill="0" autoLine="0" autoPict="0">
                <anchor moveWithCells="1">
                  <from>
                    <xdr:col>23</xdr:col>
                    <xdr:colOff>190500</xdr:colOff>
                    <xdr:row>51</xdr:row>
                    <xdr:rowOff>361950</xdr:rowOff>
                  </from>
                  <to>
                    <xdr:col>24</xdr:col>
                    <xdr:colOff>114300</xdr:colOff>
                    <xdr:row>53</xdr:row>
                    <xdr:rowOff>47625</xdr:rowOff>
                  </to>
                </anchor>
              </controlPr>
            </control>
          </mc:Choice>
        </mc:AlternateContent>
        <mc:AlternateContent xmlns:mc="http://schemas.openxmlformats.org/markup-compatibility/2006">
          <mc:Choice Requires="x14">
            <control shapeId="14443" r:id="rId492" name="Check Box 3179">
              <controlPr defaultSize="0" autoFill="0" autoLine="0" autoPict="0">
                <anchor moveWithCells="1">
                  <from>
                    <xdr:col>23</xdr:col>
                    <xdr:colOff>190500</xdr:colOff>
                    <xdr:row>52</xdr:row>
                    <xdr:rowOff>361950</xdr:rowOff>
                  </from>
                  <to>
                    <xdr:col>24</xdr:col>
                    <xdr:colOff>114300</xdr:colOff>
                    <xdr:row>54</xdr:row>
                    <xdr:rowOff>47625</xdr:rowOff>
                  </to>
                </anchor>
              </controlPr>
            </control>
          </mc:Choice>
        </mc:AlternateContent>
        <mc:AlternateContent xmlns:mc="http://schemas.openxmlformats.org/markup-compatibility/2006">
          <mc:Choice Requires="x14">
            <control shapeId="14444" r:id="rId493" name="Check Box 3180">
              <controlPr defaultSize="0" autoFill="0" autoLine="0" autoPict="0">
                <anchor moveWithCells="1">
                  <from>
                    <xdr:col>23</xdr:col>
                    <xdr:colOff>190500</xdr:colOff>
                    <xdr:row>53</xdr:row>
                    <xdr:rowOff>361950</xdr:rowOff>
                  </from>
                  <to>
                    <xdr:col>24</xdr:col>
                    <xdr:colOff>114300</xdr:colOff>
                    <xdr:row>55</xdr:row>
                    <xdr:rowOff>47625</xdr:rowOff>
                  </to>
                </anchor>
              </controlPr>
            </control>
          </mc:Choice>
        </mc:AlternateContent>
        <mc:AlternateContent xmlns:mc="http://schemas.openxmlformats.org/markup-compatibility/2006">
          <mc:Choice Requires="x14">
            <control shapeId="14445" r:id="rId494" name="Check Box 3181">
              <controlPr defaultSize="0" autoFill="0" autoLine="0" autoPict="0">
                <anchor moveWithCells="1">
                  <from>
                    <xdr:col>23</xdr:col>
                    <xdr:colOff>190500</xdr:colOff>
                    <xdr:row>54</xdr:row>
                    <xdr:rowOff>361950</xdr:rowOff>
                  </from>
                  <to>
                    <xdr:col>24</xdr:col>
                    <xdr:colOff>114300</xdr:colOff>
                    <xdr:row>56</xdr:row>
                    <xdr:rowOff>47625</xdr:rowOff>
                  </to>
                </anchor>
              </controlPr>
            </control>
          </mc:Choice>
        </mc:AlternateContent>
        <mc:AlternateContent xmlns:mc="http://schemas.openxmlformats.org/markup-compatibility/2006">
          <mc:Choice Requires="x14">
            <control shapeId="14446" r:id="rId495" name="Check Box 3182">
              <controlPr defaultSize="0" autoFill="0" autoLine="0" autoPict="0">
                <anchor moveWithCells="1">
                  <from>
                    <xdr:col>23</xdr:col>
                    <xdr:colOff>190500</xdr:colOff>
                    <xdr:row>55</xdr:row>
                    <xdr:rowOff>361950</xdr:rowOff>
                  </from>
                  <to>
                    <xdr:col>24</xdr:col>
                    <xdr:colOff>114300</xdr:colOff>
                    <xdr:row>57</xdr:row>
                    <xdr:rowOff>47625</xdr:rowOff>
                  </to>
                </anchor>
              </controlPr>
            </control>
          </mc:Choice>
        </mc:AlternateContent>
        <mc:AlternateContent xmlns:mc="http://schemas.openxmlformats.org/markup-compatibility/2006">
          <mc:Choice Requires="x14">
            <control shapeId="14447" r:id="rId496" name="Check Box 3183">
              <controlPr defaultSize="0" autoFill="0" autoLine="0" autoPict="0">
                <anchor moveWithCells="1">
                  <from>
                    <xdr:col>23</xdr:col>
                    <xdr:colOff>190500</xdr:colOff>
                    <xdr:row>56</xdr:row>
                    <xdr:rowOff>361950</xdr:rowOff>
                  </from>
                  <to>
                    <xdr:col>24</xdr:col>
                    <xdr:colOff>114300</xdr:colOff>
                    <xdr:row>58</xdr:row>
                    <xdr:rowOff>47625</xdr:rowOff>
                  </to>
                </anchor>
              </controlPr>
            </control>
          </mc:Choice>
        </mc:AlternateContent>
        <mc:AlternateContent xmlns:mc="http://schemas.openxmlformats.org/markup-compatibility/2006">
          <mc:Choice Requires="x14">
            <control shapeId="14448" r:id="rId497" name="Check Box 3184">
              <controlPr defaultSize="0" autoFill="0" autoLine="0" autoPict="0">
                <anchor moveWithCells="1">
                  <from>
                    <xdr:col>23</xdr:col>
                    <xdr:colOff>190500</xdr:colOff>
                    <xdr:row>57</xdr:row>
                    <xdr:rowOff>361950</xdr:rowOff>
                  </from>
                  <to>
                    <xdr:col>24</xdr:col>
                    <xdr:colOff>114300</xdr:colOff>
                    <xdr:row>59</xdr:row>
                    <xdr:rowOff>47625</xdr:rowOff>
                  </to>
                </anchor>
              </controlPr>
            </control>
          </mc:Choice>
        </mc:AlternateContent>
        <mc:AlternateContent xmlns:mc="http://schemas.openxmlformats.org/markup-compatibility/2006">
          <mc:Choice Requires="x14">
            <control shapeId="14449" r:id="rId498" name="Check Box 3185">
              <controlPr defaultSize="0" autoFill="0" autoLine="0" autoPict="0">
                <anchor moveWithCells="1">
                  <from>
                    <xdr:col>23</xdr:col>
                    <xdr:colOff>190500</xdr:colOff>
                    <xdr:row>58</xdr:row>
                    <xdr:rowOff>361950</xdr:rowOff>
                  </from>
                  <to>
                    <xdr:col>24</xdr:col>
                    <xdr:colOff>114300</xdr:colOff>
                    <xdr:row>60</xdr:row>
                    <xdr:rowOff>47625</xdr:rowOff>
                  </to>
                </anchor>
              </controlPr>
            </control>
          </mc:Choice>
        </mc:AlternateContent>
        <mc:AlternateContent xmlns:mc="http://schemas.openxmlformats.org/markup-compatibility/2006">
          <mc:Choice Requires="x14">
            <control shapeId="14450" r:id="rId499" name="Check Box 3186">
              <controlPr defaultSize="0" autoFill="0" autoLine="0" autoPict="0">
                <anchor moveWithCells="1">
                  <from>
                    <xdr:col>23</xdr:col>
                    <xdr:colOff>190500</xdr:colOff>
                    <xdr:row>59</xdr:row>
                    <xdr:rowOff>361950</xdr:rowOff>
                  </from>
                  <to>
                    <xdr:col>24</xdr:col>
                    <xdr:colOff>114300</xdr:colOff>
                    <xdr:row>61</xdr:row>
                    <xdr:rowOff>47625</xdr:rowOff>
                  </to>
                </anchor>
              </controlPr>
            </control>
          </mc:Choice>
        </mc:AlternateContent>
        <mc:AlternateContent xmlns:mc="http://schemas.openxmlformats.org/markup-compatibility/2006">
          <mc:Choice Requires="x14">
            <control shapeId="14451" r:id="rId500" name="Check Box 3187">
              <controlPr defaultSize="0" autoFill="0" autoLine="0" autoPict="0">
                <anchor moveWithCells="1">
                  <from>
                    <xdr:col>23</xdr:col>
                    <xdr:colOff>190500</xdr:colOff>
                    <xdr:row>60</xdr:row>
                    <xdr:rowOff>361950</xdr:rowOff>
                  </from>
                  <to>
                    <xdr:col>24</xdr:col>
                    <xdr:colOff>114300</xdr:colOff>
                    <xdr:row>62</xdr:row>
                    <xdr:rowOff>47625</xdr:rowOff>
                  </to>
                </anchor>
              </controlPr>
            </control>
          </mc:Choice>
        </mc:AlternateContent>
        <mc:AlternateContent xmlns:mc="http://schemas.openxmlformats.org/markup-compatibility/2006">
          <mc:Choice Requires="x14">
            <control shapeId="14452" r:id="rId501" name="Check Box 3188">
              <controlPr defaultSize="0" autoFill="0" autoLine="0" autoPict="0">
                <anchor moveWithCells="1">
                  <from>
                    <xdr:col>23</xdr:col>
                    <xdr:colOff>190500</xdr:colOff>
                    <xdr:row>61</xdr:row>
                    <xdr:rowOff>361950</xdr:rowOff>
                  </from>
                  <to>
                    <xdr:col>24</xdr:col>
                    <xdr:colOff>114300</xdr:colOff>
                    <xdr:row>63</xdr:row>
                    <xdr:rowOff>47625</xdr:rowOff>
                  </to>
                </anchor>
              </controlPr>
            </control>
          </mc:Choice>
        </mc:AlternateContent>
        <mc:AlternateContent xmlns:mc="http://schemas.openxmlformats.org/markup-compatibility/2006">
          <mc:Choice Requires="x14">
            <control shapeId="14453" r:id="rId502" name="Check Box 3189">
              <controlPr defaultSize="0" autoFill="0" autoLine="0" autoPict="0">
                <anchor moveWithCells="1">
                  <from>
                    <xdr:col>23</xdr:col>
                    <xdr:colOff>190500</xdr:colOff>
                    <xdr:row>62</xdr:row>
                    <xdr:rowOff>361950</xdr:rowOff>
                  </from>
                  <to>
                    <xdr:col>24</xdr:col>
                    <xdr:colOff>114300</xdr:colOff>
                    <xdr:row>64</xdr:row>
                    <xdr:rowOff>47625</xdr:rowOff>
                  </to>
                </anchor>
              </controlPr>
            </control>
          </mc:Choice>
        </mc:AlternateContent>
        <mc:AlternateContent xmlns:mc="http://schemas.openxmlformats.org/markup-compatibility/2006">
          <mc:Choice Requires="x14">
            <control shapeId="14454" r:id="rId503" name="Check Box 3190">
              <controlPr defaultSize="0" autoFill="0" autoLine="0" autoPict="0">
                <anchor moveWithCells="1">
                  <from>
                    <xdr:col>23</xdr:col>
                    <xdr:colOff>190500</xdr:colOff>
                    <xdr:row>63</xdr:row>
                    <xdr:rowOff>361950</xdr:rowOff>
                  </from>
                  <to>
                    <xdr:col>24</xdr:col>
                    <xdr:colOff>114300</xdr:colOff>
                    <xdr:row>65</xdr:row>
                    <xdr:rowOff>47625</xdr:rowOff>
                  </to>
                </anchor>
              </controlPr>
            </control>
          </mc:Choice>
        </mc:AlternateContent>
        <mc:AlternateContent xmlns:mc="http://schemas.openxmlformats.org/markup-compatibility/2006">
          <mc:Choice Requires="x14">
            <control shapeId="14455" r:id="rId504" name="Check Box 3191">
              <controlPr defaultSize="0" autoFill="0" autoLine="0" autoPict="0">
                <anchor moveWithCells="1">
                  <from>
                    <xdr:col>23</xdr:col>
                    <xdr:colOff>190500</xdr:colOff>
                    <xdr:row>64</xdr:row>
                    <xdr:rowOff>361950</xdr:rowOff>
                  </from>
                  <to>
                    <xdr:col>24</xdr:col>
                    <xdr:colOff>114300</xdr:colOff>
                    <xdr:row>66</xdr:row>
                    <xdr:rowOff>47625</xdr:rowOff>
                  </to>
                </anchor>
              </controlPr>
            </control>
          </mc:Choice>
        </mc:AlternateContent>
        <mc:AlternateContent xmlns:mc="http://schemas.openxmlformats.org/markup-compatibility/2006">
          <mc:Choice Requires="x14">
            <control shapeId="14456" r:id="rId505" name="Check Box 3192">
              <controlPr defaultSize="0" autoFill="0" autoLine="0" autoPict="0">
                <anchor moveWithCells="1">
                  <from>
                    <xdr:col>23</xdr:col>
                    <xdr:colOff>190500</xdr:colOff>
                    <xdr:row>65</xdr:row>
                    <xdr:rowOff>361950</xdr:rowOff>
                  </from>
                  <to>
                    <xdr:col>24</xdr:col>
                    <xdr:colOff>114300</xdr:colOff>
                    <xdr:row>67</xdr:row>
                    <xdr:rowOff>47625</xdr:rowOff>
                  </to>
                </anchor>
              </controlPr>
            </control>
          </mc:Choice>
        </mc:AlternateContent>
        <mc:AlternateContent xmlns:mc="http://schemas.openxmlformats.org/markup-compatibility/2006">
          <mc:Choice Requires="x14">
            <control shapeId="14457" r:id="rId506" name="Check Box 3193">
              <controlPr defaultSize="0" autoFill="0" autoLine="0" autoPict="0">
                <anchor moveWithCells="1">
                  <from>
                    <xdr:col>23</xdr:col>
                    <xdr:colOff>190500</xdr:colOff>
                    <xdr:row>66</xdr:row>
                    <xdr:rowOff>361950</xdr:rowOff>
                  </from>
                  <to>
                    <xdr:col>24</xdr:col>
                    <xdr:colOff>114300</xdr:colOff>
                    <xdr:row>68</xdr:row>
                    <xdr:rowOff>47625</xdr:rowOff>
                  </to>
                </anchor>
              </controlPr>
            </control>
          </mc:Choice>
        </mc:AlternateContent>
        <mc:AlternateContent xmlns:mc="http://schemas.openxmlformats.org/markup-compatibility/2006">
          <mc:Choice Requires="x14">
            <control shapeId="14458" r:id="rId507" name="Check Box 3194">
              <controlPr defaultSize="0" autoFill="0" autoLine="0" autoPict="0">
                <anchor moveWithCells="1">
                  <from>
                    <xdr:col>23</xdr:col>
                    <xdr:colOff>190500</xdr:colOff>
                    <xdr:row>67</xdr:row>
                    <xdr:rowOff>361950</xdr:rowOff>
                  </from>
                  <to>
                    <xdr:col>24</xdr:col>
                    <xdr:colOff>114300</xdr:colOff>
                    <xdr:row>69</xdr:row>
                    <xdr:rowOff>47625</xdr:rowOff>
                  </to>
                </anchor>
              </controlPr>
            </control>
          </mc:Choice>
        </mc:AlternateContent>
        <mc:AlternateContent xmlns:mc="http://schemas.openxmlformats.org/markup-compatibility/2006">
          <mc:Choice Requires="x14">
            <control shapeId="14459" r:id="rId508" name="Check Box 3195">
              <controlPr defaultSize="0" autoFill="0" autoLine="0" autoPict="0">
                <anchor moveWithCells="1">
                  <from>
                    <xdr:col>23</xdr:col>
                    <xdr:colOff>190500</xdr:colOff>
                    <xdr:row>66</xdr:row>
                    <xdr:rowOff>361950</xdr:rowOff>
                  </from>
                  <to>
                    <xdr:col>24</xdr:col>
                    <xdr:colOff>114300</xdr:colOff>
                    <xdr:row>68</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C378-0B8A-4680-93E8-63CFB9DF34D2}">
  <sheetPr>
    <tabColor indexed="8"/>
    <pageSetUpPr fitToPage="1"/>
  </sheetPr>
  <dimension ref="A1:AX41"/>
  <sheetViews>
    <sheetView showGridLines="0" showZeros="0" zoomScaleNormal="100" workbookViewId="0">
      <selection activeCell="BQ37" sqref="BQ37"/>
    </sheetView>
  </sheetViews>
  <sheetFormatPr defaultColWidth="2.7109375" defaultRowHeight="12.75" x14ac:dyDescent="0.2"/>
  <cols>
    <col min="1" max="1" width="2.7109375" style="9" customWidth="1"/>
  </cols>
  <sheetData>
    <row r="1" spans="1:49" ht="19.5" x14ac:dyDescent="0.3">
      <c r="A1" s="200" t="s">
        <v>262</v>
      </c>
    </row>
    <row r="2" spans="1:49" ht="16.5" thickBot="1" x14ac:dyDescent="0.3">
      <c r="A2" s="7" t="s">
        <v>230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202"/>
    </row>
    <row r="3" spans="1:49" ht="12.95" customHeight="1" x14ac:dyDescent="0.2">
      <c r="A3" s="50"/>
    </row>
    <row r="4" spans="1:49" ht="17.25" customHeight="1" thickBot="1" x14ac:dyDescent="0.3">
      <c r="A4" s="181" t="s">
        <v>64</v>
      </c>
      <c r="H4" s="527">
        <f>ContractorName</f>
        <v>0</v>
      </c>
      <c r="I4" s="527"/>
      <c r="J4" s="527"/>
      <c r="K4" s="527"/>
      <c r="L4" s="527"/>
      <c r="M4" s="527"/>
      <c r="N4" s="527"/>
      <c r="O4" s="527"/>
      <c r="P4" s="527"/>
      <c r="Q4" s="527"/>
      <c r="R4" s="527"/>
      <c r="S4" s="50"/>
      <c r="U4" t="s">
        <v>229</v>
      </c>
      <c r="AB4" s="320">
        <f>ContractNumber</f>
        <v>0</v>
      </c>
      <c r="AC4" s="320"/>
      <c r="AD4" s="320"/>
      <c r="AE4" s="320"/>
      <c r="AF4" s="320"/>
      <c r="AG4" s="320"/>
      <c r="AH4" s="320"/>
      <c r="AI4" s="320"/>
      <c r="AJ4" s="320"/>
      <c r="AR4" s="526" t="s">
        <v>155</v>
      </c>
      <c r="AS4" s="526"/>
      <c r="AT4" s="526"/>
      <c r="AU4" s="526"/>
      <c r="AV4" s="526"/>
      <c r="AW4" s="526"/>
    </row>
    <row r="5" spans="1:49" ht="17.25" customHeight="1" x14ac:dyDescent="0.25">
      <c r="A5" s="181" t="s">
        <v>38</v>
      </c>
      <c r="H5" s="528">
        <f>ProjectName1</f>
        <v>0</v>
      </c>
      <c r="I5" s="528"/>
      <c r="J5" s="528"/>
      <c r="K5" s="528"/>
      <c r="L5" s="528"/>
      <c r="M5" s="528"/>
      <c r="N5" s="528"/>
      <c r="O5" s="528"/>
      <c r="P5" s="528"/>
      <c r="Q5" s="528"/>
      <c r="R5" s="528"/>
      <c r="S5" s="50"/>
      <c r="AR5" s="19"/>
      <c r="AS5" s="165"/>
      <c r="AT5" s="165"/>
    </row>
    <row r="6" spans="1:49" ht="17.25" customHeight="1" x14ac:dyDescent="0.2">
      <c r="A6" s="181"/>
      <c r="H6" s="528">
        <f>ProjectName2</f>
        <v>0</v>
      </c>
      <c r="I6" s="528"/>
      <c r="J6" s="528"/>
      <c r="K6" s="528"/>
      <c r="L6" s="528"/>
      <c r="M6" s="528"/>
      <c r="N6" s="528"/>
      <c r="O6" s="528"/>
      <c r="P6" s="528"/>
      <c r="Q6" s="528"/>
      <c r="R6" s="528"/>
      <c r="S6" s="50"/>
      <c r="U6" t="s">
        <v>114</v>
      </c>
      <c r="AB6" s="320">
        <f>AlternateNumber</f>
        <v>0</v>
      </c>
      <c r="AC6" s="320"/>
      <c r="AD6" s="320"/>
      <c r="AE6" s="320"/>
      <c r="AF6" s="320"/>
      <c r="AG6" s="320"/>
      <c r="AH6" s="320"/>
      <c r="AI6" s="320"/>
      <c r="AJ6" s="320"/>
      <c r="AN6" t="s">
        <v>21</v>
      </c>
      <c r="AR6" s="223">
        <f>RequestNumber</f>
        <v>0</v>
      </c>
      <c r="AS6" s="223"/>
      <c r="AT6" s="223"/>
      <c r="AU6" s="223"/>
      <c r="AV6" s="223"/>
      <c r="AW6" s="223"/>
    </row>
    <row r="7" spans="1:49" ht="17.25" customHeight="1" x14ac:dyDescent="0.2">
      <c r="A7" s="181" t="s">
        <v>70</v>
      </c>
      <c r="H7" s="361">
        <f>ProjectLocation</f>
        <v>0</v>
      </c>
      <c r="I7" s="361"/>
      <c r="J7" s="361"/>
      <c r="K7" s="361"/>
      <c r="L7" s="361"/>
      <c r="M7" s="361"/>
      <c r="N7" s="361"/>
      <c r="O7" s="361"/>
      <c r="P7" s="361"/>
      <c r="Q7" s="361"/>
      <c r="R7" s="361"/>
      <c r="S7" s="3"/>
      <c r="AN7" s="529" t="s">
        <v>23</v>
      </c>
      <c r="AO7" s="529"/>
      <c r="AP7" s="233">
        <f>SUMLastPage+SVSLastPage+SVSLastPage+COSLastPage+COSLastPage+MATLastPage+SUBLastpage+1</f>
        <v>2</v>
      </c>
      <c r="AQ7" s="233">
        <f>SUMLastPage + SVSLastPage + SVSLastPage + COSLastPage + COSLastPage + MATLastPage + 1</f>
        <v>2</v>
      </c>
      <c r="AS7" t="s">
        <v>46</v>
      </c>
      <c r="AT7" s="530">
        <f>LastPage</f>
        <v>1</v>
      </c>
      <c r="AU7" s="530"/>
      <c r="AV7" s="530">
        <f>LastPage</f>
        <v>1</v>
      </c>
      <c r="AW7" s="530"/>
    </row>
    <row r="8" spans="1:49" ht="12" customHeight="1" thickBot="1" x14ac:dyDescent="0.25">
      <c r="A8" s="18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
      <c r="A9" s="178" t="s">
        <v>176</v>
      </c>
      <c r="B9" s="483" t="s">
        <v>177</v>
      </c>
      <c r="C9" s="483"/>
      <c r="D9" s="483"/>
      <c r="E9" s="483"/>
      <c r="F9" s="483"/>
      <c r="G9" s="483"/>
      <c r="H9" s="483"/>
      <c r="I9" s="483"/>
      <c r="J9" s="483"/>
      <c r="K9" s="483"/>
      <c r="L9" s="483"/>
      <c r="M9" s="483"/>
      <c r="N9" s="483"/>
      <c r="O9" s="483"/>
      <c r="P9" s="483"/>
      <c r="Q9" s="483"/>
      <c r="R9" s="483" t="s">
        <v>178</v>
      </c>
      <c r="S9" s="483"/>
      <c r="T9" s="483"/>
      <c r="U9" s="483"/>
      <c r="V9" s="483"/>
      <c r="W9" s="483" t="s">
        <v>179</v>
      </c>
      <c r="X9" s="483"/>
      <c r="Y9" s="483"/>
      <c r="Z9" s="483"/>
      <c r="AA9" s="483" t="s">
        <v>180</v>
      </c>
      <c r="AB9" s="483"/>
      <c r="AC9" s="483"/>
      <c r="AD9" s="483"/>
      <c r="AE9" s="483" t="s">
        <v>181</v>
      </c>
      <c r="AF9" s="483"/>
      <c r="AG9" s="483"/>
      <c r="AH9" s="483"/>
      <c r="AI9" s="483" t="s">
        <v>182</v>
      </c>
      <c r="AJ9" s="483"/>
      <c r="AK9" s="483"/>
      <c r="AL9" s="483"/>
      <c r="AM9" s="483" t="s">
        <v>183</v>
      </c>
      <c r="AN9" s="483"/>
      <c r="AO9" s="483"/>
      <c r="AP9" s="483"/>
      <c r="AQ9" s="483" t="s">
        <v>184</v>
      </c>
      <c r="AR9" s="483"/>
      <c r="AS9" s="483"/>
      <c r="AT9" s="483"/>
      <c r="AU9" s="483"/>
      <c r="AV9" s="483"/>
      <c r="AW9" s="483"/>
    </row>
    <row r="10" spans="1:49" ht="12.75" customHeight="1" x14ac:dyDescent="0.2">
      <c r="A10" s="517" t="s">
        <v>158</v>
      </c>
      <c r="B10" s="484" t="s">
        <v>156</v>
      </c>
      <c r="C10" s="473"/>
      <c r="D10" s="473"/>
      <c r="E10" s="473"/>
      <c r="F10" s="473"/>
      <c r="G10" s="473"/>
      <c r="H10" s="473"/>
      <c r="I10" s="473"/>
      <c r="J10" s="473"/>
      <c r="K10" s="473"/>
      <c r="L10" s="473"/>
      <c r="M10" s="473"/>
      <c r="N10" s="473"/>
      <c r="O10" s="473"/>
      <c r="P10" s="473"/>
      <c r="Q10" s="485"/>
      <c r="R10" s="487" t="s">
        <v>157</v>
      </c>
      <c r="S10" s="487"/>
      <c r="T10" s="487"/>
      <c r="U10" s="487"/>
      <c r="V10" s="487"/>
      <c r="W10" s="484"/>
      <c r="X10" s="473"/>
      <c r="Y10" s="473"/>
      <c r="Z10" s="485"/>
      <c r="AA10" s="484" t="s">
        <v>166</v>
      </c>
      <c r="AB10" s="473"/>
      <c r="AC10" s="473"/>
      <c r="AD10" s="485"/>
      <c r="AE10" s="484" t="s">
        <v>166</v>
      </c>
      <c r="AF10" s="473"/>
      <c r="AG10" s="473"/>
      <c r="AH10" s="485"/>
      <c r="AI10" s="484" t="s">
        <v>161</v>
      </c>
      <c r="AJ10" s="473"/>
      <c r="AK10" s="473"/>
      <c r="AL10" s="485"/>
      <c r="AM10" s="484" t="s">
        <v>161</v>
      </c>
      <c r="AN10" s="473"/>
      <c r="AO10" s="473"/>
      <c r="AP10" s="485"/>
      <c r="AQ10" s="531" t="s">
        <v>171</v>
      </c>
      <c r="AR10" s="532"/>
      <c r="AS10" s="532"/>
      <c r="AT10" s="532"/>
      <c r="AU10" s="532"/>
      <c r="AV10" s="532"/>
      <c r="AW10" s="533"/>
    </row>
    <row r="11" spans="1:49" ht="12.75" customHeight="1" x14ac:dyDescent="0.2">
      <c r="A11" s="518"/>
      <c r="B11" s="484"/>
      <c r="C11" s="473"/>
      <c r="D11" s="473"/>
      <c r="E11" s="473"/>
      <c r="F11" s="473"/>
      <c r="G11" s="473"/>
      <c r="H11" s="473"/>
      <c r="I11" s="473"/>
      <c r="J11" s="473"/>
      <c r="K11" s="473"/>
      <c r="L11" s="473"/>
      <c r="M11" s="473"/>
      <c r="N11" s="473"/>
      <c r="O11" s="473"/>
      <c r="P11" s="473"/>
      <c r="Q11" s="485"/>
      <c r="R11" s="487"/>
      <c r="S11" s="487"/>
      <c r="T11" s="487"/>
      <c r="U11" s="487"/>
      <c r="V11" s="487"/>
      <c r="W11" s="484"/>
      <c r="X11" s="473"/>
      <c r="Y11" s="473"/>
      <c r="Z11" s="485"/>
      <c r="AA11" s="484"/>
      <c r="AB11" s="473"/>
      <c r="AC11" s="473"/>
      <c r="AD11" s="485"/>
      <c r="AE11" s="484"/>
      <c r="AF11" s="473"/>
      <c r="AG11" s="473"/>
      <c r="AH11" s="485"/>
      <c r="AI11" s="484"/>
      <c r="AJ11" s="473"/>
      <c r="AK11" s="473"/>
      <c r="AL11" s="485"/>
      <c r="AM11" s="484"/>
      <c r="AN11" s="473"/>
      <c r="AO11" s="473"/>
      <c r="AP11" s="485"/>
      <c r="AQ11" s="484"/>
      <c r="AR11" s="473"/>
      <c r="AS11" s="473"/>
      <c r="AT11" s="473"/>
      <c r="AU11" s="473"/>
      <c r="AV11" s="473"/>
      <c r="AW11" s="485"/>
    </row>
    <row r="12" spans="1:49" ht="12.75" customHeight="1" x14ac:dyDescent="0.2">
      <c r="A12" s="518"/>
      <c r="B12" s="484"/>
      <c r="C12" s="473"/>
      <c r="D12" s="473"/>
      <c r="E12" s="473"/>
      <c r="F12" s="473"/>
      <c r="G12" s="473"/>
      <c r="H12" s="473"/>
      <c r="I12" s="473"/>
      <c r="J12" s="473"/>
      <c r="K12" s="473"/>
      <c r="L12" s="473"/>
      <c r="M12" s="473"/>
      <c r="N12" s="473"/>
      <c r="O12" s="473"/>
      <c r="P12" s="473"/>
      <c r="Q12" s="485"/>
      <c r="R12" s="487"/>
      <c r="S12" s="487"/>
      <c r="T12" s="487"/>
      <c r="U12" s="487"/>
      <c r="V12" s="487"/>
      <c r="W12" s="484" t="s">
        <v>167</v>
      </c>
      <c r="X12" s="473"/>
      <c r="Y12" s="473"/>
      <c r="Z12" s="485"/>
      <c r="AA12" s="484" t="s">
        <v>159</v>
      </c>
      <c r="AB12" s="473"/>
      <c r="AC12" s="473"/>
      <c r="AD12" s="485"/>
      <c r="AE12" s="487" t="s">
        <v>160</v>
      </c>
      <c r="AF12" s="487"/>
      <c r="AG12" s="487"/>
      <c r="AH12" s="487"/>
      <c r="AI12" s="487" t="s">
        <v>159</v>
      </c>
      <c r="AJ12" s="487"/>
      <c r="AK12" s="487"/>
      <c r="AL12" s="487"/>
      <c r="AM12" s="487" t="s">
        <v>160</v>
      </c>
      <c r="AN12" s="487"/>
      <c r="AO12" s="487"/>
      <c r="AP12" s="487"/>
      <c r="AQ12" s="492"/>
      <c r="AR12" s="493"/>
      <c r="AS12" s="493"/>
      <c r="AT12" s="493"/>
      <c r="AU12" s="493"/>
      <c r="AV12" s="493"/>
      <c r="AW12" s="494"/>
    </row>
    <row r="13" spans="1:49" x14ac:dyDescent="0.2">
      <c r="A13" s="519"/>
      <c r="B13" s="492"/>
      <c r="C13" s="493"/>
      <c r="D13" s="493"/>
      <c r="E13" s="493"/>
      <c r="F13" s="493"/>
      <c r="G13" s="493"/>
      <c r="H13" s="493"/>
      <c r="I13" s="493"/>
      <c r="J13" s="493"/>
      <c r="K13" s="493"/>
      <c r="L13" s="493"/>
      <c r="M13" s="493"/>
      <c r="N13" s="493"/>
      <c r="O13" s="493"/>
      <c r="P13" s="493"/>
      <c r="Q13" s="494"/>
      <c r="R13" s="488"/>
      <c r="S13" s="488"/>
      <c r="T13" s="488"/>
      <c r="U13" s="488"/>
      <c r="V13" s="488"/>
      <c r="W13" s="492" t="s">
        <v>9</v>
      </c>
      <c r="X13" s="493"/>
      <c r="Y13" s="493"/>
      <c r="Z13" s="494"/>
      <c r="AA13" s="492" t="s">
        <v>9</v>
      </c>
      <c r="AB13" s="493"/>
      <c r="AC13" s="493"/>
      <c r="AD13" s="494"/>
      <c r="AE13" s="488" t="s">
        <v>9</v>
      </c>
      <c r="AF13" s="488"/>
      <c r="AG13" s="488"/>
      <c r="AH13" s="488"/>
      <c r="AI13" s="488" t="s">
        <v>9</v>
      </c>
      <c r="AJ13" s="488"/>
      <c r="AK13" s="488"/>
      <c r="AL13" s="488"/>
      <c r="AM13" s="488" t="s">
        <v>9</v>
      </c>
      <c r="AN13" s="488"/>
      <c r="AO13" s="488"/>
      <c r="AP13" s="488"/>
      <c r="AQ13" s="503" t="s">
        <v>168</v>
      </c>
      <c r="AR13" s="505"/>
      <c r="AS13" s="503" t="s">
        <v>169</v>
      </c>
      <c r="AT13" s="504"/>
      <c r="AU13" s="505"/>
      <c r="AV13" s="503" t="s">
        <v>170</v>
      </c>
      <c r="AW13" s="505"/>
    </row>
    <row r="14" spans="1:49" x14ac:dyDescent="0.2">
      <c r="A14" s="179" t="s">
        <v>185</v>
      </c>
      <c r="B14" s="499"/>
      <c r="C14" s="499"/>
      <c r="D14" s="499"/>
      <c r="E14" s="499"/>
      <c r="F14" s="499"/>
      <c r="G14" s="499"/>
      <c r="H14" s="499"/>
      <c r="I14" s="499"/>
      <c r="J14" s="499"/>
      <c r="K14" s="499"/>
      <c r="L14" s="499"/>
      <c r="M14" s="499"/>
      <c r="N14" s="499"/>
      <c r="O14" s="499"/>
      <c r="P14" s="499"/>
      <c r="Q14" s="499"/>
      <c r="R14" s="498"/>
      <c r="S14" s="498"/>
      <c r="T14" s="498"/>
      <c r="U14" s="498"/>
      <c r="V14" s="498"/>
      <c r="W14" s="495"/>
      <c r="X14" s="496"/>
      <c r="Y14" s="496"/>
      <c r="Z14" s="497"/>
      <c r="AA14" s="486"/>
      <c r="AB14" s="486"/>
      <c r="AC14" s="486"/>
      <c r="AD14" s="486"/>
      <c r="AE14" s="486"/>
      <c r="AF14" s="486"/>
      <c r="AG14" s="486"/>
      <c r="AH14" s="486"/>
      <c r="AI14" s="486"/>
      <c r="AJ14" s="486"/>
      <c r="AK14" s="486"/>
      <c r="AL14" s="486"/>
      <c r="AM14" s="486"/>
      <c r="AN14" s="486"/>
      <c r="AO14" s="486"/>
      <c r="AP14" s="486"/>
      <c r="AQ14" s="506"/>
      <c r="AR14" s="507"/>
      <c r="AS14" s="506"/>
      <c r="AT14" s="508"/>
      <c r="AU14" s="507"/>
      <c r="AV14" s="506"/>
      <c r="AW14" s="507"/>
    </row>
    <row r="15" spans="1:49" x14ac:dyDescent="0.2">
      <c r="A15" s="180" t="s">
        <v>186</v>
      </c>
      <c r="B15" s="522"/>
      <c r="C15" s="523"/>
      <c r="D15" s="523"/>
      <c r="E15" s="523"/>
      <c r="F15" s="523"/>
      <c r="G15" s="523"/>
      <c r="H15" s="523"/>
      <c r="I15" s="523"/>
      <c r="J15" s="523"/>
      <c r="K15" s="523"/>
      <c r="L15" s="523"/>
      <c r="M15" s="523"/>
      <c r="N15" s="523"/>
      <c r="O15" s="523"/>
      <c r="P15" s="523"/>
      <c r="Q15" s="524"/>
      <c r="R15" s="500"/>
      <c r="S15" s="500"/>
      <c r="T15" s="500"/>
      <c r="U15" s="500"/>
      <c r="V15" s="520"/>
      <c r="W15" s="514"/>
      <c r="X15" s="515"/>
      <c r="Y15" s="515"/>
      <c r="Z15" s="516"/>
      <c r="AA15" s="516"/>
      <c r="AB15" s="513"/>
      <c r="AC15" s="513"/>
      <c r="AD15" s="513"/>
      <c r="AE15" s="513"/>
      <c r="AF15" s="513"/>
      <c r="AG15" s="513"/>
      <c r="AH15" s="513"/>
      <c r="AI15" s="513"/>
      <c r="AJ15" s="513"/>
      <c r="AK15" s="513"/>
      <c r="AL15" s="513"/>
      <c r="AM15" s="513"/>
      <c r="AN15" s="513"/>
      <c r="AO15" s="513"/>
      <c r="AP15" s="513"/>
      <c r="AQ15" s="500"/>
      <c r="AR15" s="500"/>
      <c r="AS15" s="500"/>
      <c r="AT15" s="500"/>
      <c r="AU15" s="500"/>
      <c r="AV15" s="500"/>
      <c r="AW15" s="500"/>
    </row>
    <row r="16" spans="1:49" x14ac:dyDescent="0.2">
      <c r="A16" s="180" t="s">
        <v>187</v>
      </c>
      <c r="B16" s="521"/>
      <c r="C16" s="521"/>
      <c r="D16" s="521"/>
      <c r="E16" s="521"/>
      <c r="F16" s="521"/>
      <c r="G16" s="521"/>
      <c r="H16" s="521"/>
      <c r="I16" s="521"/>
      <c r="J16" s="521"/>
      <c r="K16" s="521"/>
      <c r="L16" s="521"/>
      <c r="M16" s="521"/>
      <c r="N16" s="521"/>
      <c r="O16" s="521"/>
      <c r="P16" s="521"/>
      <c r="Q16" s="521"/>
      <c r="R16" s="500"/>
      <c r="S16" s="500"/>
      <c r="T16" s="500"/>
      <c r="U16" s="500"/>
      <c r="V16" s="520"/>
      <c r="W16" s="514"/>
      <c r="X16" s="515"/>
      <c r="Y16" s="515"/>
      <c r="Z16" s="516"/>
      <c r="AA16" s="516"/>
      <c r="AB16" s="513"/>
      <c r="AC16" s="513"/>
      <c r="AD16" s="513"/>
      <c r="AE16" s="513"/>
      <c r="AF16" s="513"/>
      <c r="AG16" s="513"/>
      <c r="AH16" s="513"/>
      <c r="AI16" s="513"/>
      <c r="AJ16" s="513"/>
      <c r="AK16" s="513"/>
      <c r="AL16" s="513"/>
      <c r="AM16" s="513"/>
      <c r="AN16" s="513"/>
      <c r="AO16" s="513"/>
      <c r="AP16" s="513"/>
      <c r="AQ16" s="500"/>
      <c r="AR16" s="500"/>
      <c r="AS16" s="500"/>
      <c r="AT16" s="500"/>
      <c r="AU16" s="500"/>
      <c r="AV16" s="500"/>
      <c r="AW16" s="500"/>
    </row>
    <row r="17" spans="1:49" x14ac:dyDescent="0.2">
      <c r="A17" s="180" t="s">
        <v>188</v>
      </c>
      <c r="B17" s="521"/>
      <c r="C17" s="521"/>
      <c r="D17" s="521"/>
      <c r="E17" s="521"/>
      <c r="F17" s="521"/>
      <c r="G17" s="521"/>
      <c r="H17" s="521"/>
      <c r="I17" s="521"/>
      <c r="J17" s="521"/>
      <c r="K17" s="521"/>
      <c r="L17" s="521"/>
      <c r="M17" s="521"/>
      <c r="N17" s="521"/>
      <c r="O17" s="521"/>
      <c r="P17" s="521"/>
      <c r="Q17" s="521"/>
      <c r="R17" s="500"/>
      <c r="S17" s="500"/>
      <c r="T17" s="500"/>
      <c r="U17" s="500"/>
      <c r="V17" s="520"/>
      <c r="W17" s="514"/>
      <c r="X17" s="515"/>
      <c r="Y17" s="515"/>
      <c r="Z17" s="516"/>
      <c r="AA17" s="516"/>
      <c r="AB17" s="513"/>
      <c r="AC17" s="513"/>
      <c r="AD17" s="513"/>
      <c r="AE17" s="513"/>
      <c r="AF17" s="513"/>
      <c r="AG17" s="513"/>
      <c r="AH17" s="513"/>
      <c r="AI17" s="513"/>
      <c r="AJ17" s="513"/>
      <c r="AK17" s="513"/>
      <c r="AL17" s="513"/>
      <c r="AM17" s="513"/>
      <c r="AN17" s="513"/>
      <c r="AO17" s="513"/>
      <c r="AP17" s="513"/>
      <c r="AQ17" s="500"/>
      <c r="AR17" s="500"/>
      <c r="AS17" s="500"/>
      <c r="AT17" s="500"/>
      <c r="AU17" s="500"/>
      <c r="AV17" s="500"/>
      <c r="AW17" s="500"/>
    </row>
    <row r="18" spans="1:49" x14ac:dyDescent="0.2">
      <c r="A18" s="180" t="s">
        <v>189</v>
      </c>
      <c r="B18" s="521"/>
      <c r="C18" s="521"/>
      <c r="D18" s="521"/>
      <c r="E18" s="521"/>
      <c r="F18" s="521"/>
      <c r="G18" s="521"/>
      <c r="H18" s="521"/>
      <c r="I18" s="521"/>
      <c r="J18" s="521"/>
      <c r="K18" s="521"/>
      <c r="L18" s="521"/>
      <c r="M18" s="521"/>
      <c r="N18" s="521"/>
      <c r="O18" s="521"/>
      <c r="P18" s="521"/>
      <c r="Q18" s="521"/>
      <c r="R18" s="500"/>
      <c r="S18" s="500"/>
      <c r="T18" s="500"/>
      <c r="U18" s="500"/>
      <c r="V18" s="520"/>
      <c r="W18" s="514"/>
      <c r="X18" s="515"/>
      <c r="Y18" s="515"/>
      <c r="Z18" s="516"/>
      <c r="AA18" s="516"/>
      <c r="AB18" s="513"/>
      <c r="AC18" s="513"/>
      <c r="AD18" s="513"/>
      <c r="AE18" s="513"/>
      <c r="AF18" s="513"/>
      <c r="AG18" s="513"/>
      <c r="AH18" s="513"/>
      <c r="AI18" s="513"/>
      <c r="AJ18" s="513"/>
      <c r="AK18" s="513"/>
      <c r="AL18" s="513"/>
      <c r="AM18" s="513"/>
      <c r="AN18" s="513"/>
      <c r="AO18" s="513"/>
      <c r="AP18" s="513"/>
      <c r="AQ18" s="500"/>
      <c r="AR18" s="500"/>
      <c r="AS18" s="500"/>
      <c r="AT18" s="500"/>
      <c r="AU18" s="500"/>
      <c r="AV18" s="500"/>
      <c r="AW18" s="500"/>
    </row>
    <row r="19" spans="1:49" x14ac:dyDescent="0.2">
      <c r="A19" s="180" t="s">
        <v>190</v>
      </c>
      <c r="B19" s="521"/>
      <c r="C19" s="521"/>
      <c r="D19" s="521"/>
      <c r="E19" s="521"/>
      <c r="F19" s="521"/>
      <c r="G19" s="521"/>
      <c r="H19" s="521"/>
      <c r="I19" s="521"/>
      <c r="J19" s="521"/>
      <c r="K19" s="521"/>
      <c r="L19" s="521"/>
      <c r="M19" s="521"/>
      <c r="N19" s="521"/>
      <c r="O19" s="521"/>
      <c r="P19" s="521"/>
      <c r="Q19" s="521"/>
      <c r="R19" s="500"/>
      <c r="S19" s="500"/>
      <c r="T19" s="500"/>
      <c r="U19" s="500"/>
      <c r="V19" s="520"/>
      <c r="W19" s="514"/>
      <c r="X19" s="515"/>
      <c r="Y19" s="515"/>
      <c r="Z19" s="516"/>
      <c r="AA19" s="516"/>
      <c r="AB19" s="513"/>
      <c r="AC19" s="513"/>
      <c r="AD19" s="513"/>
      <c r="AE19" s="513"/>
      <c r="AF19" s="513"/>
      <c r="AG19" s="513"/>
      <c r="AH19" s="513"/>
      <c r="AI19" s="513"/>
      <c r="AJ19" s="513"/>
      <c r="AK19" s="513"/>
      <c r="AL19" s="513"/>
      <c r="AM19" s="513"/>
      <c r="AN19" s="513"/>
      <c r="AO19" s="513"/>
      <c r="AP19" s="513"/>
      <c r="AQ19" s="500"/>
      <c r="AR19" s="500"/>
      <c r="AS19" s="500"/>
      <c r="AT19" s="500"/>
      <c r="AU19" s="500"/>
      <c r="AV19" s="500"/>
      <c r="AW19" s="500"/>
    </row>
    <row r="20" spans="1:49" x14ac:dyDescent="0.2">
      <c r="A20" s="180" t="s">
        <v>191</v>
      </c>
      <c r="B20" s="521"/>
      <c r="C20" s="521"/>
      <c r="D20" s="521"/>
      <c r="E20" s="521"/>
      <c r="F20" s="521"/>
      <c r="G20" s="521"/>
      <c r="H20" s="521"/>
      <c r="I20" s="521"/>
      <c r="J20" s="521"/>
      <c r="K20" s="521"/>
      <c r="L20" s="521"/>
      <c r="M20" s="521"/>
      <c r="N20" s="521"/>
      <c r="O20" s="521"/>
      <c r="P20" s="521"/>
      <c r="Q20" s="521"/>
      <c r="R20" s="500"/>
      <c r="S20" s="500"/>
      <c r="T20" s="500"/>
      <c r="U20" s="500"/>
      <c r="V20" s="520"/>
      <c r="W20" s="514"/>
      <c r="X20" s="515"/>
      <c r="Y20" s="515"/>
      <c r="Z20" s="516"/>
      <c r="AA20" s="516"/>
      <c r="AB20" s="513"/>
      <c r="AC20" s="513"/>
      <c r="AD20" s="513"/>
      <c r="AE20" s="513"/>
      <c r="AF20" s="513"/>
      <c r="AG20" s="513"/>
      <c r="AH20" s="513"/>
      <c r="AI20" s="513"/>
      <c r="AJ20" s="513"/>
      <c r="AK20" s="513"/>
      <c r="AL20" s="513"/>
      <c r="AM20" s="513"/>
      <c r="AN20" s="513"/>
      <c r="AO20" s="513"/>
      <c r="AP20" s="513"/>
      <c r="AQ20" s="500"/>
      <c r="AR20" s="500"/>
      <c r="AS20" s="500"/>
      <c r="AT20" s="500"/>
      <c r="AU20" s="500"/>
      <c r="AV20" s="500"/>
      <c r="AW20" s="500"/>
    </row>
    <row r="21" spans="1:49" x14ac:dyDescent="0.2">
      <c r="A21" s="180" t="s">
        <v>192</v>
      </c>
      <c r="B21" s="521"/>
      <c r="C21" s="521"/>
      <c r="D21" s="521"/>
      <c r="E21" s="521"/>
      <c r="F21" s="521"/>
      <c r="G21" s="521"/>
      <c r="H21" s="521"/>
      <c r="I21" s="521"/>
      <c r="J21" s="521"/>
      <c r="K21" s="521"/>
      <c r="L21" s="521"/>
      <c r="M21" s="521"/>
      <c r="N21" s="521"/>
      <c r="O21" s="521"/>
      <c r="P21" s="521"/>
      <c r="Q21" s="521"/>
      <c r="R21" s="500"/>
      <c r="S21" s="500"/>
      <c r="T21" s="500"/>
      <c r="U21" s="500"/>
      <c r="V21" s="520"/>
      <c r="W21" s="514"/>
      <c r="X21" s="515"/>
      <c r="Y21" s="515"/>
      <c r="Z21" s="516"/>
      <c r="AA21" s="516"/>
      <c r="AB21" s="513"/>
      <c r="AC21" s="513"/>
      <c r="AD21" s="513"/>
      <c r="AE21" s="513"/>
      <c r="AF21" s="513"/>
      <c r="AG21" s="513"/>
      <c r="AH21" s="513"/>
      <c r="AI21" s="513"/>
      <c r="AJ21" s="513"/>
      <c r="AK21" s="513"/>
      <c r="AL21" s="513"/>
      <c r="AM21" s="513"/>
      <c r="AN21" s="513"/>
      <c r="AO21" s="513"/>
      <c r="AP21" s="513"/>
      <c r="AQ21" s="500"/>
      <c r="AR21" s="500"/>
      <c r="AS21" s="500"/>
      <c r="AT21" s="500"/>
      <c r="AU21" s="500"/>
      <c r="AV21" s="500"/>
      <c r="AW21" s="500"/>
    </row>
    <row r="22" spans="1:49" x14ac:dyDescent="0.2">
      <c r="A22" s="180" t="s">
        <v>193</v>
      </c>
      <c r="B22" s="521"/>
      <c r="C22" s="521"/>
      <c r="D22" s="521"/>
      <c r="E22" s="521"/>
      <c r="F22" s="521"/>
      <c r="G22" s="521"/>
      <c r="H22" s="521"/>
      <c r="I22" s="521"/>
      <c r="J22" s="521"/>
      <c r="K22" s="521"/>
      <c r="L22" s="521"/>
      <c r="M22" s="521"/>
      <c r="N22" s="521"/>
      <c r="O22" s="521"/>
      <c r="P22" s="521"/>
      <c r="Q22" s="521"/>
      <c r="R22" s="500"/>
      <c r="S22" s="500"/>
      <c r="T22" s="500"/>
      <c r="U22" s="500"/>
      <c r="V22" s="520"/>
      <c r="W22" s="514"/>
      <c r="X22" s="515"/>
      <c r="Y22" s="515"/>
      <c r="Z22" s="516"/>
      <c r="AA22" s="516"/>
      <c r="AB22" s="513"/>
      <c r="AC22" s="513"/>
      <c r="AD22" s="513"/>
      <c r="AE22" s="513"/>
      <c r="AF22" s="513"/>
      <c r="AG22" s="513"/>
      <c r="AH22" s="513"/>
      <c r="AI22" s="513"/>
      <c r="AJ22" s="513"/>
      <c r="AK22" s="513"/>
      <c r="AL22" s="513"/>
      <c r="AM22" s="513"/>
      <c r="AN22" s="513"/>
      <c r="AO22" s="513"/>
      <c r="AP22" s="513"/>
      <c r="AQ22" s="500"/>
      <c r="AR22" s="500"/>
      <c r="AS22" s="500"/>
      <c r="AT22" s="500"/>
      <c r="AU22" s="500"/>
      <c r="AV22" s="500"/>
      <c r="AW22" s="500"/>
    </row>
    <row r="23" spans="1:49" x14ac:dyDescent="0.2">
      <c r="A23" s="180" t="s">
        <v>194</v>
      </c>
      <c r="B23" s="521"/>
      <c r="C23" s="521"/>
      <c r="D23" s="521"/>
      <c r="E23" s="521"/>
      <c r="F23" s="521"/>
      <c r="G23" s="521"/>
      <c r="H23" s="521"/>
      <c r="I23" s="521"/>
      <c r="J23" s="521"/>
      <c r="K23" s="521"/>
      <c r="L23" s="521"/>
      <c r="M23" s="521"/>
      <c r="N23" s="521"/>
      <c r="O23" s="521"/>
      <c r="P23" s="521"/>
      <c r="Q23" s="521"/>
      <c r="R23" s="500"/>
      <c r="S23" s="500"/>
      <c r="T23" s="500"/>
      <c r="U23" s="500"/>
      <c r="V23" s="520"/>
      <c r="W23" s="514"/>
      <c r="X23" s="515"/>
      <c r="Y23" s="515"/>
      <c r="Z23" s="516"/>
      <c r="AA23" s="516"/>
      <c r="AB23" s="513"/>
      <c r="AC23" s="513"/>
      <c r="AD23" s="513"/>
      <c r="AE23" s="513"/>
      <c r="AF23" s="513"/>
      <c r="AG23" s="513"/>
      <c r="AH23" s="513"/>
      <c r="AI23" s="513"/>
      <c r="AJ23" s="513"/>
      <c r="AK23" s="513"/>
      <c r="AL23" s="513"/>
      <c r="AM23" s="513"/>
      <c r="AN23" s="513"/>
      <c r="AO23" s="513"/>
      <c r="AP23" s="513"/>
      <c r="AQ23" s="500"/>
      <c r="AR23" s="500"/>
      <c r="AS23" s="500"/>
      <c r="AT23" s="500"/>
      <c r="AU23" s="500"/>
      <c r="AV23" s="500"/>
      <c r="AW23" s="500"/>
    </row>
    <row r="24" spans="1:49" x14ac:dyDescent="0.2">
      <c r="A24" s="180" t="s">
        <v>195</v>
      </c>
      <c r="B24" s="521"/>
      <c r="C24" s="521"/>
      <c r="D24" s="521"/>
      <c r="E24" s="521"/>
      <c r="F24" s="521"/>
      <c r="G24" s="521"/>
      <c r="H24" s="521"/>
      <c r="I24" s="521"/>
      <c r="J24" s="521"/>
      <c r="K24" s="521"/>
      <c r="L24" s="521"/>
      <c r="M24" s="521"/>
      <c r="N24" s="521"/>
      <c r="O24" s="521"/>
      <c r="P24" s="521"/>
      <c r="Q24" s="521"/>
      <c r="R24" s="500"/>
      <c r="S24" s="500"/>
      <c r="T24" s="500"/>
      <c r="U24" s="500"/>
      <c r="V24" s="520"/>
      <c r="W24" s="514"/>
      <c r="X24" s="515"/>
      <c r="Y24" s="515"/>
      <c r="Z24" s="516"/>
      <c r="AA24" s="516"/>
      <c r="AB24" s="513"/>
      <c r="AC24" s="513"/>
      <c r="AD24" s="513"/>
      <c r="AE24" s="513"/>
      <c r="AF24" s="513"/>
      <c r="AG24" s="513"/>
      <c r="AH24" s="513"/>
      <c r="AI24" s="513"/>
      <c r="AJ24" s="513"/>
      <c r="AK24" s="513"/>
      <c r="AL24" s="513"/>
      <c r="AM24" s="513"/>
      <c r="AN24" s="513"/>
      <c r="AO24" s="513"/>
      <c r="AP24" s="513"/>
      <c r="AQ24" s="500"/>
      <c r="AR24" s="500"/>
      <c r="AS24" s="500"/>
      <c r="AT24" s="500"/>
      <c r="AU24" s="500"/>
      <c r="AV24" s="500"/>
      <c r="AW24" s="500"/>
    </row>
    <row r="25" spans="1:49" x14ac:dyDescent="0.2">
      <c r="A25" s="180" t="s">
        <v>196</v>
      </c>
      <c r="B25" s="521"/>
      <c r="C25" s="521"/>
      <c r="D25" s="521"/>
      <c r="E25" s="521"/>
      <c r="F25" s="521"/>
      <c r="G25" s="521"/>
      <c r="H25" s="521"/>
      <c r="I25" s="521"/>
      <c r="J25" s="521"/>
      <c r="K25" s="521"/>
      <c r="L25" s="521"/>
      <c r="M25" s="521"/>
      <c r="N25" s="521"/>
      <c r="O25" s="521"/>
      <c r="P25" s="521"/>
      <c r="Q25" s="521"/>
      <c r="R25" s="500"/>
      <c r="S25" s="500"/>
      <c r="T25" s="500"/>
      <c r="U25" s="500"/>
      <c r="V25" s="520"/>
      <c r="W25" s="514"/>
      <c r="X25" s="515"/>
      <c r="Y25" s="515"/>
      <c r="Z25" s="516"/>
      <c r="AA25" s="516"/>
      <c r="AB25" s="513"/>
      <c r="AC25" s="513"/>
      <c r="AD25" s="513"/>
      <c r="AE25" s="513"/>
      <c r="AF25" s="513"/>
      <c r="AG25" s="513"/>
      <c r="AH25" s="513"/>
      <c r="AI25" s="513"/>
      <c r="AJ25" s="513"/>
      <c r="AK25" s="513"/>
      <c r="AL25" s="513"/>
      <c r="AM25" s="513"/>
      <c r="AN25" s="513"/>
      <c r="AO25" s="513"/>
      <c r="AP25" s="513"/>
      <c r="AQ25" s="500"/>
      <c r="AR25" s="500"/>
      <c r="AS25" s="500"/>
      <c r="AT25" s="500"/>
      <c r="AU25" s="500"/>
      <c r="AV25" s="500"/>
      <c r="AW25" s="500"/>
    </row>
    <row r="26" spans="1:49" x14ac:dyDescent="0.2">
      <c r="A26" s="180" t="s">
        <v>197</v>
      </c>
      <c r="B26" s="521"/>
      <c r="C26" s="521"/>
      <c r="D26" s="521"/>
      <c r="E26" s="521"/>
      <c r="F26" s="521"/>
      <c r="G26" s="521"/>
      <c r="H26" s="521"/>
      <c r="I26" s="521"/>
      <c r="J26" s="521"/>
      <c r="K26" s="521"/>
      <c r="L26" s="521"/>
      <c r="M26" s="521"/>
      <c r="N26" s="521"/>
      <c r="O26" s="521"/>
      <c r="P26" s="521"/>
      <c r="Q26" s="521"/>
      <c r="R26" s="500"/>
      <c r="S26" s="500"/>
      <c r="T26" s="500"/>
      <c r="U26" s="500"/>
      <c r="V26" s="520"/>
      <c r="W26" s="514"/>
      <c r="X26" s="515"/>
      <c r="Y26" s="515"/>
      <c r="Z26" s="516"/>
      <c r="AA26" s="516"/>
      <c r="AB26" s="513"/>
      <c r="AC26" s="513"/>
      <c r="AD26" s="513"/>
      <c r="AE26" s="513"/>
      <c r="AF26" s="513"/>
      <c r="AG26" s="513"/>
      <c r="AH26" s="513"/>
      <c r="AI26" s="513"/>
      <c r="AJ26" s="513"/>
      <c r="AK26" s="513"/>
      <c r="AL26" s="513"/>
      <c r="AM26" s="513"/>
      <c r="AN26" s="513"/>
      <c r="AO26" s="513"/>
      <c r="AP26" s="513"/>
      <c r="AQ26" s="500"/>
      <c r="AR26" s="500"/>
      <c r="AS26" s="500"/>
      <c r="AT26" s="500"/>
      <c r="AU26" s="500"/>
      <c r="AV26" s="500"/>
      <c r="AW26" s="500"/>
    </row>
    <row r="27" spans="1:49" x14ac:dyDescent="0.2">
      <c r="A27" s="180" t="s">
        <v>198</v>
      </c>
      <c r="B27" s="521"/>
      <c r="C27" s="521"/>
      <c r="D27" s="521"/>
      <c r="E27" s="521"/>
      <c r="F27" s="521"/>
      <c r="G27" s="521"/>
      <c r="H27" s="521"/>
      <c r="I27" s="521"/>
      <c r="J27" s="521"/>
      <c r="K27" s="521"/>
      <c r="L27" s="521"/>
      <c r="M27" s="521"/>
      <c r="N27" s="521"/>
      <c r="O27" s="521"/>
      <c r="P27" s="521"/>
      <c r="Q27" s="521"/>
      <c r="R27" s="500"/>
      <c r="S27" s="500"/>
      <c r="T27" s="500"/>
      <c r="U27" s="500"/>
      <c r="V27" s="520"/>
      <c r="W27" s="514"/>
      <c r="X27" s="515"/>
      <c r="Y27" s="515"/>
      <c r="Z27" s="516"/>
      <c r="AA27" s="516"/>
      <c r="AB27" s="513"/>
      <c r="AC27" s="513"/>
      <c r="AD27" s="513"/>
      <c r="AE27" s="513"/>
      <c r="AF27" s="513"/>
      <c r="AG27" s="513"/>
      <c r="AH27" s="513"/>
      <c r="AI27" s="513"/>
      <c r="AJ27" s="513"/>
      <c r="AK27" s="513"/>
      <c r="AL27" s="513"/>
      <c r="AM27" s="513"/>
      <c r="AN27" s="513"/>
      <c r="AO27" s="513"/>
      <c r="AP27" s="513"/>
      <c r="AQ27" s="500"/>
      <c r="AR27" s="500"/>
      <c r="AS27" s="500"/>
      <c r="AT27" s="500"/>
      <c r="AU27" s="500"/>
      <c r="AV27" s="500"/>
      <c r="AW27" s="500"/>
    </row>
    <row r="28" spans="1:49" x14ac:dyDescent="0.2">
      <c r="A28" s="180" t="s">
        <v>199</v>
      </c>
      <c r="B28" s="521"/>
      <c r="C28" s="521"/>
      <c r="D28" s="521"/>
      <c r="E28" s="521"/>
      <c r="F28" s="521"/>
      <c r="G28" s="521"/>
      <c r="H28" s="521"/>
      <c r="I28" s="521"/>
      <c r="J28" s="521"/>
      <c r="K28" s="521"/>
      <c r="L28" s="521"/>
      <c r="M28" s="521"/>
      <c r="N28" s="521"/>
      <c r="O28" s="521"/>
      <c r="P28" s="521"/>
      <c r="Q28" s="521"/>
      <c r="R28" s="500"/>
      <c r="S28" s="500"/>
      <c r="T28" s="500"/>
      <c r="U28" s="500"/>
      <c r="V28" s="520"/>
      <c r="W28" s="514"/>
      <c r="X28" s="515"/>
      <c r="Y28" s="515"/>
      <c r="Z28" s="516"/>
      <c r="AA28" s="516"/>
      <c r="AB28" s="513"/>
      <c r="AC28" s="513"/>
      <c r="AD28" s="513"/>
      <c r="AE28" s="513"/>
      <c r="AF28" s="513"/>
      <c r="AG28" s="513"/>
      <c r="AH28" s="513"/>
      <c r="AI28" s="513"/>
      <c r="AJ28" s="513"/>
      <c r="AK28" s="513"/>
      <c r="AL28" s="513"/>
      <c r="AM28" s="513"/>
      <c r="AN28" s="513"/>
      <c r="AO28" s="513"/>
      <c r="AP28" s="513"/>
      <c r="AQ28" s="500"/>
      <c r="AR28" s="500"/>
      <c r="AS28" s="500"/>
      <c r="AT28" s="500"/>
      <c r="AU28" s="500"/>
      <c r="AV28" s="500"/>
      <c r="AW28" s="500"/>
    </row>
    <row r="29" spans="1:49" x14ac:dyDescent="0.2">
      <c r="A29" s="180" t="s">
        <v>200</v>
      </c>
      <c r="B29" s="521"/>
      <c r="C29" s="521"/>
      <c r="D29" s="521"/>
      <c r="E29" s="521"/>
      <c r="F29" s="521"/>
      <c r="G29" s="521"/>
      <c r="H29" s="521"/>
      <c r="I29" s="521"/>
      <c r="J29" s="521"/>
      <c r="K29" s="521"/>
      <c r="L29" s="521"/>
      <c r="M29" s="521"/>
      <c r="N29" s="521"/>
      <c r="O29" s="521"/>
      <c r="P29" s="521"/>
      <c r="Q29" s="521"/>
      <c r="R29" s="500"/>
      <c r="S29" s="500"/>
      <c r="T29" s="500"/>
      <c r="U29" s="500"/>
      <c r="V29" s="520"/>
      <c r="W29" s="514"/>
      <c r="X29" s="515"/>
      <c r="Y29" s="515"/>
      <c r="Z29" s="516"/>
      <c r="AA29" s="516"/>
      <c r="AB29" s="513"/>
      <c r="AC29" s="513"/>
      <c r="AD29" s="513"/>
      <c r="AE29" s="513"/>
      <c r="AF29" s="513"/>
      <c r="AG29" s="513"/>
      <c r="AH29" s="513"/>
      <c r="AI29" s="513"/>
      <c r="AJ29" s="513"/>
      <c r="AK29" s="513"/>
      <c r="AL29" s="513"/>
      <c r="AM29" s="513"/>
      <c r="AN29" s="513"/>
      <c r="AO29" s="513"/>
      <c r="AP29" s="513"/>
      <c r="AQ29" s="500"/>
      <c r="AR29" s="500"/>
      <c r="AS29" s="500"/>
      <c r="AT29" s="500"/>
      <c r="AU29" s="500"/>
      <c r="AV29" s="500"/>
      <c r="AW29" s="500"/>
    </row>
    <row r="30" spans="1:49" x14ac:dyDescent="0.2">
      <c r="A30" s="180" t="s">
        <v>201</v>
      </c>
      <c r="B30" s="521"/>
      <c r="C30" s="521"/>
      <c r="D30" s="521"/>
      <c r="E30" s="521"/>
      <c r="F30" s="521"/>
      <c r="G30" s="521"/>
      <c r="H30" s="521"/>
      <c r="I30" s="521"/>
      <c r="J30" s="521"/>
      <c r="K30" s="521"/>
      <c r="L30" s="521"/>
      <c r="M30" s="521"/>
      <c r="N30" s="521"/>
      <c r="O30" s="521"/>
      <c r="P30" s="521"/>
      <c r="Q30" s="521"/>
      <c r="R30" s="500"/>
      <c r="S30" s="500"/>
      <c r="T30" s="500"/>
      <c r="U30" s="500"/>
      <c r="V30" s="520"/>
      <c r="W30" s="514"/>
      <c r="X30" s="515"/>
      <c r="Y30" s="515"/>
      <c r="Z30" s="516"/>
      <c r="AA30" s="516"/>
      <c r="AB30" s="513"/>
      <c r="AC30" s="513"/>
      <c r="AD30" s="513"/>
      <c r="AE30" s="513"/>
      <c r="AF30" s="513"/>
      <c r="AG30" s="513"/>
      <c r="AH30" s="513"/>
      <c r="AI30" s="513"/>
      <c r="AJ30" s="513"/>
      <c r="AK30" s="513"/>
      <c r="AL30" s="513"/>
      <c r="AM30" s="513"/>
      <c r="AN30" s="513"/>
      <c r="AO30" s="513"/>
      <c r="AP30" s="513"/>
      <c r="AQ30" s="500"/>
      <c r="AR30" s="500"/>
      <c r="AS30" s="500"/>
      <c r="AT30" s="500"/>
      <c r="AU30" s="500"/>
      <c r="AV30" s="500"/>
      <c r="AW30" s="500"/>
    </row>
    <row r="31" spans="1:49" x14ac:dyDescent="0.2">
      <c r="A31" s="180" t="s">
        <v>202</v>
      </c>
      <c r="B31" s="521"/>
      <c r="C31" s="521"/>
      <c r="D31" s="521"/>
      <c r="E31" s="521"/>
      <c r="F31" s="521"/>
      <c r="G31" s="521"/>
      <c r="H31" s="521"/>
      <c r="I31" s="521"/>
      <c r="J31" s="521"/>
      <c r="K31" s="521"/>
      <c r="L31" s="521"/>
      <c r="M31" s="521"/>
      <c r="N31" s="521"/>
      <c r="O31" s="521"/>
      <c r="P31" s="521"/>
      <c r="Q31" s="521"/>
      <c r="R31" s="500"/>
      <c r="S31" s="500"/>
      <c r="T31" s="500"/>
      <c r="U31" s="500"/>
      <c r="V31" s="520"/>
      <c r="W31" s="514"/>
      <c r="X31" s="515"/>
      <c r="Y31" s="515"/>
      <c r="Z31" s="516"/>
      <c r="AA31" s="516"/>
      <c r="AB31" s="513"/>
      <c r="AC31" s="513"/>
      <c r="AD31" s="513"/>
      <c r="AE31" s="513"/>
      <c r="AF31" s="513"/>
      <c r="AG31" s="513"/>
      <c r="AH31" s="513"/>
      <c r="AI31" s="513"/>
      <c r="AJ31" s="513"/>
      <c r="AK31" s="513"/>
      <c r="AL31" s="513"/>
      <c r="AM31" s="513"/>
      <c r="AN31" s="513"/>
      <c r="AO31" s="513"/>
      <c r="AP31" s="513"/>
      <c r="AQ31" s="500"/>
      <c r="AR31" s="500"/>
      <c r="AS31" s="500"/>
      <c r="AT31" s="500"/>
      <c r="AU31" s="500"/>
      <c r="AV31" s="500"/>
      <c r="AW31" s="500"/>
    </row>
    <row r="32" spans="1:49" x14ac:dyDescent="0.2">
      <c r="A32" s="180" t="s">
        <v>203</v>
      </c>
      <c r="B32" s="521"/>
      <c r="C32" s="521"/>
      <c r="D32" s="521"/>
      <c r="E32" s="521"/>
      <c r="F32" s="521"/>
      <c r="G32" s="521"/>
      <c r="H32" s="521"/>
      <c r="I32" s="521"/>
      <c r="J32" s="521"/>
      <c r="K32" s="521"/>
      <c r="L32" s="521"/>
      <c r="M32" s="521"/>
      <c r="N32" s="521"/>
      <c r="O32" s="521"/>
      <c r="P32" s="521"/>
      <c r="Q32" s="521"/>
      <c r="R32" s="500"/>
      <c r="S32" s="500"/>
      <c r="T32" s="500"/>
      <c r="U32" s="500"/>
      <c r="V32" s="520"/>
      <c r="W32" s="514"/>
      <c r="X32" s="515"/>
      <c r="Y32" s="515"/>
      <c r="Z32" s="516"/>
      <c r="AA32" s="516"/>
      <c r="AB32" s="513"/>
      <c r="AC32" s="513"/>
      <c r="AD32" s="513"/>
      <c r="AE32" s="513"/>
      <c r="AF32" s="513"/>
      <c r="AG32" s="513"/>
      <c r="AH32" s="513"/>
      <c r="AI32" s="513"/>
      <c r="AJ32" s="513"/>
      <c r="AK32" s="513"/>
      <c r="AL32" s="513"/>
      <c r="AM32" s="513"/>
      <c r="AN32" s="513"/>
      <c r="AO32" s="513"/>
      <c r="AP32" s="513"/>
      <c r="AQ32" s="500"/>
      <c r="AR32" s="500"/>
      <c r="AS32" s="500"/>
      <c r="AT32" s="500"/>
      <c r="AU32" s="500"/>
      <c r="AV32" s="500"/>
      <c r="AW32" s="500"/>
    </row>
    <row r="33" spans="1:50" x14ac:dyDescent="0.2">
      <c r="A33" s="180" t="s">
        <v>204</v>
      </c>
      <c r="B33" s="521"/>
      <c r="C33" s="521"/>
      <c r="D33" s="521"/>
      <c r="E33" s="521"/>
      <c r="F33" s="521"/>
      <c r="G33" s="521"/>
      <c r="H33" s="521"/>
      <c r="I33" s="521"/>
      <c r="J33" s="521"/>
      <c r="K33" s="521"/>
      <c r="L33" s="521"/>
      <c r="M33" s="521"/>
      <c r="N33" s="521"/>
      <c r="O33" s="521"/>
      <c r="P33" s="521"/>
      <c r="Q33" s="521"/>
      <c r="R33" s="500"/>
      <c r="S33" s="500"/>
      <c r="T33" s="500"/>
      <c r="U33" s="500"/>
      <c r="V33" s="500"/>
      <c r="W33" s="514"/>
      <c r="X33" s="515"/>
      <c r="Y33" s="515"/>
      <c r="Z33" s="516"/>
      <c r="AA33" s="513"/>
      <c r="AB33" s="513"/>
      <c r="AC33" s="513"/>
      <c r="AD33" s="513"/>
      <c r="AE33" s="513"/>
      <c r="AF33" s="513"/>
      <c r="AG33" s="513"/>
      <c r="AH33" s="513"/>
      <c r="AI33" s="513"/>
      <c r="AJ33" s="513"/>
      <c r="AK33" s="513"/>
      <c r="AL33" s="513"/>
      <c r="AM33" s="513"/>
      <c r="AN33" s="513"/>
      <c r="AO33" s="513"/>
      <c r="AP33" s="513"/>
      <c r="AQ33" s="500"/>
      <c r="AR33" s="500"/>
      <c r="AS33" s="500"/>
      <c r="AT33" s="500"/>
      <c r="AU33" s="500"/>
      <c r="AV33" s="500"/>
      <c r="AW33" s="500"/>
    </row>
    <row r="34" spans="1:50" x14ac:dyDescent="0.2">
      <c r="A34" s="195" t="s">
        <v>205</v>
      </c>
      <c r="B34" s="525"/>
      <c r="C34" s="525"/>
      <c r="D34" s="525"/>
      <c r="E34" s="525"/>
      <c r="F34" s="525"/>
      <c r="G34" s="525"/>
      <c r="H34" s="525"/>
      <c r="I34" s="525"/>
      <c r="J34" s="525"/>
      <c r="K34" s="525"/>
      <c r="L34" s="525"/>
      <c r="M34" s="525"/>
      <c r="N34" s="525"/>
      <c r="O34" s="525"/>
      <c r="P34" s="525"/>
      <c r="Q34" s="525"/>
      <c r="R34" s="501"/>
      <c r="S34" s="501"/>
      <c r="T34" s="501"/>
      <c r="U34" s="501"/>
      <c r="V34" s="501"/>
      <c r="W34" s="489"/>
      <c r="X34" s="490"/>
      <c r="Y34" s="490"/>
      <c r="Z34" s="491"/>
      <c r="AA34" s="512"/>
      <c r="AB34" s="512"/>
      <c r="AC34" s="512"/>
      <c r="AD34" s="512"/>
      <c r="AE34" s="512"/>
      <c r="AF34" s="512"/>
      <c r="AG34" s="512"/>
      <c r="AH34" s="512"/>
      <c r="AI34" s="512"/>
      <c r="AJ34" s="512"/>
      <c r="AK34" s="512"/>
      <c r="AL34" s="512"/>
      <c r="AM34" s="512"/>
      <c r="AN34" s="512"/>
      <c r="AO34" s="512"/>
      <c r="AP34" s="512"/>
      <c r="AQ34" s="501"/>
      <c r="AR34" s="501"/>
      <c r="AS34" s="501"/>
      <c r="AT34" s="501"/>
      <c r="AU34" s="501"/>
      <c r="AV34" s="501"/>
      <c r="AW34" s="501"/>
    </row>
    <row r="35" spans="1:50" x14ac:dyDescent="0.2">
      <c r="A35" s="180" t="s">
        <v>206</v>
      </c>
      <c r="B35" s="525"/>
      <c r="C35" s="525"/>
      <c r="D35" s="525"/>
      <c r="E35" s="525"/>
      <c r="F35" s="525"/>
      <c r="G35" s="525"/>
      <c r="H35" s="525"/>
      <c r="I35" s="525"/>
      <c r="J35" s="525"/>
      <c r="K35" s="525"/>
      <c r="L35" s="525"/>
      <c r="M35" s="525"/>
      <c r="N35" s="525"/>
      <c r="O35" s="525"/>
      <c r="P35" s="525"/>
      <c r="Q35" s="525"/>
      <c r="R35" s="500"/>
      <c r="S35" s="500"/>
      <c r="T35" s="500"/>
      <c r="U35" s="500"/>
      <c r="V35" s="500"/>
      <c r="W35" s="509"/>
      <c r="X35" s="510"/>
      <c r="Y35" s="510"/>
      <c r="Z35" s="511"/>
      <c r="AA35" s="513"/>
      <c r="AB35" s="513"/>
      <c r="AC35" s="513"/>
      <c r="AD35" s="513"/>
      <c r="AE35" s="513"/>
      <c r="AF35" s="513"/>
      <c r="AG35" s="513"/>
      <c r="AH35" s="513"/>
      <c r="AI35" s="513"/>
      <c r="AJ35" s="513"/>
      <c r="AK35" s="513"/>
      <c r="AL35" s="513"/>
      <c r="AM35" s="513"/>
      <c r="AN35" s="513"/>
      <c r="AO35" s="513"/>
      <c r="AP35" s="513"/>
      <c r="AQ35" s="500"/>
      <c r="AR35" s="500"/>
      <c r="AS35" s="500"/>
      <c r="AT35" s="500"/>
      <c r="AU35" s="500"/>
      <c r="AV35" s="500"/>
      <c r="AW35" s="500"/>
    </row>
    <row r="36" spans="1:50" x14ac:dyDescent="0.2">
      <c r="A36" s="180" t="s">
        <v>207</v>
      </c>
      <c r="B36" s="521"/>
      <c r="C36" s="521"/>
      <c r="D36" s="521"/>
      <c r="E36" s="521"/>
      <c r="F36" s="521"/>
      <c r="G36" s="521"/>
      <c r="H36" s="521"/>
      <c r="I36" s="521"/>
      <c r="J36" s="521"/>
      <c r="K36" s="521"/>
      <c r="L36" s="521"/>
      <c r="M36" s="521"/>
      <c r="N36" s="521"/>
      <c r="O36" s="521"/>
      <c r="P36" s="521"/>
      <c r="Q36" s="521"/>
      <c r="R36" s="500"/>
      <c r="S36" s="500"/>
      <c r="T36" s="500"/>
      <c r="U36" s="500"/>
      <c r="V36" s="500"/>
      <c r="W36" s="509"/>
      <c r="X36" s="510"/>
      <c r="Y36" s="510"/>
      <c r="Z36" s="511"/>
      <c r="AA36" s="513"/>
      <c r="AB36" s="513"/>
      <c r="AC36" s="513"/>
      <c r="AD36" s="513"/>
      <c r="AE36" s="513"/>
      <c r="AF36" s="513"/>
      <c r="AG36" s="513"/>
      <c r="AH36" s="513"/>
      <c r="AI36" s="513"/>
      <c r="AJ36" s="513"/>
      <c r="AK36" s="513"/>
      <c r="AL36" s="513"/>
      <c r="AM36" s="513"/>
      <c r="AN36" s="513"/>
      <c r="AO36" s="513"/>
      <c r="AP36" s="513"/>
      <c r="AQ36" s="500"/>
      <c r="AR36" s="500"/>
      <c r="AS36" s="500"/>
      <c r="AT36" s="500"/>
      <c r="AU36" s="500"/>
      <c r="AV36" s="500"/>
      <c r="AW36" s="500"/>
    </row>
    <row r="37" spans="1:50" x14ac:dyDescent="0.2">
      <c r="A37" s="180" t="s">
        <v>208</v>
      </c>
      <c r="B37" s="521"/>
      <c r="C37" s="521"/>
      <c r="D37" s="521"/>
      <c r="E37" s="521"/>
      <c r="F37" s="521"/>
      <c r="G37" s="521"/>
      <c r="H37" s="521"/>
      <c r="I37" s="521"/>
      <c r="J37" s="521"/>
      <c r="K37" s="521"/>
      <c r="L37" s="521"/>
      <c r="M37" s="521"/>
      <c r="N37" s="521"/>
      <c r="O37" s="521"/>
      <c r="P37" s="521"/>
      <c r="Q37" s="521"/>
      <c r="R37" s="500"/>
      <c r="S37" s="500"/>
      <c r="T37" s="500"/>
      <c r="U37" s="500"/>
      <c r="V37" s="500"/>
      <c r="W37" s="509"/>
      <c r="X37" s="510"/>
      <c r="Y37" s="510"/>
      <c r="Z37" s="511"/>
      <c r="AA37" s="513"/>
      <c r="AB37" s="513"/>
      <c r="AC37" s="513"/>
      <c r="AD37" s="513"/>
      <c r="AE37" s="513"/>
      <c r="AF37" s="513"/>
      <c r="AG37" s="513"/>
      <c r="AH37" s="513"/>
      <c r="AI37" s="513"/>
      <c r="AJ37" s="513"/>
      <c r="AK37" s="513"/>
      <c r="AL37" s="513"/>
      <c r="AM37" s="513"/>
      <c r="AN37" s="513"/>
      <c r="AO37" s="513"/>
      <c r="AP37" s="513"/>
      <c r="AQ37" s="500"/>
      <c r="AR37" s="500"/>
      <c r="AS37" s="500"/>
      <c r="AT37" s="500"/>
      <c r="AU37" s="500"/>
      <c r="AV37" s="500"/>
      <c r="AW37" s="500"/>
    </row>
    <row r="38" spans="1:50" x14ac:dyDescent="0.2">
      <c r="A38" s="180" t="s">
        <v>209</v>
      </c>
      <c r="B38" s="521"/>
      <c r="C38" s="521"/>
      <c r="D38" s="521"/>
      <c r="E38" s="521"/>
      <c r="F38" s="521"/>
      <c r="G38" s="521"/>
      <c r="H38" s="521"/>
      <c r="I38" s="521"/>
      <c r="J38" s="521"/>
      <c r="K38" s="521"/>
      <c r="L38" s="521"/>
      <c r="M38" s="521"/>
      <c r="N38" s="521"/>
      <c r="O38" s="521"/>
      <c r="P38" s="521"/>
      <c r="Q38" s="521"/>
      <c r="R38" s="500"/>
      <c r="S38" s="500"/>
      <c r="T38" s="500"/>
      <c r="U38" s="500"/>
      <c r="V38" s="500"/>
      <c r="W38" s="509"/>
      <c r="X38" s="510"/>
      <c r="Y38" s="510"/>
      <c r="Z38" s="511"/>
      <c r="AA38" s="513"/>
      <c r="AB38" s="513"/>
      <c r="AC38" s="513"/>
      <c r="AD38" s="513"/>
      <c r="AE38" s="513"/>
      <c r="AF38" s="513"/>
      <c r="AG38" s="513"/>
      <c r="AH38" s="513"/>
      <c r="AI38" s="513"/>
      <c r="AJ38" s="513"/>
      <c r="AK38" s="513"/>
      <c r="AL38" s="513"/>
      <c r="AM38" s="513"/>
      <c r="AN38" s="513"/>
      <c r="AO38" s="513"/>
      <c r="AP38" s="513"/>
      <c r="AQ38" s="500"/>
      <c r="AR38" s="500"/>
      <c r="AS38" s="500"/>
      <c r="AT38" s="500"/>
      <c r="AU38" s="500"/>
      <c r="AV38" s="500"/>
      <c r="AW38" s="500"/>
    </row>
    <row r="39" spans="1:50" x14ac:dyDescent="0.2">
      <c r="A39" s="196" t="s">
        <v>210</v>
      </c>
      <c r="B39" s="537"/>
      <c r="C39" s="537"/>
      <c r="D39" s="537"/>
      <c r="E39" s="537"/>
      <c r="F39" s="537"/>
      <c r="G39" s="537"/>
      <c r="H39" s="537"/>
      <c r="I39" s="537"/>
      <c r="J39" s="537"/>
      <c r="K39" s="537"/>
      <c r="L39" s="537"/>
      <c r="M39" s="537"/>
      <c r="N39" s="537"/>
      <c r="O39" s="537"/>
      <c r="P39" s="537"/>
      <c r="Q39" s="537"/>
      <c r="R39" s="502"/>
      <c r="S39" s="502"/>
      <c r="T39" s="502"/>
      <c r="U39" s="502"/>
      <c r="V39" s="502"/>
      <c r="W39" s="534"/>
      <c r="X39" s="535"/>
      <c r="Y39" s="535"/>
      <c r="Z39" s="536"/>
      <c r="AA39" s="538"/>
      <c r="AB39" s="538"/>
      <c r="AC39" s="538"/>
      <c r="AD39" s="538"/>
      <c r="AE39" s="538"/>
      <c r="AF39" s="538"/>
      <c r="AG39" s="538"/>
      <c r="AH39" s="538"/>
      <c r="AI39" s="538"/>
      <c r="AJ39" s="538"/>
      <c r="AK39" s="538"/>
      <c r="AL39" s="538"/>
      <c r="AM39" s="538"/>
      <c r="AN39" s="538"/>
      <c r="AO39" s="538"/>
      <c r="AP39" s="538"/>
      <c r="AQ39" s="502"/>
      <c r="AR39" s="502"/>
      <c r="AS39" s="502"/>
      <c r="AT39" s="502"/>
      <c r="AU39" s="502"/>
      <c r="AV39" s="502"/>
      <c r="AW39" s="502"/>
    </row>
    <row r="40" spans="1:50" ht="12" customHeight="1" thickBot="1" x14ac:dyDescent="0.25">
      <c r="A40" s="174"/>
      <c r="B40" s="539"/>
      <c r="C40" s="539"/>
      <c r="D40" s="539"/>
      <c r="E40" s="539"/>
      <c r="F40" s="539"/>
      <c r="G40" s="539"/>
      <c r="H40" s="539"/>
      <c r="I40" s="539"/>
      <c r="J40" s="539"/>
      <c r="K40" s="539"/>
      <c r="L40" s="539"/>
      <c r="M40" s="539"/>
      <c r="N40" s="539"/>
      <c r="O40" s="539"/>
      <c r="P40" s="539"/>
      <c r="Q40" s="539"/>
      <c r="R40" s="352"/>
      <c r="S40" s="352"/>
      <c r="T40" s="352"/>
      <c r="U40" s="352"/>
      <c r="V40" s="352"/>
      <c r="W40" s="174"/>
      <c r="X40" s="174"/>
      <c r="Y40" s="174"/>
      <c r="Z40" s="174"/>
      <c r="AA40" s="540"/>
      <c r="AB40" s="540"/>
      <c r="AC40" s="540"/>
      <c r="AD40" s="540"/>
      <c r="AE40" s="540"/>
      <c r="AF40" s="540"/>
      <c r="AG40" s="540"/>
      <c r="AH40" s="540"/>
      <c r="AI40" s="540"/>
      <c r="AJ40" s="540"/>
      <c r="AK40" s="540"/>
      <c r="AL40" s="540"/>
      <c r="AM40" s="540"/>
      <c r="AN40" s="540"/>
      <c r="AO40" s="540"/>
      <c r="AP40" s="540"/>
      <c r="AQ40" s="1"/>
      <c r="AR40" s="1"/>
      <c r="AS40" s="1"/>
      <c r="AT40" s="1"/>
      <c r="AU40" s="171"/>
      <c r="AV40" s="171"/>
      <c r="AW40" s="171"/>
      <c r="AX40" s="170"/>
    </row>
    <row r="41" spans="1:50" x14ac:dyDescent="0.2">
      <c r="A41" s="188" t="str">
        <f>FormNumber</f>
        <v>F330-02</v>
      </c>
      <c r="W41" s="277" t="str">
        <f>FormVersion</f>
        <v xml:space="preserve">2025-OCT  </v>
      </c>
      <c r="X41" s="277"/>
      <c r="Y41" s="277"/>
      <c r="Z41" s="277"/>
      <c r="AA41" s="277"/>
      <c r="AU41" s="51"/>
      <c r="AW41" s="192" t="str">
        <f>"Section H - EDGE, Page " &amp; IF($A$34&lt;&gt;"", 1,0) &amp; " of " &amp; EDGELastPage</f>
        <v>Section H - EDGE, Page 1 of 0</v>
      </c>
    </row>
  </sheetData>
  <sheetProtection password="FD2B" sheet="1"/>
  <customSheetViews>
    <customSheetView guid="{051E7195-2793-416C-9F10-160B0FF658C2}" showPageBreaks="1" showGridLines="0" zeroValues="0">
      <selection activeCell="B14" sqref="B14:Q14"/>
      <rowBreaks count="2" manualBreakCount="2">
        <brk id="35" max="16383" man="1"/>
        <brk id="72" max="16383" man="1"/>
      </rowBreaks>
      <pageMargins left="0.25" right="0.25" top="0.75" bottom="0.75" header="0.3" footer="0.3"/>
      <pageSetup scale="95" orientation="landscape" blackAndWhite="1" r:id="rId1"/>
      <headerFooter alignWithMargins="0">
        <oddFooter>&amp;L&amp;"Arial Narrow,Regular"F330-02v0513</oddFooter>
      </headerFooter>
      <extLst>
        <ext xmlns:xlsdti="http://schemas.microsoft.com/office/spreadsheetml/2023/showDataTypeIcons" uri="{a3c15fd4-4149-4032-8f15-062bd4999b60}">
          <xlsdti:showDataTypeIconsCustomSheetView visible="0"/>
        </ext>
      </extLst>
    </customSheetView>
  </customSheetViews>
  <mergeCells count="308">
    <mergeCell ref="B40:Q40"/>
    <mergeCell ref="AM40:AP40"/>
    <mergeCell ref="AI40:AL40"/>
    <mergeCell ref="AA40:AD40"/>
    <mergeCell ref="R40:V40"/>
    <mergeCell ref="AE40:AH40"/>
    <mergeCell ref="AI39:AL39"/>
    <mergeCell ref="AM39:AP39"/>
    <mergeCell ref="B39:Q39"/>
    <mergeCell ref="R39:V39"/>
    <mergeCell ref="AI33:AL33"/>
    <mergeCell ref="AM33:AP33"/>
    <mergeCell ref="B32:Q32"/>
    <mergeCell ref="R32:V32"/>
    <mergeCell ref="B33:Q33"/>
    <mergeCell ref="R33:V33"/>
    <mergeCell ref="AA33:AD33"/>
    <mergeCell ref="B38:Q38"/>
    <mergeCell ref="R38:V38"/>
    <mergeCell ref="AA38:AD38"/>
    <mergeCell ref="AE38:AH38"/>
    <mergeCell ref="AI38:AL38"/>
    <mergeCell ref="AM38:AP38"/>
    <mergeCell ref="AA39:AD39"/>
    <mergeCell ref="AE39:AH39"/>
    <mergeCell ref="AM29:AP29"/>
    <mergeCell ref="B28:Q28"/>
    <mergeCell ref="R28:V28"/>
    <mergeCell ref="AI26:AL26"/>
    <mergeCell ref="AM26:AP26"/>
    <mergeCell ref="B27:Q27"/>
    <mergeCell ref="R27:V27"/>
    <mergeCell ref="AA27:AD27"/>
    <mergeCell ref="AE27:AH27"/>
    <mergeCell ref="AI27:AL27"/>
    <mergeCell ref="AI28:AL28"/>
    <mergeCell ref="AM28:AP28"/>
    <mergeCell ref="B29:Q29"/>
    <mergeCell ref="R29:V29"/>
    <mergeCell ref="AA29:AD29"/>
    <mergeCell ref="AE29:AH29"/>
    <mergeCell ref="AI29:AL29"/>
    <mergeCell ref="AM27:AP27"/>
    <mergeCell ref="B26:Q26"/>
    <mergeCell ref="R26:V26"/>
    <mergeCell ref="AI24:AL24"/>
    <mergeCell ref="AM24:AP24"/>
    <mergeCell ref="B25:Q25"/>
    <mergeCell ref="R25:V25"/>
    <mergeCell ref="AA25:AD25"/>
    <mergeCell ref="AE25:AH25"/>
    <mergeCell ref="AI25:AL25"/>
    <mergeCell ref="AM20:AP20"/>
    <mergeCell ref="B21:Q21"/>
    <mergeCell ref="R21:V21"/>
    <mergeCell ref="AA21:AD21"/>
    <mergeCell ref="AE21:AH21"/>
    <mergeCell ref="AM25:AP25"/>
    <mergeCell ref="B24:Q24"/>
    <mergeCell ref="R24:V24"/>
    <mergeCell ref="AI22:AL22"/>
    <mergeCell ref="AM22:AP22"/>
    <mergeCell ref="B23:Q23"/>
    <mergeCell ref="R23:V23"/>
    <mergeCell ref="AA23:AD23"/>
    <mergeCell ref="AE23:AH23"/>
    <mergeCell ref="AI23:AL23"/>
    <mergeCell ref="AQ10:AW12"/>
    <mergeCell ref="AA19:AD19"/>
    <mergeCell ref="AE19:AH19"/>
    <mergeCell ref="AI19:AL19"/>
    <mergeCell ref="AI15:AL15"/>
    <mergeCell ref="AM15:AP15"/>
    <mergeCell ref="B16:Q16"/>
    <mergeCell ref="R16:V16"/>
    <mergeCell ref="AA16:AD16"/>
    <mergeCell ref="AE16:AH16"/>
    <mergeCell ref="AI16:AL16"/>
    <mergeCell ref="AE17:AH17"/>
    <mergeCell ref="AI17:AL17"/>
    <mergeCell ref="AM17:AP17"/>
    <mergeCell ref="AI18:AL18"/>
    <mergeCell ref="AM18:AP18"/>
    <mergeCell ref="B19:Q19"/>
    <mergeCell ref="R19:V19"/>
    <mergeCell ref="AM19:AP19"/>
    <mergeCell ref="B30:Q30"/>
    <mergeCell ref="R30:V30"/>
    <mergeCell ref="B31:Q31"/>
    <mergeCell ref="R31:V31"/>
    <mergeCell ref="W32:Z32"/>
    <mergeCell ref="W31:Z31"/>
    <mergeCell ref="H4:R4"/>
    <mergeCell ref="H5:R5"/>
    <mergeCell ref="H6:R6"/>
    <mergeCell ref="H7:R7"/>
    <mergeCell ref="B20:Q20"/>
    <mergeCell ref="B22:Q22"/>
    <mergeCell ref="R22:V22"/>
    <mergeCell ref="AR4:AW4"/>
    <mergeCell ref="AB4:AJ4"/>
    <mergeCell ref="AB6:AJ6"/>
    <mergeCell ref="AA30:AD30"/>
    <mergeCell ref="AE30:AH30"/>
    <mergeCell ref="AM30:AP30"/>
    <mergeCell ref="AI31:AL31"/>
    <mergeCell ref="AM31:AP31"/>
    <mergeCell ref="AI30:AL30"/>
    <mergeCell ref="AM12:AP12"/>
    <mergeCell ref="AM13:AP13"/>
    <mergeCell ref="AI12:AL12"/>
    <mergeCell ref="AI13:AL13"/>
    <mergeCell ref="AA12:AD12"/>
    <mergeCell ref="AM9:AP9"/>
    <mergeCell ref="AM16:AP16"/>
    <mergeCell ref="AE15:AH15"/>
    <mergeCell ref="AA15:AD15"/>
    <mergeCell ref="AM14:AP14"/>
    <mergeCell ref="AR6:AW6"/>
    <mergeCell ref="AN7:AO7"/>
    <mergeCell ref="AP7:AQ7"/>
    <mergeCell ref="AT7:AW7"/>
    <mergeCell ref="AM10:AP11"/>
    <mergeCell ref="B37:Q37"/>
    <mergeCell ref="R36:V36"/>
    <mergeCell ref="AA36:AD36"/>
    <mergeCell ref="AE36:AH36"/>
    <mergeCell ref="B36:Q36"/>
    <mergeCell ref="AI37:AL37"/>
    <mergeCell ref="AM37:AP37"/>
    <mergeCell ref="R37:V37"/>
    <mergeCell ref="AI35:AL35"/>
    <mergeCell ref="AM35:AP35"/>
    <mergeCell ref="AA35:AD35"/>
    <mergeCell ref="AE35:AH35"/>
    <mergeCell ref="R35:V35"/>
    <mergeCell ref="B34:Q34"/>
    <mergeCell ref="R34:V34"/>
    <mergeCell ref="B35:Q35"/>
    <mergeCell ref="W19:Z19"/>
    <mergeCell ref="W20:Z20"/>
    <mergeCell ref="AE34:AH34"/>
    <mergeCell ref="AI36:AL36"/>
    <mergeCell ref="AM36:AP36"/>
    <mergeCell ref="AI34:AL34"/>
    <mergeCell ref="AM34:AP34"/>
    <mergeCell ref="AA20:AD20"/>
    <mergeCell ref="AE20:AH20"/>
    <mergeCell ref="W28:Z28"/>
    <mergeCell ref="AA22:AD22"/>
    <mergeCell ref="AE22:AH22"/>
    <mergeCell ref="AA24:AD24"/>
    <mergeCell ref="AE24:AH24"/>
    <mergeCell ref="AA26:AD26"/>
    <mergeCell ref="AE26:AH26"/>
    <mergeCell ref="AE31:AH31"/>
    <mergeCell ref="AM32:AP32"/>
    <mergeCell ref="AA32:AD32"/>
    <mergeCell ref="AA28:AD28"/>
    <mergeCell ref="A10:A13"/>
    <mergeCell ref="W16:Z16"/>
    <mergeCell ref="W17:Z17"/>
    <mergeCell ref="R20:V20"/>
    <mergeCell ref="B18:Q18"/>
    <mergeCell ref="R18:V18"/>
    <mergeCell ref="W26:Z26"/>
    <mergeCell ref="W27:Z27"/>
    <mergeCell ref="AA17:AD17"/>
    <mergeCell ref="B15:Q15"/>
    <mergeCell ref="R15:V15"/>
    <mergeCell ref="W18:Z18"/>
    <mergeCell ref="R10:V13"/>
    <mergeCell ref="W15:Z15"/>
    <mergeCell ref="AA13:AD13"/>
    <mergeCell ref="W10:Z11"/>
    <mergeCell ref="W12:Z12"/>
    <mergeCell ref="W13:Z13"/>
    <mergeCell ref="B17:Q17"/>
    <mergeCell ref="R17:V17"/>
    <mergeCell ref="AA18:AD18"/>
    <mergeCell ref="W21:Z21"/>
    <mergeCell ref="W22:Z22"/>
    <mergeCell ref="W23:Z23"/>
    <mergeCell ref="AS13:AU13"/>
    <mergeCell ref="AV13:AW13"/>
    <mergeCell ref="AQ14:AR14"/>
    <mergeCell ref="AQ13:AR13"/>
    <mergeCell ref="AS14:AU14"/>
    <mergeCell ref="AV14:AW14"/>
    <mergeCell ref="W35:Z35"/>
    <mergeCell ref="W36:Z36"/>
    <mergeCell ref="W37:Z37"/>
    <mergeCell ref="AA34:AD34"/>
    <mergeCell ref="AA37:AD37"/>
    <mergeCell ref="W29:Z29"/>
    <mergeCell ref="W30:Z30"/>
    <mergeCell ref="AE37:AH37"/>
    <mergeCell ref="AE18:AH18"/>
    <mergeCell ref="AE28:AH28"/>
    <mergeCell ref="W24:Z24"/>
    <mergeCell ref="W25:Z25"/>
    <mergeCell ref="AA31:AD31"/>
    <mergeCell ref="W33:Z33"/>
    <mergeCell ref="AI21:AL21"/>
    <mergeCell ref="AM21:AP21"/>
    <mergeCell ref="AM23:AP23"/>
    <mergeCell ref="AI20:AL20"/>
    <mergeCell ref="AQ16:AR16"/>
    <mergeCell ref="AS16:AU16"/>
    <mergeCell ref="AV16:AW16"/>
    <mergeCell ref="AQ17:AR17"/>
    <mergeCell ref="AS17:AU17"/>
    <mergeCell ref="AV17:AW17"/>
    <mergeCell ref="AQ15:AR15"/>
    <mergeCell ref="AS15:AU15"/>
    <mergeCell ref="AV15:AW15"/>
    <mergeCell ref="AQ20:AR20"/>
    <mergeCell ref="AS20:AU20"/>
    <mergeCell ref="AV20:AW20"/>
    <mergeCell ref="AQ21:AR21"/>
    <mergeCell ref="AS21:AU21"/>
    <mergeCell ref="AV21:AW21"/>
    <mergeCell ref="AQ18:AR18"/>
    <mergeCell ref="AS18:AU18"/>
    <mergeCell ref="AV18:AW18"/>
    <mergeCell ref="AQ19:AR19"/>
    <mergeCell ref="AS19:AU19"/>
    <mergeCell ref="AV19:AW19"/>
    <mergeCell ref="AQ24:AR24"/>
    <mergeCell ref="AS24:AU24"/>
    <mergeCell ref="AV24:AW24"/>
    <mergeCell ref="AQ25:AR25"/>
    <mergeCell ref="AS25:AU25"/>
    <mergeCell ref="AV25:AW25"/>
    <mergeCell ref="AQ22:AR22"/>
    <mergeCell ref="AS22:AU22"/>
    <mergeCell ref="AV22:AW22"/>
    <mergeCell ref="AQ23:AR23"/>
    <mergeCell ref="AS23:AU23"/>
    <mergeCell ref="AV23:AW23"/>
    <mergeCell ref="AV28:AW28"/>
    <mergeCell ref="AQ29:AR29"/>
    <mergeCell ref="AS29:AU29"/>
    <mergeCell ref="AV29:AW29"/>
    <mergeCell ref="AQ26:AR26"/>
    <mergeCell ref="AS26:AU26"/>
    <mergeCell ref="AV26:AW26"/>
    <mergeCell ref="AQ27:AR27"/>
    <mergeCell ref="AS27:AU27"/>
    <mergeCell ref="AV27:AW27"/>
    <mergeCell ref="AQ39:AR39"/>
    <mergeCell ref="AS39:AU39"/>
    <mergeCell ref="AV39:AW39"/>
    <mergeCell ref="AQ36:AR36"/>
    <mergeCell ref="AS36:AU36"/>
    <mergeCell ref="AV36:AW36"/>
    <mergeCell ref="AQ37:AR37"/>
    <mergeCell ref="AS37:AU37"/>
    <mergeCell ref="AV37:AW37"/>
    <mergeCell ref="AQ9:AW9"/>
    <mergeCell ref="AQ38:AR38"/>
    <mergeCell ref="AS38:AU38"/>
    <mergeCell ref="AV38:AW38"/>
    <mergeCell ref="AQ34:AR34"/>
    <mergeCell ref="AS34:AU34"/>
    <mergeCell ref="AV34:AW34"/>
    <mergeCell ref="AQ35:AR35"/>
    <mergeCell ref="AS35:AU35"/>
    <mergeCell ref="AV35:AW35"/>
    <mergeCell ref="AQ32:AR32"/>
    <mergeCell ref="AS32:AU32"/>
    <mergeCell ref="AV32:AW32"/>
    <mergeCell ref="AQ33:AR33"/>
    <mergeCell ref="AS33:AU33"/>
    <mergeCell ref="AV33:AW33"/>
    <mergeCell ref="AQ30:AR30"/>
    <mergeCell ref="AS30:AU30"/>
    <mergeCell ref="AV30:AW30"/>
    <mergeCell ref="AQ31:AR31"/>
    <mergeCell ref="AS31:AU31"/>
    <mergeCell ref="AV31:AW31"/>
    <mergeCell ref="AQ28:AR28"/>
    <mergeCell ref="AS28:AU28"/>
    <mergeCell ref="B9:Q9"/>
    <mergeCell ref="R9:V9"/>
    <mergeCell ref="W9:Z9"/>
    <mergeCell ref="AA9:AD9"/>
    <mergeCell ref="B10:Q13"/>
    <mergeCell ref="W14:Z14"/>
    <mergeCell ref="AA14:AD14"/>
    <mergeCell ref="R14:V14"/>
    <mergeCell ref="B14:Q14"/>
    <mergeCell ref="AA10:AD11"/>
    <mergeCell ref="W41:AA41"/>
    <mergeCell ref="AE9:AH9"/>
    <mergeCell ref="AI9:AL9"/>
    <mergeCell ref="AE10:AH11"/>
    <mergeCell ref="AI10:AL11"/>
    <mergeCell ref="AI14:AL14"/>
    <mergeCell ref="AE12:AH12"/>
    <mergeCell ref="AE13:AH13"/>
    <mergeCell ref="AE14:AH14"/>
    <mergeCell ref="W34:Z34"/>
    <mergeCell ref="W38:Z38"/>
    <mergeCell ref="AE33:AH33"/>
    <mergeCell ref="AI32:AL32"/>
    <mergeCell ref="AE32:AH32"/>
    <mergeCell ref="W39:Z39"/>
  </mergeCells>
  <phoneticPr fontId="3" type="noConversion"/>
  <printOptions horizontalCentered="1"/>
  <pageMargins left="0.25" right="0.25" top="0.75" bottom="0.5" header="0.5" footer="0.5"/>
  <pageSetup scale="90" orientation="landscape" blackAndWhite="1" r:id="rId2"/>
  <headerFooter alignWithMargins="0"/>
  <rowBreaks count="1" manualBreakCount="1">
    <brk id="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hared Enterprise Document" ma:contentTypeID="0x01010063D2DD94D53C95468AE5BEC6952F2FA90300EEC7E3186BFF32418DDCECD9ADA21241" ma:contentTypeVersion="14" ma:contentTypeDescription="" ma:contentTypeScope="" ma:versionID="29b6b71da1f77d462f57f6bd8f3eda5c">
  <xsd:schema xmlns:xsd="http://www.w3.org/2001/XMLSchema" xmlns:xs="http://www.w3.org/2001/XMLSchema" xmlns:p="http://schemas.microsoft.com/office/2006/metadata/properties" xmlns:ns2="2e9e9adf-cfe2-40e3-aabc-4a542bb4267b" xmlns:ns3="eca63f16-6f6a-426b-9727-86affa5ad5fc" xmlns:ns4="a634b176-cc6e-49fe-98fb-8ddf515aa1c1" xmlns:ns5="06a0b0f5-ab3f-4382-8730-459fb424e421" targetNamespace="http://schemas.microsoft.com/office/2006/metadata/properties" ma:root="true" ma:fieldsID="679e9e037dccc181e37c62031b7c0a55" ns2:_="" ns3:_="" ns4:_="" ns5:_="">
    <xsd:import namespace="2e9e9adf-cfe2-40e3-aabc-4a542bb4267b"/>
    <xsd:import namespace="eca63f16-6f6a-426b-9727-86affa5ad5fc"/>
    <xsd:import namespace="a634b176-cc6e-49fe-98fb-8ddf515aa1c1"/>
    <xsd:import namespace="06a0b0f5-ab3f-4382-8730-459fb424e421"/>
    <xsd:element name="properties">
      <xsd:complexType>
        <xsd:sequence>
          <xsd:element name="documentManagement">
            <xsd:complexType>
              <xsd:all>
                <xsd:element ref="ns2:DocType"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5:TaxCatchAll" minOccurs="0"/>
                <xsd:element ref="ns3:MediaServiceDateTaken"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e9adf-cfe2-40e3-aabc-4a542bb4267b" elementFormDefault="qualified">
    <xsd:import namespace="http://schemas.microsoft.com/office/2006/documentManagement/types"/>
    <xsd:import namespace="http://schemas.microsoft.com/office/infopath/2007/PartnerControls"/>
    <xsd:element name="DocType" ma:index="8" nillable="true" ma:displayName="DocType" ma:hidden="true" ma:internalName="DocTyp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a63f16-6f6a-426b-9727-86affa5ad5fc"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4b176-cc6e-49fe-98fb-8ddf515aa1c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c3f9504-0fc6-42f9-8d7e-4861db2c6b92}" ma:internalName="TaxCatchAll" ma:showField="CatchAllData" ma:web="2e9e9adf-cfe2-40e3-aabc-4a542bb42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2e9e9adf-cfe2-40e3-aabc-4a542bb4267b" xsi:nil="true"/>
    <lcf76f155ced4ddcb4097134ff3c332f xmlns="eca63f16-6f6a-426b-9727-86affa5ad5fc">
      <Terms xmlns="http://schemas.microsoft.com/office/infopath/2007/PartnerControls"/>
    </lcf76f155ced4ddcb4097134ff3c332f>
    <TaxCatchAll xmlns="06a0b0f5-ab3f-4382-8730-459fb424e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71013-DB99-4CAE-A3E5-B8C64D0099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9e9adf-cfe2-40e3-aabc-4a542bb4267b"/>
    <ds:schemaRef ds:uri="eca63f16-6f6a-426b-9727-86affa5ad5fc"/>
    <ds:schemaRef ds:uri="a634b176-cc6e-49fe-98fb-8ddf515aa1c1"/>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8F891B-EAA8-4015-B74C-ACDB5CE0BACD}">
  <ds:schemaRefs>
    <ds:schemaRef ds:uri="http://schemas.microsoft.com/office/2006/metadata/properties"/>
    <ds:schemaRef ds:uri="http://schemas.microsoft.com/office/infopath/2007/PartnerControls"/>
    <ds:schemaRef ds:uri="2e9e9adf-cfe2-40e3-aabc-4a542bb4267b"/>
    <ds:schemaRef ds:uri="eca63f16-6f6a-426b-9727-86affa5ad5fc"/>
    <ds:schemaRef ds:uri="06a0b0f5-ab3f-4382-8730-459fb424e421"/>
  </ds:schemaRefs>
</ds:datastoreItem>
</file>

<file path=customXml/itemProps3.xml><?xml version="1.0" encoding="utf-8"?>
<ds:datastoreItem xmlns:ds="http://schemas.openxmlformats.org/officeDocument/2006/customXml" ds:itemID="{EC3A20DF-C897-492F-8557-12F28D50D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25</vt:i4>
      </vt:variant>
    </vt:vector>
  </HeadingPairs>
  <TitlesOfParts>
    <vt:vector size="35" baseType="lpstr">
      <vt:lpstr>Instructions</vt:lpstr>
      <vt:lpstr>A - Summary</vt:lpstr>
      <vt:lpstr>B - Schedule of Values Summary</vt:lpstr>
      <vt:lpstr>C - Schedule of Values Details</vt:lpstr>
      <vt:lpstr>D - Change Order Summary</vt:lpstr>
      <vt:lpstr>E - Change Order Details </vt:lpstr>
      <vt:lpstr>F - Materials Stored</vt:lpstr>
      <vt:lpstr>G - Subcontractors</vt:lpstr>
      <vt:lpstr>H - EDGE</vt:lpstr>
      <vt:lpstr>Sheet1</vt:lpstr>
      <vt:lpstr>AlternateNumber</vt:lpstr>
      <vt:lpstr>ContractNumber</vt:lpstr>
      <vt:lpstr>ContractorName</vt:lpstr>
      <vt:lpstr>FormNumber</vt:lpstr>
      <vt:lpstr>FormVersion</vt:lpstr>
      <vt:lpstr>LastPage</vt:lpstr>
      <vt:lpstr>Payments</vt:lpstr>
      <vt:lpstr>'A - Summary'!Print_Area</vt:lpstr>
      <vt:lpstr>'E - Change Order Details '!Print_Area</vt:lpstr>
      <vt:lpstr>'F - Materials Stored'!Print_Area</vt:lpstr>
      <vt:lpstr>'G - Subcontractors'!Print_Area</vt:lpstr>
      <vt:lpstr>Instructions!Print_Area</vt:lpstr>
      <vt:lpstr>'B - Schedule of Values Summary'!Print_Titles</vt:lpstr>
      <vt:lpstr>'C - Schedule of Values Details'!Print_Titles</vt:lpstr>
      <vt:lpstr>'D - Change Order Summary'!Print_Titles</vt:lpstr>
      <vt:lpstr>'E - Change Order Details '!Print_Titles</vt:lpstr>
      <vt:lpstr>'F - Materials Stored'!Print_Titles</vt:lpstr>
      <vt:lpstr>'G - Subcontractors'!Print_Titles</vt:lpstr>
      <vt:lpstr>'H - EDGE'!Print_Titles</vt:lpstr>
      <vt:lpstr>Instructions!Print_Titles</vt:lpstr>
      <vt:lpstr>ProjectLocation</vt:lpstr>
      <vt:lpstr>ProjectName1</vt:lpstr>
      <vt:lpstr>ProjectName2</vt:lpstr>
      <vt:lpstr>RequestNumber</vt:lpstr>
      <vt:lpstr>SUMLastPage</vt:lpstr>
    </vt:vector>
  </TitlesOfParts>
  <Company>GSD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carder</dc:creator>
  <cp:lastModifiedBy>George, Debra K.</cp:lastModifiedBy>
  <cp:lastPrinted>2015-09-17T20:06:37Z</cp:lastPrinted>
  <dcterms:created xsi:type="dcterms:W3CDTF">2002-11-18T19:21:47Z</dcterms:created>
  <dcterms:modified xsi:type="dcterms:W3CDTF">2025-10-29T16:16:27Z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0x01010063D2DD94D53C95468AE5BEC6952F2FA90300EEC7E3186BFF32418DDCECD9ADA21241</vt:lpwstr>
  </property>
</Properties>
</file>